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otaA\Documents\1. Закупки\2025\ОТ\Геология\ПВР\"/>
    </mc:Choice>
  </mc:AlternateContent>
  <bookViews>
    <workbookView xWindow="-120" yWindow="-120" windowWidth="29040" windowHeight="15840" tabRatio="765"/>
  </bookViews>
  <sheets>
    <sheet name="ФОТ" sheetId="31" r:id="rId1"/>
    <sheet name="Расч.лист" sheetId="26" state="hidden" r:id="rId2"/>
    <sheet name="21 год" sheetId="1" state="hidden" r:id="rId3"/>
    <sheet name="22 год" sheetId="10" state="hidden" r:id="rId4"/>
    <sheet name="Номенклатура" sheetId="9" state="hidden" r:id="rId5"/>
    <sheet name="Динамика" sheetId="14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\a" localSheetId="0">#REF!</definedName>
    <definedName name="\a">#REF!</definedName>
    <definedName name="\m">#REF!</definedName>
    <definedName name="\n">#REF!</definedName>
    <definedName name="\o">#REF!</definedName>
    <definedName name="_______SP13">[1]FES!#REF!</definedName>
    <definedName name="_______SP14">[1]FES!#REF!</definedName>
    <definedName name="_______SP15">[1]FES!#REF!</definedName>
    <definedName name="_______SP16">[1]FES!#REF!</definedName>
    <definedName name="_______SP17">[1]FES!#REF!</definedName>
    <definedName name="_______SP18">[1]FES!#REF!</definedName>
    <definedName name="_______SP19">[1]FES!#REF!</definedName>
    <definedName name="_______SP2">[1]FES!#REF!</definedName>
    <definedName name="_______SP20">[1]FES!#REF!</definedName>
    <definedName name="_______SP3">[1]FES!#REF!</definedName>
    <definedName name="_______SP4">[1]FES!#REF!</definedName>
    <definedName name="_______SP5">[1]FES!#REF!</definedName>
    <definedName name="_______SP7">[1]FES!#REF!</definedName>
    <definedName name="_______SP8">[1]FES!#REF!</definedName>
    <definedName name="_______SP9">[1]FES!#REF!</definedName>
    <definedName name="______SP1">[2]FES!#REF!</definedName>
    <definedName name="______SP10">[2]FES!#REF!</definedName>
    <definedName name="______SP11">[2]FES!#REF!</definedName>
    <definedName name="______SP12">[2]FES!#REF!</definedName>
    <definedName name="______SP13">[2]FES!#REF!</definedName>
    <definedName name="______SP14">[2]FES!#REF!</definedName>
    <definedName name="______SP15">[2]FES!#REF!</definedName>
    <definedName name="______SP16">[2]FES!#REF!</definedName>
    <definedName name="______SP17">[2]FES!#REF!</definedName>
    <definedName name="______SP18">[2]FES!#REF!</definedName>
    <definedName name="______SP19">[2]FES!#REF!</definedName>
    <definedName name="______SP2">[2]FES!#REF!</definedName>
    <definedName name="______SP20">[2]FES!#REF!</definedName>
    <definedName name="______SP3">[2]FES!#REF!</definedName>
    <definedName name="______SP4">[2]FES!#REF!</definedName>
    <definedName name="______SP5">[2]FES!#REF!</definedName>
    <definedName name="______SP7">[2]FES!#REF!</definedName>
    <definedName name="______SP8">[2]FES!#REF!</definedName>
    <definedName name="______SP9">[2]FES!#REF!</definedName>
    <definedName name="_____SP1">[2]FES!#REF!</definedName>
    <definedName name="_____SP10">[2]FES!#REF!</definedName>
    <definedName name="_____SP11">[2]FES!#REF!</definedName>
    <definedName name="_____SP12">[2]FES!#REF!</definedName>
    <definedName name="_____SP13">[2]FES!#REF!</definedName>
    <definedName name="_____SP14">[2]FES!#REF!</definedName>
    <definedName name="_____SP15">[2]FES!#REF!</definedName>
    <definedName name="_____SP16">[2]FES!#REF!</definedName>
    <definedName name="_____SP17">[2]FES!#REF!</definedName>
    <definedName name="_____SP18">[2]FES!#REF!</definedName>
    <definedName name="_____SP19">[2]FES!#REF!</definedName>
    <definedName name="_____SP2">[2]FES!#REF!</definedName>
    <definedName name="_____SP20">[2]FES!#REF!</definedName>
    <definedName name="_____SP3">[2]FES!#REF!</definedName>
    <definedName name="_____SP4">[2]FES!#REF!</definedName>
    <definedName name="_____SP5">[2]FES!#REF!</definedName>
    <definedName name="_____SP7">[2]FES!#REF!</definedName>
    <definedName name="_____SP8">[2]FES!#REF!</definedName>
    <definedName name="_____SP9">[2]FES!#REF!</definedName>
    <definedName name="____SP1">[2]FES!#REF!</definedName>
    <definedName name="____SP10">[2]FES!#REF!</definedName>
    <definedName name="____SP11">[2]FES!#REF!</definedName>
    <definedName name="____SP12">[2]FES!#REF!</definedName>
    <definedName name="____SP13">[2]FES!#REF!</definedName>
    <definedName name="____SP14">[2]FES!#REF!</definedName>
    <definedName name="____SP15">[2]FES!#REF!</definedName>
    <definedName name="____SP16">[2]FES!#REF!</definedName>
    <definedName name="____SP17">[2]FES!#REF!</definedName>
    <definedName name="____SP18">[2]FES!#REF!</definedName>
    <definedName name="____SP19">[2]FES!#REF!</definedName>
    <definedName name="____SP2">[2]FES!#REF!</definedName>
    <definedName name="____SP20">[2]FES!#REF!</definedName>
    <definedName name="____SP3">[2]FES!#REF!</definedName>
    <definedName name="____SP4">[2]FES!#REF!</definedName>
    <definedName name="____SP5">[2]FES!#REF!</definedName>
    <definedName name="____SP7">[2]FES!#REF!</definedName>
    <definedName name="____SP77">[3]FES!#REF!</definedName>
    <definedName name="____SP8">[2]FES!#REF!</definedName>
    <definedName name="____SP9">[2]FES!#REF!</definedName>
    <definedName name="___SP1">[2]FES!#REF!</definedName>
    <definedName name="___SP10">[2]FES!#REF!</definedName>
    <definedName name="___SP11">[2]FES!#REF!</definedName>
    <definedName name="___SP12">[2]FES!#REF!</definedName>
    <definedName name="___SP13">[2]FES!#REF!</definedName>
    <definedName name="___SP14">[2]FES!#REF!</definedName>
    <definedName name="___SP15">[2]FES!#REF!</definedName>
    <definedName name="___SP16">[2]FES!#REF!</definedName>
    <definedName name="___SP17">[2]FES!#REF!</definedName>
    <definedName name="___SP18">[2]FES!#REF!</definedName>
    <definedName name="___SP19">[2]FES!#REF!</definedName>
    <definedName name="___SP2">[2]FES!#REF!</definedName>
    <definedName name="___SP20">[2]FES!#REF!</definedName>
    <definedName name="___SP3">[2]FES!#REF!</definedName>
    <definedName name="___SP4">[2]FES!#REF!</definedName>
    <definedName name="___SP5">[2]FES!#REF!</definedName>
    <definedName name="___SP7">[2]FES!#REF!</definedName>
    <definedName name="___SP8">[2]FES!#REF!</definedName>
    <definedName name="___SP9">[2]FES!#REF!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companies_list">#REF!</definedName>
    <definedName name="_company_name">[4]Содержание!$D$7</definedName>
    <definedName name="_Key1" hidden="1">#REF!</definedName>
    <definedName name="_Order1" hidden="1">255</definedName>
    <definedName name="_period">[4]Содержание!$D$4</definedName>
    <definedName name="_q_list">#REF!</definedName>
    <definedName name="_Sort" hidden="1">#REF!</definedName>
    <definedName name="_SP1">[5]FES!#REF!</definedName>
    <definedName name="_SP10">[5]FES!#REF!</definedName>
    <definedName name="_SP11">[5]FES!#REF!</definedName>
    <definedName name="_SP12">[5]FES!#REF!</definedName>
    <definedName name="_SP13">[5]FES!#REF!</definedName>
    <definedName name="_SP14">[5]FES!#REF!</definedName>
    <definedName name="_SP15">[5]FES!#REF!</definedName>
    <definedName name="_SP16">[5]FES!#REF!</definedName>
    <definedName name="_SP17">[5]FES!#REF!</definedName>
    <definedName name="_SP18">[5]FES!#REF!</definedName>
    <definedName name="_SP19">[5]FES!#REF!</definedName>
    <definedName name="_SP2">[5]FES!#REF!</definedName>
    <definedName name="_SP20">[5]FES!#REF!</definedName>
    <definedName name="_SP3">[5]FES!#REF!</definedName>
    <definedName name="_SP4">[5]FES!#REF!</definedName>
    <definedName name="_SP5">[5]FES!#REF!</definedName>
    <definedName name="_SP7">[5]FES!#REF!</definedName>
    <definedName name="_SP8">[5]FES!#REF!</definedName>
    <definedName name="_SP9">[5]FES!#REF!</definedName>
    <definedName name="_y_list">#REF!</definedName>
    <definedName name="_year">[4]Содержание!$D$6</definedName>
    <definedName name="_xlnm._FilterDatabase" localSheetId="2" hidden="1">'21 год'!$B$3:$N$1216</definedName>
    <definedName name="_xlnm._FilterDatabase" localSheetId="3" hidden="1">'22 год'!$A$1:$K$10989</definedName>
    <definedName name="_xlnm._FilterDatabase" localSheetId="4" hidden="1">Номенклатура!$A$1:$E$313</definedName>
    <definedName name="A">#REF!</definedName>
    <definedName name="aa" localSheetId="0" hidden="1">{#N/A,#N/A,FALSE,"Сентябрь";#N/A,#N/A,FALSE,"Пояснительная сентябре 99"}</definedName>
    <definedName name="aa" hidden="1">{#N/A,#N/A,FALSE,"Сентябрь";#N/A,#N/A,FALSE,"Пояснительная сентябре 99"}</definedName>
    <definedName name="aaaa" localSheetId="0" hidden="1">{#N/A,#N/A,FALSE,"Сентябрь";#N/A,#N/A,FALSE,"Пояснительная сентябре 99"}</definedName>
    <definedName name="aaaa" hidden="1">{#N/A,#N/A,FALSE,"Сентябрь";#N/A,#N/A,FALSE,"Пояснительная сентябре 99"}</definedName>
    <definedName name="abc" localSheetId="0" hidden="1">{#N/A,#N/A,TRUE,"Лист1";#N/A,#N/A,TRUE,"Лист2";#N/A,#N/A,TRUE,"Лист3"}</definedName>
    <definedName name="abc" hidden="1">{#N/A,#N/A,TRUE,"Лист1";#N/A,#N/A,TRUE,"Лист2";#N/A,#N/A,TRUE,"Лист3"}</definedName>
    <definedName name="aef" localSheetId="0" hidden="1">{#N/A,#N/A,TRUE,"Лист1";#N/A,#N/A,TRUE,"Лист2";#N/A,#N/A,TRUE,"Лист3"}</definedName>
    <definedName name="aef" hidden="1">{#N/A,#N/A,TRUE,"Лист1";#N/A,#N/A,TRUE,"Лист2";#N/A,#N/A,TRUE,"Лист3"}</definedName>
    <definedName name="AN" localSheetId="0" hidden="1">{#N/A,#N/A,TRUE,"Summary"}</definedName>
    <definedName name="AN" hidden="1">{#N/A,#N/A,TRUE,"Summary"}</definedName>
    <definedName name="APL" localSheetId="0" hidden="1">{#N/A,#N/A,FALSE,"Aging Summary";#N/A,#N/A,FALSE,"Ratio Analysis";#N/A,#N/A,FALSE,"Test 120 Day Accts";#N/A,#N/A,FALSE,"Tickmarks"}</definedName>
    <definedName name="APL" hidden="1">{#N/A,#N/A,FALSE,"Aging Summary";#N/A,#N/A,FALSE,"Ratio Analysis";#N/A,#N/A,FALSE,"Test 120 Day Accts";#N/A,#N/A,FALSE,"Tickmarks"}</definedName>
    <definedName name="as">[6]!as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sel">#REF!</definedName>
    <definedName name="B">'[7]7.1'!#REF!</definedName>
    <definedName name="bb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bb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bbbb" localSheetId="0" hidden="1">{#N/A,#N/A,FALSE,"МТВ"}</definedName>
    <definedName name="bbbb" hidden="1">{#N/A,#N/A,FALSE,"МТВ"}</definedName>
    <definedName name="beg" localSheetId="0" hidden="1">{#N/A,#N/A,TRUE,"Лист1";#N/A,#N/A,TRUE,"Лист2";#N/A,#N/A,TRUE,"Лист3"}</definedName>
    <definedName name="beg" hidden="1">{#N/A,#N/A,TRUE,"Лист1";#N/A,#N/A,TRUE,"Лист2";#N/A,#N/A,TRUE,"Лист3"}</definedName>
    <definedName name="BG_Del" hidden="1">15</definedName>
    <definedName name="BG_Ins" hidden="1">4</definedName>
    <definedName name="BG_Mod" hidden="1">6</definedName>
    <definedName name="bpvty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bpvty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ClDate">[8]Info!$G$6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_1">[9]CO1!$G$83:$T$142</definedName>
    <definedName name="CO_11">[9]CO11!$G$83:$T$142</definedName>
    <definedName name="CO_12">[9]CO12!$G$83:$T$142</definedName>
    <definedName name="CO_13">[9]CO13!$G$109:$T$193</definedName>
    <definedName name="CO_16">[9]CO16!$G$83:$T$142</definedName>
    <definedName name="CO_17">[9]CO17!$G$83:$T$142</definedName>
    <definedName name="CO_18">[9]CO18!$G$83:$T$142</definedName>
    <definedName name="CO_19">[9]CO19!$G$83:$T$142</definedName>
    <definedName name="CO_2">[9]CO2!$G$83:$T$142</definedName>
    <definedName name="CO_20">[9]CO20!$G$83:$T$142</definedName>
    <definedName name="CO_21">[9]CO21!$G$83:$T$142</definedName>
    <definedName name="CO_22">[9]CO22!$G$83:$T$142</definedName>
    <definedName name="CO_26">[9]CO26!$G$107:$T$190</definedName>
    <definedName name="CO_27">[9]CO27!$G$83:$T$142</definedName>
    <definedName name="CO_3">[9]CO3!$G$83:$T$142</definedName>
    <definedName name="CO_30">[9]CO30!$G$83:$T$142</definedName>
    <definedName name="CO_4">[9]CO4!$G$83:$T$142</definedName>
    <definedName name="CO_5">[9]CO5!$G$83:$T$142</definedName>
    <definedName name="CO_6">[9]CO6!$G$83:$T$142</definedName>
    <definedName name="CO_7">[9]CO7!$G$83:$T$142</definedName>
    <definedName name="CompOt">#N/A</definedName>
    <definedName name="CompRas">#N/A</definedName>
    <definedName name="current_income_tax">'[10]Book to tax'!$E$78</definedName>
    <definedName name="d" localSheetId="0" hidden="1">{#N/A,#N/A,FALSE,"Aging Summary";#N/A,#N/A,FALSE,"Ratio Analysis";#N/A,#N/A,FALSE,"Test 120 Day Accts";#N/A,#N/A,FALSE,"Tickmarks"}</definedName>
    <definedName name="d" hidden="1">{#N/A,#N/A,FALSE,"Aging Summary";#N/A,#N/A,FALSE,"Ratio Analysis";#N/A,#N/A,FALSE,"Test 120 Day Accts";#N/A,#N/A,FALSE,"Tickmarks"}</definedName>
    <definedName name="deferred_tax_expense">'[11]Deferred tax expense'!$H$18</definedName>
    <definedName name="deferred_tax_liability_beg">'[11]Deferred tax expense'!$H$16</definedName>
    <definedName name="dfg" localSheetId="0" hidden="1">{#VALUE!,#N/A,FALSE,0;#N/A,#N/A,FALSE,0;#N/A,#N/A,FALSE,0;#N/A,#N/A,FALSE,0;#N/A,#N/A,FALSE,0;#N/A,#N/A,FALSE,0;#N/A,#N/A,FALSE,0;#N/A,#N/A,FALSE,0;#N/A,#N/A,FALSE,0;#N/A,#N/A,FALSE,0}</definedName>
    <definedName name="dfg" hidden="1">{#VALUE!,#N/A,FALSE,0;#N/A,#N/A,FALSE,0;#N/A,#N/A,FALSE,0;#N/A,#N/A,FALSE,0;#N/A,#N/A,FALSE,0;#N/A,#N/A,FALSE,0;#N/A,#N/A,FALSE,0;#N/A,#N/A,FALSE,0;#N/A,#N/A,FALSE,0;#N/A,#N/A,FALSE,0}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310AR30" localSheetId="0" hidden="1">{#N/A,#N/A,FALSE,"Aging Summary";#N/A,#N/A,FALSE,"Ratio Analysis";#N/A,#N/A,FALSE,"Test 120 Day Accts";#N/A,#N/A,FALSE,"Tickmarks"}</definedName>
    <definedName name="E310AR30" hidden="1">{#N/A,#N/A,FALSE,"Aging Summary";#N/A,#N/A,FALSE,"Ratio Analysis";#N/A,#N/A,FALSE,"Test 120 Day Accts";#N/A,#N/A,FALSE,"Tickmarks"}</definedName>
    <definedName name="effective_tax_rate">'[10]Income tax summary'!$E$39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rror" localSheetId="0" hidden="1">{#N/A,#N/A,TRUE,"Лист1";#N/A,#N/A,TRUE,"Лист2";#N/A,#N/A,TRUE,"Лист3"}</definedName>
    <definedName name="error" hidden="1">{#N/A,#N/A,TRUE,"Лист1";#N/A,#N/A,TRUE,"Лист2";#N/A,#N/A,TRUE,"Лист3"}</definedName>
    <definedName name="ert" localSheetId="0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ert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ESDTRX" localSheetId="0" hidden="1">{#N/A,#N/A,TRUE,"Summary"}</definedName>
    <definedName name="ESDTRX" hidden="1">{#N/A,#N/A,TRUE,"Summary"}</definedName>
    <definedName name="ew">#N/A</definedName>
    <definedName name="extn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extn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fctv">#REF!</definedName>
    <definedName name="fdsa" localSheetId="0" hidden="1">{#VALUE!,#N/A,FALSE,0;#N/A,#N/A,FALSE,0;#N/A,#N/A,FALSE,0;#N/A,#N/A,FALSE,0;#N/A,#N/A,FALSE,0;#N/A,#N/A,FALSE,0;#N/A,#N/A,FALSE,0;#N/A,#N/A,FALSE,0;#N/A,#N/A,FALSE,0;#N/A,#N/A,FALSE,0}</definedName>
    <definedName name="fdsa" hidden="1">{#VALUE!,#N/A,FALSE,0;#N/A,#N/A,FALSE,0;#N/A,#N/A,FALSE,0;#N/A,#N/A,FALSE,0;#N/A,#N/A,FALSE,0;#N/A,#N/A,FALSE,0;#N/A,#N/A,FALSE,0;#N/A,#N/A,FALSE,0;#N/A,#N/A,FALSE,0;#N/A,#N/A,FALSE,0}</definedName>
    <definedName name="Feb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Feb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fff">[12]Форма2!$D$129:$F$132,[12]Форма2!$D$134:$F$135,[12]Форма2!$D$137:$F$140,[12]Форма2!$D$142:$F$144,[12]Форма2!$D$146:$F$150,[12]Форма2!$D$152:$F$154,[12]Форма2!$D$156:$F$162,[12]Форма2!$D$129</definedName>
    <definedName name="fg">#N/A</definedName>
    <definedName name="Forma2">#REF!</definedName>
    <definedName name="fsa">#REF!</definedName>
    <definedName name="garyneu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aryneu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arynew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arynew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g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g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gggg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ggggg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his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ghis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Glossary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lossary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gr" hidden="1">#REF!</definedName>
    <definedName name="gross_deferred_tax_liability_beg">'[11]Deferred tax liability (asset)'!$J$116</definedName>
    <definedName name="gross_deferred_tax_liability_end">'[11]Deferred tax liability (asset)'!$L$116</definedName>
    <definedName name="h" localSheetId="0" hidden="1">{#N/A,#N/A,FALSE,"МТВ"}</definedName>
    <definedName name="h" hidden="1">{#N/A,#N/A,FALSE,"МТВ"}</definedName>
    <definedName name="Header1" hidden="1">IF(COUNTA(#REF!)=0,0,INDEX(#REF!,MATCH(ROW(#REF!),#REF!,TRUE)))+1</definedName>
    <definedName name="Header2" hidden="1">[6]!Header1-1 &amp; "." &amp; MAX(1,COUNTA(INDEX(#REF!,MATCH([6]!Header1-1,#REF!,FALSE)):#REF!))</definedName>
    <definedName name="hfcxtn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hfcxtn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hfvf" localSheetId="0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hfvf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hkm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hkm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income_tax_expense">'[10]Income tax summary'!$E$37</definedName>
    <definedName name="index">[13]Свод!$H$3</definedName>
    <definedName name="ira" localSheetId="0" hidden="1">{#N/A,#N/A,FALSE,"Сентябрь";#N/A,#N/A,FALSE,"Пояснительная сентябре 99"}</definedName>
    <definedName name="ira" hidden="1">{#N/A,#N/A,FALSE,"Сентябрь";#N/A,#N/A,FALSE,"Пояснительная сентябре 99"}</definedName>
    <definedName name="irena" localSheetId="0" hidden="1">{#N/A,#N/A,FALSE,"МТВ"}</definedName>
    <definedName name="irena" hidden="1">{#N/A,#N/A,FALSE,"МТВ"}</definedName>
    <definedName name="irenali" localSheetId="0" hidden="1">{#N/A,#N/A,FALSE,"МТВ"}</definedName>
    <definedName name="irenali" hidden="1">{#N/A,#N/A,FALSE,"МТВ"}</definedName>
    <definedName name="Irina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Irina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jd">#REF!</definedName>
    <definedName name="jjjjg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jjjjg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k">#N/A</definedName>
    <definedName name="kto">[14]Форма2!$C$19:$C$24,[14]Форма2!$E$19:$F$24,[14]Форма2!$D$26:$F$31,[14]Форма2!$C$33:$C$38,[14]Форма2!$E$33:$F$38,[14]Форма2!$D$40:$F$43,[14]Форма2!$C$45:$C$48,[14]Форма2!$E$45:$F$48,[14]Форма2!$C$19</definedName>
    <definedName name="Kumkol" localSheetId="0" hidden="1">{#N/A,#N/A,FALSE,"Сентябрь";#N/A,#N/A,FALSE,"Пояснительная сентябре 99"}</definedName>
    <definedName name="Kumkol" hidden="1">{#N/A,#N/A,FALSE,"Сентябрь";#N/A,#N/A,FALSE,"Пояснительная сентябре 99"}</definedName>
    <definedName name="kurs">#REF!</definedName>
    <definedName name="kvI">#REF!</definedName>
    <definedName name="kvl_zatraty">#REF!</definedName>
    <definedName name="kvN">#REF!</definedName>
    <definedName name="l" localSheetId="0" hidden="1">{#N/A,#N/A,FALSE,"МТВ"}</definedName>
    <definedName name="l" hidden="1">{#N/A,#N/A,FALSE,"МТВ"}</definedName>
    <definedName name="m_1_2007">'[15]3НК'!$O$11:$O$1575</definedName>
    <definedName name="m_111">#REF!</definedName>
    <definedName name="m_2004">'[16]3НК'!$I$11:$I$1575</definedName>
    <definedName name="m_2005">'[17]1NK'!$R$10:$R$1877</definedName>
    <definedName name="m_2005fakt">'[18]6НК-cт.'!#REF!</definedName>
    <definedName name="m_2006">'[17]1NK'!$S$10:$S$1838</definedName>
    <definedName name="m_2006ocenka">'[16]3НК'!$M$11:$M$1575</definedName>
    <definedName name="m_2006plan">'[16]3НК'!$K$11:$K$1575</definedName>
    <definedName name="m_2007">'[17]1NK'!$T$10:$T$1838</definedName>
    <definedName name="m_2007_1">'[16]3НК'!$P$11:$P$1575</definedName>
    <definedName name="m_2007_2">'[16]3НК'!$Q$11:$Q$1575</definedName>
    <definedName name="m_2007_3">'[16]3НК'!$R$11:$R$1575</definedName>
    <definedName name="m_2008">'[16]3НК'!$S$11:$S$1575</definedName>
    <definedName name="m_2009">'[16]3НК'!$T$11:$T$1575</definedName>
    <definedName name="m_dep_I">#REF!</definedName>
    <definedName name="m_dep_I1">#REF!</definedName>
    <definedName name="m_dep_N">#REF!</definedName>
    <definedName name="m_f2002">#REF!</definedName>
    <definedName name="m_Key2">#REF!</definedName>
    <definedName name="m_o2003">#REF!</definedName>
    <definedName name="m_OTM2005">#REF!</definedName>
    <definedName name="m_OTM2006">#REF!</definedName>
    <definedName name="m_OTM2007">#REF!</definedName>
    <definedName name="m_OTM2008">#REF!</definedName>
    <definedName name="m_OTM2009">#REF!</definedName>
    <definedName name="m_OTM2010">#REF!</definedName>
    <definedName name="m_OTMizm">#REF!</definedName>
    <definedName name="m_OTMkod">#REF!</definedName>
    <definedName name="m_OTMnomer">#REF!</definedName>
    <definedName name="m_OTMpokaz">#REF!</definedName>
    <definedName name="m_p2003">#REF!</definedName>
    <definedName name="m_Predpr_I">#REF!</definedName>
    <definedName name="m_Predpr_M">#REF!</definedName>
    <definedName name="m_Predpr_N">#REF!</definedName>
    <definedName name="m_Zatrat">#REF!</definedName>
    <definedName name="m_Zatrat_Ed">#REF!</definedName>
    <definedName name="m_Zatrat_K">#REF!</definedName>
    <definedName name="m_Zatrat_N">#REF!</definedName>
    <definedName name="mas_1">#REF!</definedName>
    <definedName name="mas_1___0">#REF!</definedName>
    <definedName name="mas_1___6">#REF!</definedName>
    <definedName name="mas_2">#REF!</definedName>
    <definedName name="mas_2___0">#REF!</definedName>
    <definedName name="mas_2___6">#REF!</definedName>
    <definedName name="mas_2_new">#REF!</definedName>
    <definedName name="mas_3">#REF!</definedName>
    <definedName name="mas_3___0">#REF!</definedName>
    <definedName name="mas_3___6">#REF!</definedName>
    <definedName name="mas_4">#REF!</definedName>
    <definedName name="mas_4___0">#REF!</definedName>
    <definedName name="mas_4___6">#REF!</definedName>
    <definedName name="mas_new">#REF!</definedName>
    <definedName name="mas_old">#REF!</definedName>
    <definedName name="mas_spisok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et">#REF!</definedName>
    <definedName name="OpDate">[8]Info!$G$5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o">#REF!</definedName>
    <definedName name="pole7">"Поле ввода 7"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fit_before_tax">'[10]Book to tax'!$I$9</definedName>
    <definedName name="qqq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qqq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qwe">[19]Форма2!$C$19:$C$24,[19]Форма2!$E$19:$F$24,[19]Форма2!$D$26:$F$31,[19]Форма2!$C$33:$C$38,[19]Форма2!$E$33:$F$38,[19]Форма2!$D$40:$F$43,[19]Форма2!$C$45:$C$48,[19]Форма2!$E$45:$F$48,[19]Форма2!$C$19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egionwise" localSheetId="0" hidden="1">{#N/A,#N/A,FALSE,"Sheet1"}</definedName>
    <definedName name="regionwise" hidden="1">{#N/A,#N/A,FALSE,"Sheet1"}</definedName>
    <definedName name="rjhjdf" localSheetId="0" hidden="1">{#N/A,#N/A,FALSE,"МТВ"}</definedName>
    <definedName name="rjhjdf" hidden="1">{#N/A,#N/A,FALSE,"МТВ"}</definedName>
    <definedName name="rng">#REF!</definedName>
    <definedName name="rngChartRange">#REF!</definedName>
    <definedName name="rngDataAll">#REF!</definedName>
    <definedName name="rngEnd">#REF!</definedName>
    <definedName name="rngIATACode">#REF!</definedName>
    <definedName name="rngResStart">#REF!</definedName>
    <definedName name="rngStart">#REF!</definedName>
    <definedName name="rngUpdate">#REF!</definedName>
    <definedName name="rtt" localSheetId="0" hidden="1">{#N/A,#N/A,TRUE,"Лист1";#N/A,#N/A,TRUE,"Лист2";#N/A,#N/A,TRUE,"Лист3"}</definedName>
    <definedName name="rtt" hidden="1">{#N/A,#N/A,TRUE,"Лист1";#N/A,#N/A,TRUE,"Лист2";#N/A,#N/A,TRUE,"Лист3"}</definedName>
    <definedName name="rty" localSheetId="0" hidden="1">{#N/A,#N/A,FALSE,"МТВ"}</definedName>
    <definedName name="rty" hidden="1">{#N/A,#N/A,FALSE,"МТВ"}</definedName>
    <definedName name="S1_">#REF!</definedName>
    <definedName name="s1_0">#REF!</definedName>
    <definedName name="s1_1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APBEXrevision" hidden="1">1</definedName>
    <definedName name="SAPBEXsysID" hidden="1">"MWP"</definedName>
    <definedName name="SAPBEXwbID" hidden="1">"490AQOJE0EOI7N7IWJLKK3KZW"</definedName>
    <definedName name="statutory_rate">'[10]Income tax summary'!$B$6</definedName>
    <definedName name="t" localSheetId="0" hidden="1">{#VALUE!,#N/A,FALSE,0;#N/A,#N/A,FALSE,0;#N/A,#N/A,FALSE,0;#N/A,#N/A,FALSE,0;#N/A,#N/A,FALSE,0;#N/A,#N/A,FALSE,0;#N/A,#N/A,FALSE,0;#N/A,#N/A,FALSE,0;#N/A,#N/A,FALSE,0;#N/A,#N/A,FALSE,0}</definedName>
    <definedName name="t" hidden="1">{#VALUE!,#N/A,FALSE,0;#N/A,#N/A,FALSE,0;#N/A,#N/A,FALSE,0;#N/A,#N/A,FALSE,0;#N/A,#N/A,FALSE,0;#N/A,#N/A,FALSE,0;#N/A,#N/A,FALSE,0;#N/A,#N/A,FALSE,0;#N/A,#N/A,FALSE,0;#N/A,#N/A,FALSE,0}</definedName>
    <definedName name="Taxes" hidden="1">[20]!Header1-1 &amp; "." &amp; MAX(1,COUNTA(INDEX(#REF!,MATCH([20]!Header1-1,#REF!,FALSE)):#REF!))</definedName>
    <definedName name="TextRefCopy63">'[21]PP&amp;E mvt for 2003'!$R$18</definedName>
    <definedName name="TextRefCopy88">'[21]PP&amp;E mvt for 2003'!$P$19</definedName>
    <definedName name="TextRefCopy89">'[21]PP&amp;E mvt for 2003'!$P$46</definedName>
    <definedName name="TextRefCopy90">'[21]PP&amp;E mvt for 2003'!$P$25</definedName>
    <definedName name="TextRefCopy92">'[21]PP&amp;E mvt for 2003'!$P$26</definedName>
    <definedName name="TextRefCopy94">'[21]PP&amp;E mvt for 2003'!$P$52</definedName>
    <definedName name="TextRefCopy95">'[21]PP&amp;E mvt for 2003'!$P$53</definedName>
    <definedName name="TextRefCopyRangeCount" hidden="1">3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OTAL">#REF!</definedName>
    <definedName name="tre" localSheetId="0" hidden="1">{#VALUE!,#N/A,FALSE,0;#N/A,#N/A,FALSE,0;#N/A,#N/A,FALSE,0;#N/A,#N/A,FALSE,0;#N/A,#N/A,FALSE,0;#N/A,#N/A,FALSE,0;#N/A,#N/A,FALSE,0;#N/A,#N/A,FALSE,0;#N/A,#N/A,FALSE,0;#N/A,#N/A,FALSE,0}</definedName>
    <definedName name="tre" hidden="1">{#VALUE!,#N/A,FALSE,0;#N/A,#N/A,FALSE,0;#N/A,#N/A,FALSE,0;#N/A,#N/A,FALSE,0;#N/A,#N/A,FALSE,0;#N/A,#N/A,FALSE,0;#N/A,#N/A,FALSE,0;#N/A,#N/A,FALSE,0;#N/A,#N/A,FALSE,0;#N/A,#N/A,FALSE,0}</definedName>
    <definedName name="TrForma2">#REF!</definedName>
    <definedName name="VALV" localSheetId="0" hidden="1">{#N/A,#N/A,TRUE,"Summary"}</definedName>
    <definedName name="VALV" hidden="1">{#N/A,#N/A,TRUE,"Summary"}</definedName>
    <definedName name="whatever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whatever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wr" localSheetId="0" hidden="1">{#N/A,#N/A,FALSE,"Aging Summary";#N/A,#N/A,FALSE,"Ratio Analysis";#N/A,#N/A,FALSE,"Test 120 Day Accts";#N/A,#N/A,FALSE,"Tickmarks"}</definedName>
    <definedName name="wr" hidden="1">{#N/A,#N/A,FALSE,"Aging Summary";#N/A,#N/A,FALSE,"Ratio Analysis";#N/A,#N/A,FALSE,"Test 120 Day Accts";#N/A,#N/A,FALSE,"Tickmarks"}</definedName>
    <definedName name="wrn.4._.п." localSheetId="0" hidden="1">{#N/A,#N/A,FALSE,"Sheet2";#N/A,#N/A,FALSE,"Sheet3";#N/A,#N/A,FALSE,"Sheet4";#N/A,#N/A,FALSE,"Sheet5";#N/A,#N/A,FALSE,"Sheet7";#N/A,#N/A,FALSE,"Sheet8";#N/A,#N/A,FALSE,"Sheet9";#N/A,#N/A,FALSE,"Sheet10";#N/A,#N/A,FALSE,"Sheet11"}</definedName>
    <definedName name="wrn.4._.п." hidden="1">{#N/A,#N/A,FALSE,"Sheet2";#N/A,#N/A,FALSE,"Sheet3";#N/A,#N/A,FALSE,"Sheet4";#N/A,#N/A,FALSE,"Sheet5";#N/A,#N/A,FALSE,"Sheet7";#N/A,#N/A,FALSE,"Sheet8";#N/A,#N/A,FALSE,"Sheet9";#N/A,#N/A,FALSE,"Sheet10";#N/A,#N/A,FALSE,"Sheet11"}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OK1.XLS." localSheetId="0" hidden="1">{#N/A,#N/A,FALSE,"Sheet1"}</definedName>
    <definedName name="wrn.BOOK1.XLS." hidden="1">{#N/A,#N/A,FALSE,"Sheet1"}</definedName>
    <definedName name="wrn.kumkol." localSheetId="0" hidden="1">{#N/A,#N/A,FALSE,"Сентябрь";#N/A,#N/A,FALSE,"Пояснительная сентябре 99"}</definedName>
    <definedName name="wrn.kumkol." hidden="1">{#N/A,#N/A,FALSE,"Сентябрь";#N/A,#N/A,FALSE,"Пояснительная сентябре 99"}</definedName>
    <definedName name="wrn.NWN_QUOTES." localSheetId="0" hidden="1">{"NWN_Q1810",#N/A,FALSE,"Q1810_1.V";"NWN_Q1412",#N/A,FALSE,"Q1412_1"}</definedName>
    <definedName name="wrn.NWN_QUOTES." hidden="1">{"NWN_Q1810",#N/A,FALSE,"Q1810_1.V";"NWN_Q1412",#N/A,FALSE,"Q1412_1"}</definedName>
    <definedName name="wrn.pq98o2a.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wrn.pq98o2a.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wrn.quotation." localSheetId="0" hidden="1">{#N/A,#N/A,TRUE,"Summary"}</definedName>
    <definedName name="wrn.quotation." hidden="1">{#N/A,#N/A,TRUE,"Summary"}</definedName>
    <definedName name="wrn.Макет._.индивидуакльного._.строительства." localSheetId="0" hidden="1">{#N/A,#N/A,TRUE,"Содержание";#N/A,#N/A,TRUE,"ПРоектные данные";#N/A,#N/A,TRUE,"Интервалы продуктивных пластов"}</definedName>
    <definedName name="wrn.Макет._.индивидуакльного._.строительства." hidden="1">{#N/A,#N/A,TRUE,"Содержание";#N/A,#N/A,TRUE,"ПРоектные данные";#N/A,#N/A,TRUE,"Интервалы продуктивных пластов"}</definedName>
    <definedName name="wrn.Сравнение._.с._.отраслями." localSheetId="0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wrn.станд." localSheetId="0" hidden="1">{#N/A,#N/A,FALSE,"30";#N/A,#N/A,FALSE,"29";#N/A,#N/A,FALSE,"28";#N/A,#N/A,FALSE,"27";#N/A,#N/A,FALSE,"26";#N/A,#N/A,FALSE,"25";#N/A,#N/A,FALSE,"24";#N/A,#N/A,FALSE,"23";#N/A,#N/A,FALSE,"22";#N/A,#N/A,FALSE,"21";#N/A,#N/A,FALSE,"20";#N/A,#N/A,FALSE,"19";#N/A,#N/A,FALSE,"18"}</definedName>
    <definedName name="wrn.станд." hidden="1">{#N/A,#N/A,FALSE,"30";#N/A,#N/A,FALSE,"29";#N/A,#N/A,FALSE,"28";#N/A,#N/A,FALSE,"27";#N/A,#N/A,FALSE,"26";#N/A,#N/A,FALSE,"25";#N/A,#N/A,FALSE,"24";#N/A,#N/A,FALSE,"23";#N/A,#N/A,FALSE,"22";#N/A,#N/A,FALSE,"21";#N/A,#N/A,FALSE,"20";#N/A,#N/A,FALSE,"19";#N/A,#N/A,FALSE,"18"}</definedName>
    <definedName name="XREF_COLUMN_1" hidden="1">#REF!</definedName>
    <definedName name="XRefActiveRow" hidden="1">#REF!</definedName>
    <definedName name="XRefColumnsCount" hidden="1">1</definedName>
    <definedName name="XRefCopy1" hidden="1">#REF!</definedName>
    <definedName name="XRefCopyRangeCount" hidden="1">1</definedName>
    <definedName name="XRefPasteRangeCount" hidden="1">1</definedName>
    <definedName name="yr" localSheetId="0" hidden="1">{#VALUE!,#N/A,FALSE,0;#N/A,#N/A,FALSE,0;#N/A,#N/A,FALSE,0;#N/A,#N/A,FALSE,0;#N/A,#N/A,FALSE,0;#N/A,#N/A,FALSE,0;#N/A,#N/A,FALSE,0;#N/A,#N/A,FALSE,0;#N/A,#N/A,FALSE,0;#N/A,#N/A,FALSE,0}</definedName>
    <definedName name="yr" hidden="1">{#VALUE!,#N/A,FALSE,0;#N/A,#N/A,FALSE,0;#N/A,#N/A,FALSE,0;#N/A,#N/A,FALSE,0;#N/A,#N/A,FALSE,0;#N/A,#N/A,FALSE,0;#N/A,#N/A,FALSE,0;#N/A,#N/A,FALSE,0;#N/A,#N/A,FALSE,0;#N/A,#N/A,FALSE,0}</definedName>
    <definedName name="yui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yui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yyuk" hidden="1">#REF!</definedName>
    <definedName name="z" localSheetId="0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z" hidden="1">{#N/A,#N/A,FALSE,"Supuestos";#N/A,#N/A,FALSE,"Totales";#N/A,#N/A,FALSE,"UTE TDF";#N/A,#N/A,FALSE,"C. AUSTRAL";#N/A,#N/A,FALSE,"L. ATRAVESADO";#N/A,#N/A,FALSE,"FERNANDEZ  ORO";#N/A,#N/A,FALSE,"PORTEZUELOS";#N/A,#N/A,FALSE,"25 MM";#N/A,#N/A,FALSE,"SAN ROQUE";#N/A,#N/A,FALSE,"A.  PICHANA"}</definedName>
    <definedName name="Z_C37E65A7_9893_435E_9759_72E0D8A5DD87_.wvu.PrintTitles" hidden="1">#REF!</definedName>
    <definedName name="А2">#REF!</definedName>
    <definedName name="А2___0">#REF!</definedName>
    <definedName name="А2___10">#REF!</definedName>
    <definedName name="ааа">'[22]12НК'!ыыыы</definedName>
    <definedName name="ааааа" localSheetId="0" hidden="1">{#N/A,#N/A,TRUE,"Лист1";#N/A,#N/A,TRUE,"Лист2";#N/A,#N/A,TRUE,"Лист3"}</definedName>
    <definedName name="ааааа" hidden="1">{#N/A,#N/A,TRUE,"Лист1";#N/A,#N/A,TRUE,"Лист2";#N/A,#N/A,TRUE,"Лист3"}</definedName>
    <definedName name="АААААААА">#N/A</definedName>
    <definedName name="ав">'[23]Добыча нефти4'!$F$11:$Q$12</definedName>
    <definedName name="альфа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льфа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ндрей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ндрей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п">#N/A</definedName>
    <definedName name="апвп">[24]Форма2!$C$19:$C$24,[24]Форма2!$E$19:$F$24,[24]Форма2!$D$26:$F$31,[24]Форма2!$C$33:$C$38,[24]Форма2!$E$33:$F$38,[24]Форма2!$D$40:$F$43,[24]Форма2!$C$45:$C$48,[24]Форма2!$E$45:$F$48,[24]Форма2!$C$19</definedName>
    <definedName name="Ард">#REF!</definedName>
    <definedName name="аристон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ристон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Аэн">#REF!</definedName>
    <definedName name="_xlnm.Database">#REF!</definedName>
    <definedName name="ббб">#REF!</definedName>
    <definedName name="Бери">[25]Форма2!$D$129:$F$132,[25]Форма2!$D$134:$F$135,[25]Форма2!$D$137:$F$140,[25]Форма2!$D$142:$F$144,[25]Форма2!$D$146:$F$150,[25]Форма2!$D$152:$F$154,[25]Форма2!$D$156:$F$162,[25]Форма2!$D$129</definedName>
    <definedName name="Берик">[25]Форма2!$C$70:$C$72,[25]Форма2!$D$73:$F$73,[25]Форма2!$E$70:$F$72,[25]Форма2!$C$75:$C$77,[25]Форма2!$E$75:$F$77,[25]Форма2!$C$79:$C$82,[25]Форма2!$E$79:$F$82,[25]Форма2!$C$84:$C$86,[25]Форма2!$E$84:$F$86,[25]Форма2!$C$88:$C$89,[25]Форма2!$E$88:$F$89,[25]Форма2!$C$70</definedName>
    <definedName name="БЛРаздел1">[26]Форма2!$C$19:$C$24,[26]Форма2!$E$19:$F$24,[26]Форма2!$D$26:$F$31,[26]Форма2!$C$33:$C$38,[26]Форма2!$E$33:$F$38,[26]Форма2!$D$40:$F$43,[26]Форма2!$C$45:$C$48,[26]Форма2!$E$45:$F$48,[26]Форма2!$C$19</definedName>
    <definedName name="БЛРаздел1___0">#N/A</definedName>
    <definedName name="БЛРаздел1___10">#N/A</definedName>
    <definedName name="БЛРаздел2">[26]Форма2!$C$51:$C$58,[26]Форма2!$E$51:$F$58,[26]Форма2!$C$60:$C$63,[26]Форма2!$E$60:$F$63,[26]Форма2!$C$65:$C$67,[26]Форма2!$E$65:$F$67,[26]Форма2!$C$51</definedName>
    <definedName name="БЛРаздел2___0">#N/A</definedName>
    <definedName name="БЛРаздел2___10">#N/A</definedName>
    <definedName name="БЛРаздел3">[26]Форма2!$C$70:$C$72,[26]Форма2!$D$73:$F$73,[26]Форма2!$E$70:$F$72,[26]Форма2!$C$75:$C$77,[26]Форма2!$E$75:$F$77,[26]Форма2!$C$79:$C$82,[26]Форма2!$E$79:$F$82,[26]Форма2!$C$84:$C$86,[26]Форма2!$E$84:$F$86,[26]Форма2!$C$88:$C$89,[26]Форма2!$E$88:$F$89,[26]Форма2!$C$70</definedName>
    <definedName name="БЛРаздел3___0">#N/A</definedName>
    <definedName name="БЛРаздел3___10">#N/A</definedName>
    <definedName name="БЛРаздел4">[26]Форма2!$E$106:$F$107,[26]Форма2!$C$106:$C$107,[26]Форма2!$E$102:$F$104,[26]Форма2!$C$102:$C$104,[26]Форма2!$C$97:$C$100,[26]Форма2!$E$97:$F$100,[26]Форма2!$E$92:$F$95,[26]Форма2!$C$92:$C$95,[26]Форма2!$C$92</definedName>
    <definedName name="БЛРаздел4___0">#N/A</definedName>
    <definedName name="БЛРаздел4___10">#N/A</definedName>
    <definedName name="БЛРаздел5">[26]Форма2!$C$113:$C$114,[26]Форма2!$D$110:$F$112,[26]Форма2!$E$113:$F$114,[26]Форма2!$D$115:$F$115,[26]Форма2!$D$117:$F$119,[26]Форма2!$D$121:$F$122,[26]Форма2!$D$124:$F$126,[26]Форма2!$D$110</definedName>
    <definedName name="БЛРаздел5___0">#N/A</definedName>
    <definedName name="БЛРаздел5___10">#N/A</definedName>
    <definedName name="БЛРаздел6">[26]Форма2!$D$129:$F$132,[26]Форма2!$D$134:$F$135,[26]Форма2!$D$137:$F$140,[26]Форма2!$D$142:$F$144,[26]Форма2!$D$146:$F$150,[26]Форма2!$D$152:$F$154,[26]Форма2!$D$156:$F$162,[26]Форма2!$D$129</definedName>
    <definedName name="БЛРаздел6___0">#N/A</definedName>
    <definedName name="БЛРаздел6___10">#N/A</definedName>
    <definedName name="БЛРаздел7">[26]Форма2!$D$179:$F$185,[26]Форма2!$D$175:$F$177,[26]Форма2!$D$165:$F$173,[26]Форма2!$D$165</definedName>
    <definedName name="БЛРаздел7___0">#N/A</definedName>
    <definedName name="БЛРаздел7___10">#N/A</definedName>
    <definedName name="БЛРаздел8">[26]Форма2!$E$200:$F$207,[26]Форма2!$C$200:$C$207,[26]Форма2!$E$189:$F$198,[26]Форма2!$C$189:$C$198,[26]Форма2!$E$188:$F$188,[26]Форма2!$C$188</definedName>
    <definedName name="БЛРаздел8___0">#N/A</definedName>
    <definedName name="БЛРаздел8___10">#N/A</definedName>
    <definedName name="БЛРаздел9">[26]Форма2!$E$234:$F$237,[26]Форма2!$C$234:$C$237,[26]Форма2!$E$224:$F$232,[26]Форма2!$C$224:$C$232,[26]Форма2!$E$223:$F$223,[26]Форма2!$C$223,[26]Форма2!$E$217:$F$221,[26]Форма2!$C$217:$C$221,[26]Форма2!$E$210:$F$215,[26]Форма2!$C$210:$C$215,[26]Форма2!$C$210</definedName>
    <definedName name="БЛРаздел9___0">#N/A</definedName>
    <definedName name="БЛРаздел9___10">#N/A</definedName>
    <definedName name="БПДанные">[26]Форма1!$C$22:$D$33,[26]Форма1!$C$36:$D$48,[26]Форма1!$C$22</definedName>
    <definedName name="БПДанные___0">#N/A</definedName>
    <definedName name="БПДанные___10">#N/A</definedName>
    <definedName name="Бюджет__по__подразд__2003__года_Лист1_Таблица">[27]ОТиТБ!#REF!</definedName>
    <definedName name="в" localSheetId="0" hidden="1">{#N/A,#N/A,FALSE,"Aging Summary";#N/A,#N/A,FALSE,"Ratio Analysis";#N/A,#N/A,FALSE,"Test 120 Day Accts";#N/A,#N/A,FALSE,"Tickmarks"}</definedName>
    <definedName name="в" hidden="1">{#N/A,#N/A,FALSE,"Aging Summary";#N/A,#N/A,FALSE,"Ratio Analysis";#N/A,#N/A,FALSE,"Test 120 Day Accts";#N/A,#N/A,FALSE,"Tickmarks"}</definedName>
    <definedName name="в23ё">#N/A</definedName>
    <definedName name="В32">#REF!</definedName>
    <definedName name="вар" localSheetId="0" hidden="1">{#N/A,#N/A,FALSE,"МТВ"}</definedName>
    <definedName name="вар" hidden="1">{#N/A,#N/A,FALSE,"МТВ"}</definedName>
    <definedName name="вариант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вариант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вб">[28]Пр2!#REF!</definedName>
    <definedName name="вв">#N/A</definedName>
    <definedName name="версия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версия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вор" localSheetId="0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вор" hidden="1">{#N/A,#N/A,FALSE,"шарап -В";#N/A,#N/A,FALSE,"шарап-а";#N/A,#N/A,FALSE,"мунай сервис-2 -А";#N/A,#N/A,FALSE,"мунай сервис-2-В";#N/A,#N/A,FALSE,"мунай агро-2-А";#N/A,#N/A,FALSE,"мунай агро-2-в";#N/A,#N/A,FALSE,"металлинвест-в";#N/A,#N/A,FALSE,"металлинвест-а";#N/A,#N/A,FALSE,"мгдс-3-В";#N/A,#N/A,FALSE,"мгдс-3-А";#N/A,#N/A,FALSE,"мгдс-4-а";#N/A,#N/A,FALSE,"мгдс-4-в";#N/A,#N/A,FALSE,"ел ырысы-2-в";#N/A,#N/A,FALSE,"ел ырысы-2-а";#N/A,#N/A,FALSE,"ел ырысы в";#N/A,#N/A,FALSE,"ел ырысы а";#N/A,#N/A,FALSE,"мгдс-2-В";#N/A,#N/A,FALSE,"мгдс-2-А";#N/A,#N/A,FALSE,"аркон-2 -а";#N/A,#N/A,FALSE,"аркон-2 -в";#N/A,#N/A,FALSE,"газойл-4 А";#N/A,#N/A,FALSE,"газойл-4 В";#N/A,#N/A,FALSE,"шарайна -В";#N/A,#N/A,FALSE,"шарайна-А";#N/A,#N/A,FALSE,"томерис-В";#N/A,#N/A,FALSE,"томерис-А";#N/A,#N/A,FALSE,"хван и к-а";#N/A,#N/A,FALSE,"хван и к-В"}</definedName>
    <definedName name="второй">#REF!</definedName>
    <definedName name="вуув" localSheetId="0" hidden="1">{#N/A,#N/A,TRUE,"Лист1";#N/A,#N/A,TRUE,"Лист2";#N/A,#N/A,TRUE,"Лист3"}</definedName>
    <definedName name="вуув" hidden="1">{#N/A,#N/A,TRUE,"Лист1";#N/A,#N/A,TRUE,"Лист2";#N/A,#N/A,TRUE,"Лист3"}</definedName>
    <definedName name="гараж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араж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гг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гг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ород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ород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грприрцфв00ав98" localSheetId="0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0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гсм" hidden="1">#REF!</definedName>
    <definedName name="Д" localSheetId="0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Д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д1">#REF!</definedName>
    <definedName name="д2">#REF!</definedName>
    <definedName name="д3">#REF!</definedName>
    <definedName name="д4">#REF!</definedName>
    <definedName name="да" localSheetId="0" hidden="1">{#N/A,#N/A,FALSE,"Сентябрь";#N/A,#N/A,FALSE,"Пояснительная сентябре 99"}</definedName>
    <definedName name="да" hidden="1">{#N/A,#N/A,FALSE,"Сентябрь";#N/A,#N/A,FALSE,"Пояснительная сентябре 99"}</definedName>
    <definedName name="ддд">#REF!</definedName>
    <definedName name="дебит">'[29]из сем'!$A$2:$B$362</definedName>
    <definedName name="Добыча">'[30]Добыча нефти4'!$F$11:$Q$12</definedName>
    <definedName name="Добыча___0">[31]Добычанефти4!$F$11:$Q$12</definedName>
    <definedName name="Добыча___10">[32]Добычанефти4!$F$11:$Q$12</definedName>
    <definedName name="Доз5">#REF!</definedName>
    <definedName name="Доз5___0">#REF!</definedName>
    <definedName name="Доз5___10">#REF!</definedName>
    <definedName name="доз6">#REF!</definedName>
    <definedName name="дурак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дурак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ЕдИзм">#REF!</definedName>
    <definedName name="жанара">[33]Форма2!$D$129:$F$132,[33]Форма2!$D$134:$F$135,[33]Форма2!$D$137:$F$140,[33]Форма2!$D$142:$F$144,[33]Форма2!$D$146:$F$150,[33]Форма2!$D$152:$F$154,[33]Форма2!$D$156:$F$162,[33]Форма2!$D$129</definedName>
    <definedName name="жжжж">[34]Форма2!$D$179:$F$185,[34]Форма2!$D$175:$F$177,[34]Форма2!$D$165:$F$173,[34]Форма2!$D$165</definedName>
    <definedName name="ЗП___ВАХТА__СУММА_КОНТРКТ">[35]ШТАТ!$L$77</definedName>
    <definedName name="зпетр">'[36]14.1.2.2.(Услуги связи)'!#REF!</definedName>
    <definedName name="И">'[7]7.1'!#REF!</definedName>
    <definedName name="ибз">'[36]14.1.2.2.(Услуги связи)'!#REF!</definedName>
    <definedName name="изменения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зменения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мпорт">#REF!</definedName>
    <definedName name="индплан">#REF!</definedName>
    <definedName name="индцкавг98" localSheetId="0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нструмент">#REF!</definedName>
    <definedName name="интерн">'[36]14.1.2.2.(Услуги связи)'!#REF!</definedName>
    <definedName name="инф22">[37]Свод!$H$3</definedName>
    <definedName name="инф23">[37]Свод!$AD$3</definedName>
    <definedName name="инф24">[37]Свод!$AE$3</definedName>
    <definedName name="инф25">[37]Свод!$AF$3</definedName>
    <definedName name="инф26">[37]Свод!$AG$3</definedName>
    <definedName name="инфл_2018">[38]Свод!$J$3</definedName>
    <definedName name="Ира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ра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ри">#REF!</definedName>
    <definedName name="ирина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рина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Иэд">#REF!</definedName>
    <definedName name="Иэи">#REF!</definedName>
    <definedName name="й">#N/A</definedName>
    <definedName name="йй">#N/A</definedName>
    <definedName name="Казтрансойл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Казтрансойл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Кайдаш">[33]Форма2!$C$19:$C$24,[33]Форма2!$E$19:$F$24,[33]Форма2!$D$26:$F$31,[33]Форма2!$C$33:$C$38,[33]Форма2!$E$33:$F$38,[33]Форма2!$D$40:$F$43,[33]Форма2!$C$45:$C$48,[33]Форма2!$E$45:$F$48,[33]Форма2!$C$19</definedName>
    <definedName name="карт">'[36]14.1.2.2.(Услуги связи)'!#REF!</definedName>
    <definedName name="ке">#N/A</definedName>
    <definedName name="Кегок2" localSheetId="0" hidden="1">{#N/A,#N/A,TRUE,"Лист1";#N/A,#N/A,TRUE,"Лист2";#N/A,#N/A,TRUE,"Лист3"}</definedName>
    <definedName name="Кегок2" hidden="1">{#N/A,#N/A,TRUE,"Лист1";#N/A,#N/A,TRUE,"Лист2";#N/A,#N/A,TRUE,"Лист3"}</definedName>
    <definedName name="кеппппппппппп" localSheetId="0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к">[34]Форма2!$E$234:$F$237,[34]Форма2!$C$234:$C$237,[34]Форма2!$E$224:$F$232,[34]Форма2!$C$224:$C$232,[34]Форма2!$E$223:$F$223,[34]Форма2!$C$223,[34]Форма2!$E$217:$F$221,[34]Форма2!$C$217:$C$221,[34]Форма2!$E$210:$F$215,[34]Форма2!$C$210:$C$215,[34]Форма2!$C$210</definedName>
    <definedName name="командир">[34]Форма2!$E$106:$F$107,[34]Форма2!$C$106:$C$107,[34]Форма2!$E$102:$F$104,[34]Форма2!$C$102:$C$104,[34]Форма2!$C$97:$C$100,[34]Форма2!$E$97:$F$100,[34]Форма2!$E$92:$F$95,[34]Форма2!$C$92:$C$95,[34]Форма2!$C$92</definedName>
    <definedName name="комп1">'[36]14.1.2.2.(Услуги связи)'!#REF!</definedName>
    <definedName name="комрас">[34]Форма2!$C$51:$C$58,[34]Форма2!$E$51:$F$58,[34]Форма2!$C$60:$C$63,[34]Форма2!$E$60:$F$63,[34]Форма2!$C$65:$C$67,[34]Форма2!$E$65:$F$67,[34]Форма2!$C$51</definedName>
    <definedName name="Комуслуги">#REF!</definedName>
    <definedName name="кр">[34]Форма2!$E$200:$F$207,[34]Форма2!$C$200:$C$207,[34]Форма2!$E$189:$F$198,[34]Форма2!$C$189:$C$198,[34]Форма2!$E$188:$F$188,[34]Форма2!$C$188</definedName>
    <definedName name="культ" localSheetId="0" hidden="1">{#N/A,#N/A,TRUE,"Лист1";#N/A,#N/A,TRUE,"Лист2";#N/A,#N/A,TRUE,"Лист3"}</definedName>
    <definedName name="культ" hidden="1">{#N/A,#N/A,TRUE,"Лист1";#N/A,#N/A,TRUE,"Лист2";#N/A,#N/A,TRUE,"Лист3"}</definedName>
    <definedName name="курс_2005">#REF!</definedName>
    <definedName name="курс_2006">#REF!</definedName>
    <definedName name="курс_2007">#REF!</definedName>
    <definedName name="курс_2008">#REF!</definedName>
    <definedName name="курс_2009">#REF!</definedName>
    <definedName name="курс_2010">#REF!</definedName>
    <definedName name="Курс_2018">[13]Свод!$G$4</definedName>
    <definedName name="Курс_2019">[13]Свод!$H$4</definedName>
    <definedName name="Курс_2020">[37]Свод!#REF!</definedName>
    <definedName name="Курс_2021">[37]Свод!#REF!</definedName>
    <definedName name="курс_2022">[37]Свод!$H$4</definedName>
    <definedName name="Курс_2022_кор.2">[37]Свод!$L$4</definedName>
    <definedName name="Курс_2023">[13]Свод!$AD$4</definedName>
    <definedName name="Курс_2024">[37]Свод!$AD$4</definedName>
    <definedName name="Курс_2026">[39]Capex_USD!$V$6</definedName>
    <definedName name="Курс_2027">[39]Capex_USD!$W$6</definedName>
    <definedName name="курсБ">'[40]  2.3.2'!#REF!</definedName>
    <definedName name="лист1">#REF!</definedName>
    <definedName name="ллл">#REF!</definedName>
    <definedName name="м" localSheetId="0" hidden="1">{#N/A,#N/A,FALSE,"МТВ"}</definedName>
    <definedName name="м" hidden="1">{#N/A,#N/A,FALSE,"МТВ"}</definedName>
    <definedName name="мбр">[28]Пр2!#REF!</definedName>
    <definedName name="мира">[6]!мира</definedName>
    <definedName name="ммм">#REF!</definedName>
    <definedName name="МРП">#REF!</definedName>
    <definedName name="мым">#N/A</definedName>
    <definedName name="н">#REF!</definedName>
    <definedName name="Найля">[33]Форма2!$C$51:$C$58,[33]Форма2!$E$51:$F$58,[33]Форма2!$C$60:$C$63,[33]Форма2!$E$60:$F$63,[33]Форма2!$C$65:$C$67,[33]Форма2!$E$65:$F$67,[33]Форма2!$C$51</definedName>
    <definedName name="налог">#REF!</definedName>
    <definedName name="Непроиз" localSheetId="0" hidden="1">{#N/A,#N/A,TRUE,"Лист1";#N/A,#N/A,TRUE,"Лист2";#N/A,#N/A,TRUE,"Лист3"}</definedName>
    <definedName name="Непроиз" hidden="1">{#N/A,#N/A,TRUE,"Лист1";#N/A,#N/A,TRUE,"Лист2";#N/A,#N/A,TRUE,"Лист3"}</definedName>
    <definedName name="о">#REF!</definedName>
    <definedName name="оо">#REF!</definedName>
    <definedName name="оооппп">#REF!</definedName>
    <definedName name="Ора">'[41]поставка сравн13'!$A$1:$Q$30</definedName>
    <definedName name="Ораз">[25]Форма2!$D$179:$F$185,[25]Форма2!$D$175:$F$177,[25]Форма2!$D$165:$F$173,[25]Форма2!$D$165</definedName>
    <definedName name="оригинал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оригинал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ОС">#REF!</definedName>
    <definedName name="Основные">#REF!</definedName>
    <definedName name="п">#REF!</definedName>
    <definedName name="па" localSheetId="0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па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первый">#REF!</definedName>
    <definedName name="подготовка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подготовка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пойнт">'[36]14.1.2.2.(Услуги связи)'!#REF!</definedName>
    <definedName name="поопопр" localSheetId="0" hidden="1">{#N/A,#N/A,TRUE,"Лист1";#N/A,#N/A,TRUE,"Лист2";#N/A,#N/A,TRUE,"Лист3"}</definedName>
    <definedName name="поопопр" hidden="1">{#N/A,#N/A,TRUE,"Лист1";#N/A,#N/A,TRUE,"Лист2";#N/A,#N/A,TRUE,"Лист3"}</definedName>
    <definedName name="ппп">#REF!</definedName>
    <definedName name="Предприятия">'[42]#ССЫЛКА'!$A$1:$D$64</definedName>
    <definedName name="прибыль3" localSheetId="0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ог">#REF!</definedName>
    <definedName name="ПРОЖЗАРКИТР">'[38]A4 (1)'!$M$89</definedName>
    <definedName name="ПРОЖЗАРКТОП">'[38]A4 (1)'!$M$88</definedName>
    <definedName name="ПРОЖРКИТР">'[38]A4 (1)'!$M$85</definedName>
    <definedName name="ПРОЖРКТОП">'[38]A4 (1)'!$M$86</definedName>
    <definedName name="прро" localSheetId="0" hidden="1">{#VALUE!,#N/A,FALSE,0;#N/A,#N/A,FALSE,0;#N/A,#N/A,FALSE,0;#N/A,#N/A,FALSE,0}</definedName>
    <definedName name="прро" hidden="1">{#VALUE!,#N/A,FALSE,0;#N/A,#N/A,FALSE,0;#N/A,#N/A,FALSE,0;#N/A,#N/A,FALSE,0}</definedName>
    <definedName name="пррррр">#REF!</definedName>
    <definedName name="прррррр">#REF!</definedName>
    <definedName name="р.4пр.4.9.1" localSheetId="0" hidden="1">{#N/A,#N/A,TRUE,"Лист1";#N/A,#N/A,TRUE,"Лист2";#N/A,#N/A,TRUE,"Лист3"}</definedName>
    <definedName name="р.4пр.4.9.1" hidden="1">{#N/A,#N/A,TRUE,"Лист1";#N/A,#N/A,TRUE,"Лист2";#N/A,#N/A,TRUE,"Лист3"}</definedName>
    <definedName name="Р3.пр.3.2" localSheetId="0" hidden="1">{#N/A,#N/A,TRUE,"Лист1";#N/A,#N/A,TRUE,"Лист2";#N/A,#N/A,TRUE,"Лист3"}</definedName>
    <definedName name="Р3.пр.3.2" hidden="1">{#N/A,#N/A,TRUE,"Лист1";#N/A,#N/A,TRUE,"Лист2";#N/A,#N/A,TRUE,"Лист3"}</definedName>
    <definedName name="расходы">[43]Форма2!$C$51:$C$58,[43]Форма2!$E$51:$F$58,[43]Форма2!$C$60:$C$63,[43]Форма2!$E$60:$F$63,[43]Форма2!$C$65:$C$67,[43]Форма2!$E$65:$F$67,[43]Форма2!$C$51</definedName>
    <definedName name="расчет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расчет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рис1" localSheetId="0" hidden="1">{#N/A,#N/A,TRUE,"Лист1";#N/A,#N/A,TRUE,"Лист2";#N/A,#N/A,TRUE,"Лист3"}</definedName>
    <definedName name="рис1" hidden="1">{#N/A,#N/A,TRUE,"Лист1";#N/A,#N/A,TRUE,"Лист2";#N/A,#N/A,TRUE,"Лист3"}</definedName>
    <definedName name="РМП">'[44]Ф2-Р.3_Зарплата'!$C$93</definedName>
    <definedName name="роол" localSheetId="0" hidden="1">{#VALUE!,#N/A,FALSE,0;#N/A,#N/A,FALSE,0;#N/A,#N/A,FALSE,0;#N/A,#N/A,FALSE,0}</definedName>
    <definedName name="роол" hidden="1">{#VALUE!,#N/A,FALSE,0;#N/A,#N/A,FALSE,0;#N/A,#N/A,FALSE,0;#N/A,#N/A,FALSE,0}</definedName>
    <definedName name="РПАП">[3]FES!#REF!</definedName>
    <definedName name="рррр">#REF!</definedName>
    <definedName name="с">#N/A</definedName>
    <definedName name="сектор">#REF!</definedName>
    <definedName name="ск">#REF!</definedName>
    <definedName name="скор">[33]Форма2!$E$106:$F$107,[33]Форма2!$C$106:$C$107,[33]Форма2!$E$102:$F$104,[33]Форма2!$C$102:$C$104,[33]Форма2!$C$97:$C$100,[33]Форма2!$E$97:$F$100,[33]Форма2!$E$92:$F$95,[33]Форма2!$C$92:$C$95,[33]Форма2!$C$92</definedName>
    <definedName name="СписокТЭП">[45]СписокТЭП!$A$1:$C$40</definedName>
    <definedName name="средтех">#REF!</definedName>
    <definedName name="средтехск">#REF!</definedName>
    <definedName name="сртехск">[46]монтаж!$F$4</definedName>
    <definedName name="сс">#N/A</definedName>
    <definedName name="сссс">#N/A</definedName>
    <definedName name="ссы">#N/A</definedName>
    <definedName name="стехск">[47]бурение!#REF!</definedName>
    <definedName name="СУТ">'[38]A4 (1)'!$M$80</definedName>
    <definedName name="СУТВНЕРК">'[48]Р3 (1)'!$M$44</definedName>
    <definedName name="СУТЗАРК">'[38]A4 (1)'!$M$82</definedName>
    <definedName name="СУТКНР">'[13]Р3 (1)'!$M$46</definedName>
    <definedName name="СУТСНГ">'[13]Р3 (2)'!$N$35</definedName>
    <definedName name="счет" localSheetId="0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счет" hidden="1">{#N/A,#N/A,FALSE,"техноконтракт33а отв";#N/A,#N/A,FALSE,"техноконтракт56а отв";#N/A,#N/A,FALSE,"техноконтракт 16а отв";#N/A,#N/A,FALSE,"тыныс35а отв";#N/A,#N/A,FALSE,"тыныс18а отв";#N/A,#N/A,FALSE,"акбор26а отв.";#N/A,#N/A,FALSE,"акбор 5а отв"}</definedName>
    <definedName name="т3">[6]!т3</definedName>
    <definedName name="титэк">#REF!</definedName>
    <definedName name="титэк1">#REF!</definedName>
    <definedName name="титэмба">#REF!</definedName>
    <definedName name="тп" localSheetId="0" hidden="1">{#N/A,#N/A,TRUE,"Лист1";#N/A,#N/A,TRUE,"Лист2";#N/A,#N/A,TRUE,"Лист3"}</definedName>
    <definedName name="тп" hidden="1">{#N/A,#N/A,TRUE,"Лист1";#N/A,#N/A,TRUE,"Лист2";#N/A,#N/A,TRUE,"Лист3"}</definedName>
    <definedName name="транс">#REF!</definedName>
    <definedName name="третий">#REF!</definedName>
    <definedName name="тттт">'[36]14.1.2.2.(Услуги связи)'!#REF!</definedName>
    <definedName name="у">#N/A</definedName>
    <definedName name="ук">#N/A</definedName>
    <definedName name="укеееукеееееееееееееее" localSheetId="0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0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Урд">#REF!</definedName>
    <definedName name="Ури">#REF!</definedName>
    <definedName name="Уру">#REF!</definedName>
    <definedName name="Участки">#REF!</definedName>
    <definedName name="Уэд">#REF!</definedName>
    <definedName name="Ф111" localSheetId="0" hidden="1">{#N/A,#N/A,TRUE,"Лист1";#N/A,#N/A,TRUE,"Лист2";#N/A,#N/A,TRUE,"Лист3"}</definedName>
    <definedName name="Ф111" hidden="1">{#N/A,#N/A,TRUE,"Лист1";#N/A,#N/A,TRUE,"Лист2";#N/A,#N/A,TRUE,"Лист3"}</definedName>
    <definedName name="Ф4">[33]Форма2!$C$113:$C$114,[33]Форма2!$D$110:$F$112,[33]Форма2!$E$113:$F$114,[33]Форма2!$D$115:$F$115,[33]Форма2!$D$117:$F$119,[33]Форма2!$D$121:$F$122,[33]Форма2!$D$124:$F$126,[33]Форма2!$D$110</definedName>
    <definedName name="фв">'[49]Основная таблица'!$A$20:$B$110</definedName>
    <definedName name="фиалка" localSheetId="0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фиалка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фифа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фифа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фонарь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фонарь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форма6">#REF!</definedName>
    <definedName name="х" localSheetId="0" hidden="1">{#N/A,#N/A,TRUE,"Лист1";#N/A,#N/A,TRUE,"Лист2";#N/A,#N/A,TRUE,"Лист3"}</definedName>
    <definedName name="х" hidden="1">{#N/A,#N/A,TRUE,"Лист1";#N/A,#N/A,TRUE,"Лист2";#N/A,#N/A,TRUE,"Лист3"}</definedName>
    <definedName name="хаха" localSheetId="0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хаха" hidden="1">{#N/A,#N/A,FALSE,"аркон-исп-с";#N/A,#N/A,FALSE,"аркон-исп-d";#N/A,#N/A,FALSE,"газойл-исп-с";#N/A,#N/A,FALSE,"газойл-исп-d";#N/A,#N/A,FALSE,"спецспорт-исп-d";#N/A,#N/A,FALSE,"спецспорт-исп-c";#N/A,#N/A,FALSE,"мунай агро-исп-с";#N/A,#N/A,FALSE,"мунай агро-исп-д";#N/A,#N/A,FALSE,"имсталькон-4 -в";#N/A,#N/A,FALSE,"имсталькон-4 -а";#N/A,#N/A,FALSE,"имсталькон-3-в";#N/A,#N/A,FALSE,"имсталькон-3-а";#N/A,#N/A,FALSE,"имсталькон-2-в";#N/A,#N/A,FALSE,"имсталькон-2-а"}</definedName>
    <definedName name="ц">#N/A</definedName>
    <definedName name="цу">#N/A</definedName>
    <definedName name="цц">#N/A</definedName>
    <definedName name="четвертый">#REF!</definedName>
    <definedName name="Чрд">#REF!</definedName>
    <definedName name="Чэд">#REF!</definedName>
    <definedName name="шл" localSheetId="0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шл" hidden="1">{#N/A,#N/A,TRUE,"COY SUM";#N/A,#N/A,TRUE,"SUM 3RD TRAIN EXPANSION";#N/A,#N/A,TRUE,"1173-LAGOS CO-ORDTN 3RD TRAIN ";#N/A,#N/A,TRUE,"RET-3RD TRAIN -3301";#N/A,#N/A,TRUE,"CONTEAM 3RD TRAIN -3302";#N/A,#N/A,TRUE,"PD 3RD TRAIN -3303";#N/A,#N/A,TRUE,"3304-START-UP-3RD TRAIN";#N/A,#N/A,TRUE,"ECO 4TH &amp; 5TH-1171";#N/A,#N/A,TRUE,"Fin Team 1174";#N/A,#N/A,TRUE,"HO SUM";#N/A,#N/A,TRUE,"MD SUM-1100";#N/A,#N/A,TRUE,"BOD-1111";#N/A,#N/A,TRUE,"CHM-1121";#N/A,#N/A,TRUE,"MD-1131";#N/A,#N/A,TRUE,"LG-1141";#N/A,#N/A,TRUE,"CPL-1151";#N/A,#N/A,TRUE,"LONDON OFFICE-1161";#N/A,#N/A,TRUE,"IAU- 1181";#N/A,#N/A,TRUE,"DD SUM-1400";#N/A,#N/A,TRUE,"DD OFFICE-1401";#N/A,#N/A,TRUE,"TAU-1411";#N/A,#N/A,TRUE,"ABUJA OFFICE-LOF2-1421";#N/A,#N/A,TRUE,"CM SUM-1500";#N/A,#N/A,TRUE,"CM's OFFICE-1501";#N/A,#N/A,TRUE,"CMM-1502";#N/A,#N/A,TRUE,"CMS-1503";#N/A,#N/A,TRUE,"GAS de FRANCE-11413";#N/A,#N/A,TRUE,"Botas 11414";#N/A,#N/A,TRUE,"HR SUM-2100";#N/A,#N/A,TRUE,"HR-2101";#N/A,#N/A,TRUE,"HRP-2111";#N/A,#N/A,TRUE,"HRA-2121";#N/A,#N/A,TRUE,"HRD-2131";#N/A,#N/A,TRUE,"FN SUM-2300";#N/A,#N/A,TRUE,"FN -2301";#N/A,#N/A,TRUE,"FNC-2311";#N/A,#N/A,TRUE,"FNT-2321";#N/A,#N/A,TRUE,"FNI-2331";#N/A,#N/A,TRUE,"PAG SUM-2500";#N/A,#N/A,TRUE,"GM PAG-2501";#N/A,#N/A,TRUE,"PR - 2511";#N/A,#N/A,TRUE,"PD BASE SUM -4000";#N/A,#N/A,TRUE,"GM PD SUM";#N/A,#N/A,TRUE,"GM PROD OFFICE-4001";#N/A,#N/A,TRUE,"PQM -4011";#N/A,#N/A,TRUE,"PFS-4021";#N/A,#N/A,TRUE,"PAF-4031";#N/A,#N/A,TRUE,"COM STU-PC-4041";#N/A,#N/A,TRUE,"COM REL-CR-4051";#N/A,#N/A,TRUE,"SUM OPERATIONS-4100";#N/A,#N/A,TRUE,"OPERATION MANAGER -PO-4101 ";#N/A,#N/A,TRUE,"HEAD PROCESS-POL-4111";#N/A,#N/A,TRUE,"HEAD UTILITIES-POU-4121";#N/A,#N/A,TRUE,"HEAD TERMINAL-POT-4131";#N/A,#N/A,TRUE,"HEAD MARINE-POM-4141";#N/A,#N/A,TRUE,"HEAD PIPELINE-POG-4151";#N/A,#N/A,TRUE,"SUM ENGINEERING-4200";#N/A,#N/A,TRUE,"PE-4201";#N/A,#N/A,TRUE,"HEAD MECH -PEM-4211";#N/A,#N/A,TRUE,"HEAD INSPECTION-PEQ-4221";#N/A,#N/A,TRUE,"HEAD ELECT-PEE-4231";#N/A,#N/A,TRUE,"HEAD CIVIL-PEC-4241";#N/A,#N/A,TRUE,"HEAD PROJECTS-PEO-4251";#N/A,#N/A,TRUE,"HEAD MATERIALS-PEP-4261";#N/A,#N/A,TRUE,"HEAD INSTRUM-PEI-4271";#N/A,#N/A,TRUE,"HEAD SHUTDOWNS-PES-4281";#N/A,#N/A,TRUE,"TECHNICAL MANAGER-PT-4301";#N/A,#N/A,TRUE,"SUM GENERAL SERVICES-PS-4400";#N/A,#N/A,TRUE,"PS-4401";#N/A,#N/A,TRUE,"HEAD ESTATE -PSE-4431";#N/A,#N/A,TRUE,"HEAD GEN SERV-PSS-4441";#N/A,#N/A,TRUE,"HEAD TRAINING-PST-4451";#N/A,#N/A,TRUE,"HEAD MASTER-PSL-4461";#N/A,#N/A,TRUE,"CHIEF MEDICAL OFFICER-PSM-4471"}</definedName>
    <definedName name="шнар" localSheetId="0" hidden="1">{#N/A,#N/A,FALSE,"Aging Summary";#N/A,#N/A,FALSE,"Ratio Analysis";#N/A,#N/A,FALSE,"Test 120 Day Accts";#N/A,#N/A,FALSE,"Tickmarks"}</definedName>
    <definedName name="шнар" hidden="1">{#N/A,#N/A,FALSE,"Aging Summary";#N/A,#N/A,FALSE,"Ratio Analysis";#N/A,#N/A,FALSE,"Test 120 Day Accts";#N/A,#N/A,FALSE,"Tickmarks"}</definedName>
    <definedName name="щ">#N/A</definedName>
    <definedName name="ыв">#N/A</definedName>
    <definedName name="ыва" localSheetId="0" hidden="1">{#N/A,#N/A,TRUE,"Лист1";#N/A,#N/A,TRUE,"Лист2";#N/A,#N/A,TRUE,"Лист3"}</definedName>
    <definedName name="ыва" hidden="1">{#N/A,#N/A,TRUE,"Лист1";#N/A,#N/A,TRUE,"Лист2";#N/A,#N/A,TRUE,"Лист3"}</definedName>
    <definedName name="ывар">#N/A</definedName>
    <definedName name="ыуаы" localSheetId="0" hidden="1">{#N/A,#N/A,TRUE,"Лист1";#N/A,#N/A,TRUE,"Лист2";#N/A,#N/A,TRUE,"Лист3"}</definedName>
    <definedName name="ыуаы" hidden="1">{#N/A,#N/A,TRUE,"Лист1";#N/A,#N/A,TRUE,"Лист2";#N/A,#N/A,TRUE,"Лист3"}</definedName>
    <definedName name="ЫУпЦФУапцУаЦа" localSheetId="0" hidden="1">{#N/A,#N/A,TRUE,"Лист1";#N/A,#N/A,TRUE,"Лист2";#N/A,#N/A,TRUE,"Лист3"}</definedName>
    <definedName name="ЫУпЦФУапцУаЦа" hidden="1">{#N/A,#N/A,TRUE,"Лист1";#N/A,#N/A,TRUE,"Лист2";#N/A,#N/A,TRUE,"Лист3"}</definedName>
    <definedName name="ыыыы">#N/A</definedName>
    <definedName name="Экспорт_Объемы_добычи___0">#REF!</definedName>
    <definedName name="Экспорт_Объемы_добычи___10">#REF!</definedName>
    <definedName name="Экспорт_Поставки_нефти">'[30]поставка сравн13'!$A$1:$Q$30</definedName>
    <definedName name="Экспорт_Поставки_нефти___0">[31]поставкасравн13!$A$1:$Q$30</definedName>
    <definedName name="Экспорт_Поставки_нефти___10">[32]поставкасравн13!$A$1:$Q$30</definedName>
    <definedName name="эмма" localSheetId="0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эмма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эффект" localSheetId="0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эффект" hidden="1">{#N/A,#N/A,FALSE,"p1";#N/A,#N/A,FALSE,"Indicators 2001";#N/A,#N/A,FALSE,"p3";#N/A,#N/A,FALSE,"Indicators 2000";#N/A,#N/A,FALSE,"p5";#N/A,#N/A,FALSE,"COY TOTAL";#N/A,#N/A,FALSE,"p12";#N/A,#N/A,FALSE,"p13";#N/A,#N/A,FALSE,"p14";#N/A,#N/A,FALSE,"Abridged 2001";#N/A,#N/A,FALSE,"Abridged NEPD";#N/A,#N/A,FALSE,"Abridged 4TH AND 5TH";#N/A,#N/A,FALSE,"Abridged FIN TEAM";#N/A,#N/A,FALSE,"Abridged HO";#N/A,#N/A,FALSE,"Abridged PD";#N/A,#N/A,FALSE,"p23";#N/A,#N/A,FALSE,"p24";#N/A,#N/A,FALSE,"Profit &amp;loss";#N/A,#N/A,FALSE,"Sal analysis";#N/A,#N/A,FALSE,"P&amp;L Per Sales";#N/A,#N/A,FALSE,"sensitivities";#N/A,#N/A,FALSE,"p33";#N/A,#N/A,FALSE," Cashflow";#N/A,#N/A,FALSE,"Sheet2";#N/A,#N/A,FALSE,"p34";#N/A,#N/A,FALSE,"Bal sh";#N/A,#N/A,FALSE,"Loans"}</definedName>
    <definedName name="ээ">#REF!</definedName>
    <definedName name="Юэд">#REF!</definedName>
    <definedName name="Юэн">#REF!</definedName>
    <definedName name="юю">#REF!</definedName>
    <definedName name="явп">#REF!</definedName>
    <definedName name="яша" localSheetId="0" hidden="1">{#N/A,#N/A,FALSE,"Сентябрь";#N/A,#N/A,FALSE,"Пояснительная сентябре 99"}</definedName>
    <definedName name="яша" hidden="1">{#N/A,#N/A,FALSE,"Сентябрь";#N/A,#N/A,FALSE,"Пояснительная сентябре 99"}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5" i="26" l="1"/>
  <c r="D104" i="26" l="1"/>
  <c r="D103" i="26"/>
  <c r="D102" i="26"/>
  <c r="D100" i="26"/>
  <c r="D99" i="26"/>
  <c r="D98" i="26"/>
  <c r="D97" i="26"/>
  <c r="S36" i="26"/>
  <c r="S11" i="26"/>
  <c r="T11" i="26" s="1"/>
  <c r="T10" i="26"/>
  <c r="S10" i="26"/>
  <c r="D101" i="26" l="1"/>
  <c r="D105" i="26" s="1"/>
  <c r="I255" i="10" l="1"/>
  <c r="H294" i="10"/>
  <c r="I294" i="10" s="1"/>
  <c r="H293" i="10"/>
  <c r="I293" i="10" s="1"/>
  <c r="H286" i="10"/>
  <c r="I286" i="10" s="1"/>
  <c r="H272" i="10"/>
  <c r="I272" i="10" s="1"/>
  <c r="H271" i="10"/>
  <c r="I271" i="10" s="1"/>
  <c r="H267" i="10"/>
  <c r="I267" i="10" s="1"/>
  <c r="H266" i="10"/>
  <c r="I266" i="10" s="1"/>
  <c r="H243" i="10"/>
  <c r="I243" i="10" s="1"/>
  <c r="H242" i="10"/>
  <c r="I242" i="10" s="1"/>
  <c r="H238" i="10"/>
  <c r="I238" i="10" s="1"/>
  <c r="H228" i="10"/>
  <c r="I228" i="10" s="1"/>
  <c r="H206" i="10"/>
  <c r="I206" i="10" s="1"/>
  <c r="H202" i="10"/>
  <c r="I202" i="10" s="1"/>
  <c r="H195" i="10"/>
  <c r="I195" i="10" s="1"/>
  <c r="H194" i="10"/>
  <c r="I194" i="10" s="1"/>
  <c r="K1216" i="1" l="1"/>
  <c r="I1125" i="1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D117" i="9"/>
  <c r="D118" i="9"/>
  <c r="D119" i="9"/>
  <c r="D120" i="9"/>
  <c r="D121" i="9"/>
  <c r="D122" i="9"/>
  <c r="D123" i="9"/>
  <c r="D124" i="9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D261" i="9"/>
  <c r="D262" i="9"/>
  <c r="D263" i="9"/>
  <c r="D264" i="9"/>
  <c r="D265" i="9"/>
  <c r="D266" i="9"/>
  <c r="D267" i="9"/>
  <c r="D268" i="9"/>
  <c r="D269" i="9"/>
  <c r="D270" i="9"/>
  <c r="D271" i="9"/>
  <c r="D272" i="9"/>
  <c r="D273" i="9"/>
  <c r="D274" i="9"/>
  <c r="D275" i="9"/>
  <c r="D276" i="9"/>
  <c r="D277" i="9"/>
  <c r="D278" i="9"/>
  <c r="D279" i="9"/>
  <c r="D280" i="9"/>
  <c r="D281" i="9"/>
  <c r="D282" i="9"/>
  <c r="D283" i="9"/>
  <c r="D284" i="9"/>
  <c r="D285" i="9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2" i="9"/>
  <c r="F4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E190" i="9"/>
  <c r="E191" i="9"/>
  <c r="E192" i="9"/>
  <c r="E193" i="9"/>
  <c r="E194" i="9"/>
  <c r="E195" i="9"/>
  <c r="E196" i="9"/>
  <c r="E197" i="9"/>
  <c r="E198" i="9"/>
  <c r="E199" i="9"/>
  <c r="E200" i="9"/>
  <c r="E201" i="9"/>
  <c r="E202" i="9"/>
  <c r="E203" i="9"/>
  <c r="E204" i="9"/>
  <c r="E205" i="9"/>
  <c r="E206" i="9"/>
  <c r="E207" i="9"/>
  <c r="E208" i="9"/>
  <c r="E209" i="9"/>
  <c r="E210" i="9"/>
  <c r="E211" i="9"/>
  <c r="E212" i="9"/>
  <c r="E213" i="9"/>
  <c r="E214" i="9"/>
  <c r="E215" i="9"/>
  <c r="E216" i="9"/>
  <c r="E217" i="9"/>
  <c r="E218" i="9"/>
  <c r="E219" i="9"/>
  <c r="E220" i="9"/>
  <c r="E221" i="9"/>
  <c r="E222" i="9"/>
  <c r="E223" i="9"/>
  <c r="E224" i="9"/>
  <c r="E225" i="9"/>
  <c r="E226" i="9"/>
  <c r="E227" i="9"/>
  <c r="E228" i="9"/>
  <c r="E229" i="9"/>
  <c r="E230" i="9"/>
  <c r="E231" i="9"/>
  <c r="E232" i="9"/>
  <c r="E233" i="9"/>
  <c r="E234" i="9"/>
  <c r="E235" i="9"/>
  <c r="E236" i="9"/>
  <c r="E237" i="9"/>
  <c r="E238" i="9"/>
  <c r="E239" i="9"/>
  <c r="E240" i="9"/>
  <c r="E241" i="9"/>
  <c r="E242" i="9"/>
  <c r="E243" i="9"/>
  <c r="E244" i="9"/>
  <c r="E245" i="9"/>
  <c r="E246" i="9"/>
  <c r="E247" i="9"/>
  <c r="E248" i="9"/>
  <c r="E249" i="9"/>
  <c r="E250" i="9"/>
  <c r="E251" i="9"/>
  <c r="E252" i="9"/>
  <c r="E253" i="9"/>
  <c r="E254" i="9"/>
  <c r="E255" i="9"/>
  <c r="E256" i="9"/>
  <c r="E257" i="9"/>
  <c r="E258" i="9"/>
  <c r="E259" i="9"/>
  <c r="E260" i="9"/>
  <c r="E261" i="9"/>
  <c r="E262" i="9"/>
  <c r="E263" i="9"/>
  <c r="E264" i="9"/>
  <c r="E265" i="9"/>
  <c r="E266" i="9"/>
  <c r="E267" i="9"/>
  <c r="E268" i="9"/>
  <c r="E269" i="9"/>
  <c r="E270" i="9"/>
  <c r="E271" i="9"/>
  <c r="E272" i="9"/>
  <c r="E273" i="9"/>
  <c r="E274" i="9"/>
  <c r="E275" i="9"/>
  <c r="E276" i="9"/>
  <c r="E277" i="9"/>
  <c r="E278" i="9"/>
  <c r="E279" i="9"/>
  <c r="E280" i="9"/>
  <c r="E281" i="9"/>
  <c r="E282" i="9"/>
  <c r="E283" i="9"/>
  <c r="E284" i="9"/>
  <c r="E285" i="9"/>
  <c r="E286" i="9"/>
  <c r="E287" i="9"/>
  <c r="E288" i="9"/>
  <c r="E289" i="9"/>
  <c r="E290" i="9"/>
  <c r="E291" i="9"/>
  <c r="E292" i="9"/>
  <c r="E293" i="9"/>
  <c r="E294" i="9"/>
  <c r="E295" i="9"/>
  <c r="E296" i="9"/>
  <c r="E297" i="9"/>
  <c r="E298" i="9"/>
  <c r="E299" i="9"/>
  <c r="E300" i="9"/>
  <c r="E301" i="9"/>
  <c r="E302" i="9"/>
  <c r="E303" i="9"/>
  <c r="E304" i="9"/>
  <c r="E305" i="9"/>
  <c r="E306" i="9"/>
  <c r="E307" i="9"/>
  <c r="E308" i="9"/>
  <c r="E309" i="9"/>
  <c r="E310" i="9"/>
  <c r="E311" i="9"/>
  <c r="E312" i="9"/>
  <c r="E313" i="9"/>
  <c r="E2" i="9"/>
  <c r="F10770" i="10"/>
  <c r="B11782" i="10"/>
  <c r="L33" i="14" l="1"/>
  <c r="C140" i="14"/>
  <c r="D143" i="14"/>
  <c r="G143" i="14"/>
  <c r="H176" i="14"/>
  <c r="D118" i="14"/>
  <c r="H71" i="14"/>
  <c r="C242" i="14"/>
  <c r="H179" i="14"/>
  <c r="G155" i="14"/>
  <c r="H38" i="14"/>
  <c r="H86" i="14"/>
  <c r="H9" i="14"/>
  <c r="D61" i="14"/>
  <c r="H6" i="14"/>
  <c r="L45" i="14"/>
  <c r="D121" i="14" l="1"/>
  <c r="L11" i="14"/>
  <c r="G103" i="14"/>
  <c r="D72" i="14"/>
  <c r="G56" i="14"/>
  <c r="C249" i="14"/>
  <c r="H177" i="14"/>
  <c r="H83" i="14"/>
  <c r="G90" i="14"/>
  <c r="D244" i="14"/>
  <c r="G71" i="14"/>
  <c r="H150" i="14"/>
  <c r="H90" i="14"/>
  <c r="D10" i="14"/>
  <c r="L250" i="14"/>
  <c r="D16" i="14"/>
  <c r="L90" i="14"/>
  <c r="D249" i="14"/>
  <c r="H60" i="14"/>
  <c r="D12" i="14"/>
  <c r="L61" i="14"/>
  <c r="H159" i="14"/>
  <c r="D56" i="14"/>
  <c r="H175" i="14"/>
  <c r="D248" i="14"/>
  <c r="H178" i="14"/>
  <c r="D18" i="14"/>
  <c r="D250" i="14"/>
  <c r="L245" i="14"/>
  <c r="H106" i="14"/>
  <c r="L105" i="14"/>
  <c r="H17" i="14"/>
  <c r="D40" i="14"/>
  <c r="C92" i="14"/>
  <c r="D163" i="14"/>
  <c r="L16" i="14"/>
  <c r="D92" i="14"/>
  <c r="H36" i="14"/>
  <c r="L123" i="14"/>
  <c r="C114" i="14"/>
  <c r="D36" i="14"/>
  <c r="K58" i="14"/>
  <c r="L152" i="14"/>
  <c r="K152" i="14"/>
  <c r="H173" i="14"/>
  <c r="G173" i="14"/>
  <c r="K118" i="14"/>
  <c r="D20" i="14"/>
  <c r="K247" i="14"/>
  <c r="G174" i="14"/>
  <c r="K249" i="14"/>
  <c r="L7" i="14"/>
  <c r="H16" i="14"/>
  <c r="L248" i="14"/>
  <c r="L71" i="14"/>
  <c r="H79" i="14"/>
  <c r="L88" i="14"/>
  <c r="L41" i="14"/>
  <c r="H174" i="14"/>
  <c r="H181" i="14"/>
  <c r="L176" i="14"/>
  <c r="L175" i="14"/>
  <c r="H118" i="14"/>
  <c r="H56" i="14"/>
  <c r="D13" i="14"/>
  <c r="L15" i="14"/>
  <c r="D71" i="14"/>
  <c r="D239" i="14"/>
  <c r="C240" i="14"/>
  <c r="L138" i="14"/>
  <c r="L38" i="14"/>
  <c r="L139" i="14"/>
  <c r="H13" i="14"/>
  <c r="C139" i="14"/>
  <c r="C241" i="14"/>
  <c r="L174" i="14"/>
  <c r="L180" i="14"/>
  <c r="H143" i="14"/>
  <c r="C245" i="14"/>
  <c r="H103" i="14"/>
  <c r="H125" i="14"/>
  <c r="C239" i="14"/>
  <c r="G175" i="14"/>
  <c r="C117" i="14"/>
  <c r="K177" i="14"/>
  <c r="K171" i="14"/>
  <c r="K70" i="14"/>
  <c r="G178" i="14"/>
  <c r="L249" i="14"/>
  <c r="H146" i="14"/>
  <c r="H58" i="14"/>
  <c r="H180" i="14"/>
  <c r="D243" i="14"/>
  <c r="L9" i="14"/>
  <c r="K246" i="14"/>
  <c r="H155" i="14"/>
  <c r="L247" i="14"/>
  <c r="L134" i="14"/>
  <c r="G148" i="14"/>
  <c r="D246" i="14"/>
  <c r="K180" i="14"/>
  <c r="H75" i="14"/>
  <c r="L246" i="14"/>
  <c r="D240" i="14"/>
  <c r="D85" i="14"/>
  <c r="L21" i="14"/>
  <c r="H148" i="14"/>
  <c r="L118" i="14"/>
  <c r="D117" i="14"/>
  <c r="D245" i="14"/>
  <c r="D247" i="14"/>
  <c r="D241" i="14"/>
  <c r="L171" i="14"/>
  <c r="L70" i="14"/>
  <c r="D139" i="14"/>
  <c r="D22" i="14"/>
  <c r="L177" i="14"/>
  <c r="G181" i="14"/>
  <c r="G83" i="14"/>
  <c r="K61" i="14" l="1"/>
  <c r="D140" i="14"/>
  <c r="G176" i="14"/>
  <c r="C248" i="14"/>
  <c r="D114" i="14"/>
  <c r="L58" i="14"/>
  <c r="C250" i="14"/>
  <c r="K250" i="14"/>
  <c r="C244" i="14"/>
  <c r="K123" i="14"/>
  <c r="C163" i="14"/>
  <c r="D242" i="14"/>
  <c r="C11782" i="10" l="1"/>
  <c r="D11782" i="10" l="1"/>
  <c r="L83" i="14"/>
  <c r="L238" i="14"/>
  <c r="L227" i="14"/>
  <c r="L209" i="14"/>
  <c r="L143" i="14"/>
  <c r="L156" i="14" l="1"/>
  <c r="H70" i="14"/>
  <c r="H153" i="14"/>
  <c r="D183" i="14"/>
  <c r="D51" i="14"/>
  <c r="L214" i="14"/>
  <c r="H142" i="14"/>
  <c r="D30" i="14"/>
  <c r="D35" i="14"/>
  <c r="D234" i="14"/>
  <c r="D175" i="14"/>
  <c r="H237" i="14"/>
  <c r="D59" i="14"/>
  <c r="H126" i="14"/>
  <c r="D138" i="14"/>
  <c r="H220" i="14"/>
  <c r="L24" i="14"/>
  <c r="L65" i="14"/>
  <c r="H149" i="14"/>
  <c r="D108" i="14"/>
  <c r="L130" i="14"/>
  <c r="D173" i="14"/>
  <c r="L87" i="14"/>
  <c r="H14" i="14"/>
  <c r="H228" i="14"/>
  <c r="H97" i="14"/>
  <c r="H18" i="14"/>
  <c r="H217" i="14"/>
  <c r="D210" i="14"/>
  <c r="D215" i="14"/>
  <c r="D218" i="14"/>
  <c r="L100" i="14"/>
  <c r="H4" i="14"/>
  <c r="H112" i="14"/>
  <c r="D228" i="14"/>
  <c r="L199" i="14"/>
  <c r="H129" i="14"/>
  <c r="L183" i="14"/>
  <c r="H53" i="14"/>
  <c r="L59" i="14"/>
  <c r="H221" i="14"/>
  <c r="D201" i="14"/>
  <c r="H40" i="14"/>
  <c r="D83" i="14"/>
  <c r="D226" i="14"/>
  <c r="H46" i="14"/>
  <c r="L54" i="14"/>
  <c r="D170" i="14"/>
  <c r="H31" i="14"/>
  <c r="D62" i="14"/>
  <c r="D207" i="14"/>
  <c r="D214" i="14"/>
  <c r="D166" i="14"/>
  <c r="H102" i="14"/>
  <c r="D74" i="14"/>
  <c r="D184" i="14"/>
  <c r="D96" i="14"/>
  <c r="H225" i="14"/>
  <c r="D136" i="14"/>
  <c r="H109" i="14"/>
  <c r="D158" i="14"/>
  <c r="H42" i="14"/>
  <c r="L235" i="14"/>
  <c r="H64" i="14"/>
  <c r="H210" i="14"/>
  <c r="L18" i="14"/>
  <c r="L200" i="14"/>
  <c r="H156" i="14"/>
  <c r="D199" i="14"/>
  <c r="H32" i="14"/>
  <c r="L27" i="14"/>
  <c r="L193" i="14"/>
  <c r="L73" i="14"/>
  <c r="L163" i="14"/>
  <c r="D47" i="14"/>
  <c r="L95" i="14"/>
  <c r="D84" i="14"/>
  <c r="D8" i="14"/>
  <c r="H248" i="14"/>
  <c r="L208" i="14"/>
  <c r="L121" i="14"/>
  <c r="L17" i="14"/>
  <c r="H55" i="14"/>
  <c r="H69" i="14"/>
  <c r="D164" i="14"/>
  <c r="D115" i="14"/>
  <c r="L244" i="14"/>
  <c r="H110" i="14"/>
  <c r="L122" i="14"/>
  <c r="L55" i="14"/>
  <c r="H84" i="14"/>
  <c r="D34" i="14"/>
  <c r="L216" i="14"/>
  <c r="L26" i="14"/>
  <c r="H190" i="14"/>
  <c r="D236" i="14"/>
  <c r="D129" i="14"/>
  <c r="D116" i="14"/>
  <c r="L145" i="14"/>
  <c r="L93" i="14"/>
  <c r="D217" i="14"/>
  <c r="H59" i="14"/>
  <c r="L234" i="14"/>
  <c r="D87" i="14"/>
  <c r="D188" i="14"/>
  <c r="D152" i="14"/>
  <c r="D145" i="14"/>
  <c r="H72" i="14"/>
  <c r="H73" i="14"/>
  <c r="H21" i="14"/>
  <c r="H54" i="14"/>
  <c r="D227" i="14"/>
  <c r="D109" i="14"/>
  <c r="D229" i="14"/>
  <c r="L201" i="14"/>
  <c r="H232" i="14"/>
  <c r="D194" i="14"/>
  <c r="H28" i="14"/>
  <c r="L179" i="14"/>
  <c r="D50" i="14"/>
  <c r="D88" i="14"/>
  <c r="H81" i="14"/>
  <c r="D153" i="14"/>
  <c r="H63" i="14"/>
  <c r="D23" i="14"/>
  <c r="H184" i="14"/>
  <c r="H166" i="14"/>
  <c r="D182" i="14"/>
  <c r="H229" i="14"/>
  <c r="D119" i="14"/>
  <c r="H101" i="14"/>
  <c r="D198" i="14"/>
  <c r="H80" i="14"/>
  <c r="L69" i="14"/>
  <c r="H171" i="14"/>
  <c r="H51" i="14"/>
  <c r="L108" i="14"/>
  <c r="H188" i="14"/>
  <c r="L8" i="14"/>
  <c r="H196" i="14"/>
  <c r="D128" i="14"/>
  <c r="D68" i="14"/>
  <c r="L80" i="14"/>
  <c r="H203" i="14"/>
  <c r="H44" i="14"/>
  <c r="H123" i="14"/>
  <c r="D178" i="14"/>
  <c r="L129" i="14"/>
  <c r="D192" i="14"/>
  <c r="H10" i="14"/>
  <c r="L3" i="14"/>
  <c r="H41" i="14"/>
  <c r="H198" i="14"/>
  <c r="L155" i="14"/>
  <c r="H239" i="14"/>
  <c r="D132" i="14"/>
  <c r="H85" i="14"/>
  <c r="L103" i="14"/>
  <c r="H43" i="14"/>
  <c r="D33" i="14"/>
  <c r="H208" i="14"/>
  <c r="L223" i="14"/>
  <c r="D46" i="14"/>
  <c r="H238" i="14"/>
  <c r="H168" i="14"/>
  <c r="H165" i="14"/>
  <c r="H224" i="14"/>
  <c r="H117" i="14"/>
  <c r="L96" i="14"/>
  <c r="L182" i="14"/>
  <c r="D174" i="14"/>
  <c r="L86" i="14"/>
  <c r="D125" i="14"/>
  <c r="D78" i="14"/>
  <c r="D19" i="14"/>
  <c r="H47" i="14"/>
  <c r="D65" i="14"/>
  <c r="H52" i="14"/>
  <c r="H197" i="14"/>
  <c r="H189" i="14"/>
  <c r="H234" i="14"/>
  <c r="D133" i="14"/>
  <c r="H50" i="14"/>
  <c r="D149" i="14"/>
  <c r="D25" i="14"/>
  <c r="L190" i="14"/>
  <c r="L124" i="14"/>
  <c r="L140" i="14"/>
  <c r="L213" i="14"/>
  <c r="D147" i="14"/>
  <c r="L135" i="14"/>
  <c r="H134" i="14"/>
  <c r="D15" i="14"/>
  <c r="D191" i="14"/>
  <c r="D80" i="14"/>
  <c r="D60" i="14"/>
  <c r="L226" i="14"/>
  <c r="D237" i="14"/>
  <c r="H140" i="14"/>
  <c r="H94" i="14"/>
  <c r="H132" i="14"/>
  <c r="L106" i="14"/>
  <c r="H182" i="14"/>
  <c r="L120" i="14"/>
  <c r="D53" i="14"/>
  <c r="D159" i="14"/>
  <c r="H77" i="14"/>
  <c r="L32" i="14"/>
  <c r="D63" i="14"/>
  <c r="H115" i="14"/>
  <c r="L76" i="14"/>
  <c r="D38" i="14"/>
  <c r="L104" i="14"/>
  <c r="L147" i="14"/>
  <c r="L192" i="14"/>
  <c r="L133" i="14"/>
  <c r="D187" i="14"/>
  <c r="L210" i="14"/>
  <c r="D32" i="14"/>
  <c r="H215" i="14"/>
  <c r="L172" i="14"/>
  <c r="H141" i="14"/>
  <c r="L40" i="14"/>
  <c r="L22" i="14"/>
  <c r="L79" i="14"/>
  <c r="D54" i="14"/>
  <c r="D77" i="14"/>
  <c r="D122" i="14"/>
  <c r="D162" i="14"/>
  <c r="L74" i="14"/>
  <c r="H158" i="14"/>
  <c r="D134" i="14"/>
  <c r="L92" i="14"/>
  <c r="L34" i="14"/>
  <c r="L68" i="14"/>
  <c r="L243" i="14"/>
  <c r="H113" i="14"/>
  <c r="D104" i="14"/>
  <c r="H15" i="14"/>
  <c r="D190" i="14"/>
  <c r="D95" i="14"/>
  <c r="D73" i="14"/>
  <c r="H67" i="14"/>
  <c r="L159" i="14"/>
  <c r="H76" i="14"/>
  <c r="D52" i="14"/>
  <c r="H191" i="14"/>
  <c r="D233" i="14"/>
  <c r="H19" i="14"/>
  <c r="H233" i="14"/>
  <c r="H226" i="14"/>
  <c r="H218" i="14"/>
  <c r="H61" i="14"/>
  <c r="L241" i="14"/>
  <c r="L72" i="14"/>
  <c r="L81" i="14"/>
  <c r="D82" i="14"/>
  <c r="L218" i="14"/>
  <c r="H3" i="14"/>
  <c r="H98" i="14"/>
  <c r="L232" i="14"/>
  <c r="L154" i="14"/>
  <c r="D231" i="14"/>
  <c r="L142" i="14"/>
  <c r="H137" i="14"/>
  <c r="L62" i="14"/>
  <c r="H93" i="14"/>
  <c r="L212" i="14"/>
  <c r="H209" i="14"/>
  <c r="D111" i="14"/>
  <c r="H201" i="14"/>
  <c r="L60" i="14"/>
  <c r="L117" i="14"/>
  <c r="H111" i="14"/>
  <c r="H214" i="14"/>
  <c r="D205" i="14"/>
  <c r="D69" i="14"/>
  <c r="D26" i="14"/>
  <c r="D55" i="14"/>
  <c r="D86" i="14"/>
  <c r="H241" i="14"/>
  <c r="L204" i="14"/>
  <c r="L36" i="14"/>
  <c r="D221" i="14"/>
  <c r="L187" i="14"/>
  <c r="H57" i="14"/>
  <c r="D49" i="14"/>
  <c r="D41" i="14"/>
  <c r="D67" i="14"/>
  <c r="H187" i="14"/>
  <c r="D144" i="14"/>
  <c r="L136" i="14"/>
  <c r="L207" i="14"/>
  <c r="L116" i="14"/>
  <c r="H22" i="14"/>
  <c r="L82" i="14"/>
  <c r="D213" i="14"/>
  <c r="L39" i="14"/>
  <c r="L239" i="14"/>
  <c r="D225" i="14"/>
  <c r="D177" i="14"/>
  <c r="L46" i="14"/>
  <c r="L215" i="14"/>
  <c r="H62" i="14"/>
  <c r="H39" i="14"/>
  <c r="D100" i="14"/>
  <c r="D48" i="14"/>
  <c r="D103" i="14"/>
  <c r="H99" i="14"/>
  <c r="L164" i="14"/>
  <c r="L44" i="14"/>
  <c r="H35" i="14"/>
  <c r="H194" i="14"/>
  <c r="H185" i="14"/>
  <c r="D148" i="14"/>
  <c r="H164" i="14"/>
  <c r="D130" i="14"/>
  <c r="D44" i="14"/>
  <c r="D79" i="14"/>
  <c r="L162" i="14"/>
  <c r="D126" i="14"/>
  <c r="H49" i="14"/>
  <c r="H66" i="14"/>
  <c r="D181" i="14"/>
  <c r="D186" i="14"/>
  <c r="D157" i="14"/>
  <c r="D195" i="14"/>
  <c r="D97" i="14"/>
  <c r="H160" i="14"/>
  <c r="H207" i="14"/>
  <c r="H170" i="14"/>
  <c r="D146" i="14"/>
  <c r="D155" i="14"/>
  <c r="H247" i="14"/>
  <c r="H235" i="14"/>
  <c r="D137" i="14"/>
  <c r="H222" i="14"/>
  <c r="D203" i="14"/>
  <c r="D150" i="14"/>
  <c r="L229" i="14"/>
  <c r="D45" i="14"/>
  <c r="H68" i="14"/>
  <c r="L51" i="14"/>
  <c r="H200" i="14"/>
  <c r="L188" i="14"/>
  <c r="D135" i="14"/>
  <c r="H119" i="14"/>
  <c r="H172" i="14"/>
  <c r="D185" i="14"/>
  <c r="H219" i="14"/>
  <c r="D76" i="14"/>
  <c r="H246" i="14"/>
  <c r="D120" i="14"/>
  <c r="H121" i="14"/>
  <c r="D17" i="14"/>
  <c r="H133" i="14"/>
  <c r="D39" i="14"/>
  <c r="L184" i="14"/>
  <c r="H87" i="14"/>
  <c r="D81" i="14"/>
  <c r="D230" i="14"/>
  <c r="D179" i="14"/>
  <c r="L191" i="14"/>
  <c r="D176" i="14"/>
  <c r="L78" i="14"/>
  <c r="H199" i="14"/>
  <c r="D235" i="14"/>
  <c r="D197" i="14"/>
  <c r="L198" i="14"/>
  <c r="D113" i="14"/>
  <c r="H29" i="14"/>
  <c r="H216" i="14"/>
  <c r="H202" i="14"/>
  <c r="D223" i="14"/>
  <c r="D238" i="14"/>
  <c r="H144" i="14"/>
  <c r="L102" i="14"/>
  <c r="L94" i="14"/>
  <c r="H120" i="14"/>
  <c r="L49" i="14"/>
  <c r="H154" i="14"/>
  <c r="L114" i="14"/>
  <c r="H96" i="14"/>
  <c r="D212" i="14"/>
  <c r="D220" i="14"/>
  <c r="H161" i="14"/>
  <c r="L113" i="14"/>
  <c r="H107" i="14"/>
  <c r="D98" i="14"/>
  <c r="H100" i="14"/>
  <c r="H231" i="14"/>
  <c r="H131" i="14"/>
  <c r="H114" i="14"/>
  <c r="L150" i="14"/>
  <c r="D93" i="14"/>
  <c r="H162" i="14"/>
  <c r="L127" i="14"/>
  <c r="H211" i="14"/>
  <c r="L47" i="14"/>
  <c r="L29" i="14"/>
  <c r="L240" i="14"/>
  <c r="L5" i="14"/>
  <c r="H249" i="14"/>
  <c r="L13" i="14"/>
  <c r="L35" i="14"/>
  <c r="D27" i="14"/>
  <c r="H45" i="14"/>
  <c r="D9" i="14"/>
  <c r="L97" i="14"/>
  <c r="H91" i="14"/>
  <c r="L237" i="14"/>
  <c r="H8" i="14"/>
  <c r="H78" i="14"/>
  <c r="D21" i="14"/>
  <c r="D37" i="14"/>
  <c r="L231" i="14"/>
  <c r="L146" i="14"/>
  <c r="D75" i="14"/>
  <c r="H242" i="14"/>
  <c r="H88" i="14"/>
  <c r="H227" i="14"/>
  <c r="D124" i="14"/>
  <c r="H151" i="14"/>
  <c r="L30" i="14"/>
  <c r="L141" i="14"/>
  <c r="L242" i="14"/>
  <c r="D91" i="14"/>
  <c r="D160" i="14"/>
  <c r="D90" i="14"/>
  <c r="L222" i="14"/>
  <c r="H206" i="14"/>
  <c r="L228" i="14"/>
  <c r="D31" i="14"/>
  <c r="D141" i="14"/>
  <c r="H193" i="14"/>
  <c r="H82" i="14"/>
  <c r="L126" i="14"/>
  <c r="L211" i="14"/>
  <c r="L224" i="14"/>
  <c r="H11" i="14"/>
  <c r="D154" i="14"/>
  <c r="D66" i="14"/>
  <c r="D127" i="14"/>
  <c r="L221" i="14"/>
  <c r="H183" i="14"/>
  <c r="D24" i="14"/>
  <c r="D5" i="14"/>
  <c r="D156" i="14"/>
  <c r="D208" i="14"/>
  <c r="D11" i="14"/>
  <c r="D123" i="14"/>
  <c r="D169" i="14"/>
  <c r="D99" i="14"/>
  <c r="D224" i="14"/>
  <c r="D232" i="14"/>
  <c r="D151" i="14"/>
  <c r="D42" i="14"/>
  <c r="D193" i="14"/>
  <c r="D7" i="14"/>
  <c r="D43" i="14"/>
  <c r="D222" i="14"/>
  <c r="D161" i="14"/>
  <c r="L67" i="14"/>
  <c r="L165" i="14"/>
  <c r="L196" i="14"/>
  <c r="L137" i="14"/>
  <c r="L153" i="14"/>
  <c r="L225" i="14"/>
  <c r="L23" i="14"/>
  <c r="L107" i="14"/>
  <c r="H26" i="14"/>
  <c r="L202" i="14"/>
  <c r="L63" i="14"/>
  <c r="H33" i="14"/>
  <c r="D64" i="14"/>
  <c r="L144" i="14"/>
  <c r="H130" i="14"/>
  <c r="H124" i="14"/>
  <c r="H74" i="14"/>
  <c r="L167" i="14"/>
  <c r="H27" i="14"/>
  <c r="D209" i="14"/>
  <c r="H105" i="14"/>
  <c r="L101" i="14"/>
  <c r="H128" i="14"/>
  <c r="L206" i="14"/>
  <c r="H157" i="14"/>
  <c r="H25" i="14"/>
  <c r="D101" i="14"/>
  <c r="H240" i="14"/>
  <c r="H30" i="14"/>
  <c r="H204" i="14"/>
  <c r="H24" i="14"/>
  <c r="H163" i="14"/>
  <c r="H230" i="14"/>
  <c r="H212" i="14"/>
  <c r="H223" i="14"/>
  <c r="H213" i="14"/>
  <c r="H192" i="14"/>
  <c r="L195" i="14"/>
  <c r="H12" i="14"/>
  <c r="H136" i="14"/>
  <c r="H244" i="14"/>
  <c r="L43" i="14"/>
  <c r="H20" i="14"/>
  <c r="L42" i="14"/>
  <c r="L28" i="14"/>
  <c r="L166" i="14"/>
  <c r="L160" i="14"/>
  <c r="L14" i="14"/>
  <c r="L115" i="14"/>
  <c r="L170" i="14"/>
  <c r="H108" i="14"/>
  <c r="L233" i="14"/>
  <c r="L64" i="14"/>
  <c r="D219" i="14"/>
  <c r="L197" i="14"/>
  <c r="L52" i="14"/>
  <c r="L157" i="14"/>
  <c r="L128" i="14"/>
  <c r="D180" i="14"/>
  <c r="H104" i="14"/>
  <c r="H147" i="14"/>
  <c r="L131" i="14"/>
  <c r="D167" i="14"/>
  <c r="H116" i="14"/>
  <c r="L75" i="14"/>
  <c r="D94" i="14"/>
  <c r="L53" i="14"/>
  <c r="L10" i="14"/>
  <c r="L217" i="14"/>
  <c r="L91" i="14"/>
  <c r="L85" i="14"/>
  <c r="L20" i="14"/>
  <c r="L109" i="14"/>
  <c r="H92" i="14"/>
  <c r="L132" i="14"/>
  <c r="L125" i="14"/>
  <c r="D112" i="14"/>
  <c r="L48" i="14"/>
  <c r="L185" i="14"/>
  <c r="L119" i="14"/>
  <c r="H135" i="14"/>
  <c r="L98" i="14"/>
  <c r="L205" i="14"/>
  <c r="L161" i="14"/>
  <c r="L111" i="14"/>
  <c r="L236" i="14"/>
  <c r="L158" i="14"/>
  <c r="D106" i="14"/>
  <c r="D3" i="14"/>
  <c r="L12" i="14"/>
  <c r="D142" i="14"/>
  <c r="L220" i="14"/>
  <c r="D171" i="14"/>
  <c r="D29" i="14"/>
  <c r="L25" i="14"/>
  <c r="L203" i="14"/>
  <c r="L173" i="14"/>
  <c r="L19" i="14"/>
  <c r="D202" i="14"/>
  <c r="D216" i="14"/>
  <c r="L148" i="14"/>
  <c r="L50" i="14"/>
  <c r="L110" i="14"/>
  <c r="L149" i="14"/>
  <c r="H169" i="14"/>
  <c r="D189" i="14"/>
  <c r="D89" i="14"/>
  <c r="L57" i="14"/>
  <c r="H89" i="14"/>
  <c r="L99" i="14"/>
  <c r="H245" i="14"/>
  <c r="L66" i="14"/>
  <c r="L178" i="14"/>
  <c r="L168" i="14"/>
  <c r="L230" i="14"/>
  <c r="D172" i="14"/>
  <c r="H250" i="14"/>
  <c r="H205" i="14"/>
  <c r="H152" i="14"/>
  <c r="L194" i="14"/>
  <c r="H34" i="14"/>
  <c r="D105" i="14"/>
  <c r="D107" i="14"/>
  <c r="H95" i="14"/>
  <c r="H139" i="14"/>
  <c r="D211" i="14"/>
  <c r="L31" i="14"/>
  <c r="D196" i="14"/>
  <c r="D204" i="14"/>
  <c r="D28" i="14"/>
  <c r="H138" i="14"/>
  <c r="H167" i="14"/>
  <c r="H145" i="14"/>
  <c r="L189" i="14"/>
  <c r="L77" i="14"/>
  <c r="D200" i="14"/>
  <c r="H48" i="14"/>
  <c r="D102" i="14"/>
  <c r="L112" i="14"/>
  <c r="L186" i="14"/>
  <c r="L181" i="14"/>
  <c r="D14" i="14"/>
  <c r="D131" i="14"/>
  <c r="L89" i="14"/>
  <c r="D70" i="14"/>
  <c r="L84" i="14"/>
  <c r="H65" i="14"/>
  <c r="L169" i="14"/>
  <c r="D58" i="14"/>
  <c r="D168" i="14"/>
  <c r="D110" i="14"/>
  <c r="D206" i="14"/>
  <c r="D57" i="14"/>
  <c r="L219" i="14"/>
  <c r="H122" i="14"/>
  <c r="H236" i="14"/>
  <c r="H37" i="14"/>
  <c r="H243" i="14"/>
  <c r="L37" i="14"/>
  <c r="D165" i="14"/>
  <c r="H195" i="14"/>
  <c r="H127" i="14"/>
  <c r="L151" i="14"/>
  <c r="H23" i="14"/>
  <c r="H186" i="14"/>
  <c r="L56" i="14" l="1"/>
  <c r="D6" i="14"/>
  <c r="L6" i="14"/>
  <c r="D4" i="14"/>
  <c r="H5" i="14"/>
  <c r="H7" i="14"/>
  <c r="L4" i="14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I1118" i="1"/>
  <c r="K1118" i="1"/>
  <c r="I1119" i="1"/>
  <c r="K1119" i="1"/>
  <c r="I1120" i="1"/>
  <c r="K1120" i="1"/>
  <c r="I1121" i="1"/>
  <c r="K1121" i="1"/>
  <c r="I1122" i="1"/>
  <c r="K1122" i="1"/>
  <c r="I1123" i="1"/>
  <c r="K1123" i="1"/>
  <c r="I1124" i="1"/>
  <c r="K1124" i="1"/>
  <c r="K1125" i="1"/>
  <c r="I1126" i="1"/>
  <c r="K1126" i="1"/>
  <c r="I1127" i="1"/>
  <c r="K1127" i="1"/>
  <c r="I1128" i="1"/>
  <c r="K1128" i="1"/>
  <c r="I1129" i="1"/>
  <c r="K1129" i="1"/>
  <c r="I1130" i="1"/>
  <c r="K1130" i="1"/>
  <c r="I1131" i="1"/>
  <c r="K1131" i="1"/>
  <c r="I1132" i="1"/>
  <c r="K1132" i="1"/>
  <c r="I1133" i="1"/>
  <c r="K1133" i="1"/>
  <c r="I1134" i="1"/>
  <c r="K1134" i="1"/>
  <c r="I1135" i="1"/>
  <c r="K1135" i="1"/>
  <c r="I1136" i="1"/>
  <c r="K1136" i="1"/>
  <c r="I1137" i="1"/>
  <c r="K1137" i="1"/>
  <c r="I1138" i="1"/>
  <c r="K1138" i="1"/>
  <c r="I1139" i="1"/>
  <c r="K1139" i="1"/>
  <c r="I1140" i="1"/>
  <c r="K1140" i="1"/>
  <c r="I1141" i="1"/>
  <c r="K1141" i="1"/>
  <c r="I1142" i="1"/>
  <c r="K1142" i="1"/>
  <c r="I1143" i="1"/>
  <c r="K1143" i="1"/>
  <c r="I1144" i="1"/>
  <c r="K1144" i="1"/>
  <c r="I1145" i="1"/>
  <c r="K1145" i="1"/>
  <c r="I1146" i="1"/>
  <c r="K1146" i="1"/>
  <c r="I1147" i="1"/>
  <c r="K1147" i="1"/>
  <c r="I1148" i="1"/>
  <c r="K1148" i="1"/>
  <c r="I1149" i="1"/>
  <c r="K1149" i="1"/>
  <c r="I1150" i="1"/>
  <c r="K1150" i="1"/>
  <c r="I1151" i="1"/>
  <c r="K1151" i="1"/>
  <c r="I1152" i="1"/>
  <c r="K1152" i="1"/>
  <c r="I1153" i="1"/>
  <c r="K1153" i="1"/>
  <c r="I1154" i="1"/>
  <c r="K1154" i="1"/>
  <c r="I1155" i="1"/>
  <c r="K1155" i="1"/>
  <c r="I1156" i="1"/>
  <c r="K1156" i="1"/>
  <c r="I1157" i="1"/>
  <c r="K1157" i="1"/>
  <c r="I1158" i="1"/>
  <c r="K1158" i="1"/>
  <c r="I1159" i="1"/>
  <c r="K1159" i="1"/>
  <c r="I1160" i="1"/>
  <c r="K1160" i="1"/>
  <c r="I1161" i="1"/>
  <c r="K1161" i="1"/>
  <c r="I1162" i="1"/>
  <c r="K1162" i="1"/>
  <c r="I1163" i="1"/>
  <c r="K1163" i="1"/>
  <c r="I1164" i="1"/>
  <c r="J1164" i="1" s="1"/>
  <c r="K1164" i="1"/>
  <c r="I1165" i="1"/>
  <c r="K1165" i="1"/>
  <c r="I1166" i="1"/>
  <c r="K1166" i="1"/>
  <c r="I1167" i="1"/>
  <c r="K1167" i="1"/>
  <c r="I1168" i="1"/>
  <c r="K1168" i="1"/>
  <c r="I1169" i="1"/>
  <c r="K1169" i="1"/>
  <c r="I1170" i="1"/>
  <c r="K1170" i="1"/>
  <c r="I1171" i="1"/>
  <c r="K1171" i="1"/>
  <c r="I1172" i="1"/>
  <c r="J1172" i="1" s="1"/>
  <c r="K1172" i="1"/>
  <c r="I1173" i="1"/>
  <c r="K1173" i="1"/>
  <c r="I1174" i="1"/>
  <c r="K1174" i="1"/>
  <c r="I1175" i="1"/>
  <c r="K1175" i="1"/>
  <c r="I1176" i="1"/>
  <c r="K1176" i="1"/>
  <c r="I1177" i="1"/>
  <c r="K1177" i="1"/>
  <c r="I1178" i="1"/>
  <c r="K1178" i="1"/>
  <c r="I1179" i="1"/>
  <c r="K1179" i="1"/>
  <c r="I1180" i="1"/>
  <c r="J1180" i="1" s="1"/>
  <c r="K1180" i="1"/>
  <c r="I1181" i="1"/>
  <c r="K1181" i="1"/>
  <c r="I1182" i="1"/>
  <c r="K1182" i="1"/>
  <c r="I1183" i="1"/>
  <c r="K1183" i="1"/>
  <c r="I1184" i="1"/>
  <c r="K1184" i="1"/>
  <c r="I1185" i="1"/>
  <c r="K1185" i="1"/>
  <c r="I1186" i="1"/>
  <c r="K1186" i="1"/>
  <c r="I1187" i="1"/>
  <c r="K1187" i="1"/>
  <c r="I1188" i="1"/>
  <c r="J1188" i="1" s="1"/>
  <c r="K1188" i="1"/>
  <c r="I1189" i="1"/>
  <c r="K1189" i="1"/>
  <c r="I1190" i="1"/>
  <c r="K1190" i="1"/>
  <c r="I1191" i="1"/>
  <c r="K1191" i="1"/>
  <c r="I1192" i="1"/>
  <c r="K1192" i="1"/>
  <c r="I1193" i="1"/>
  <c r="K1193" i="1"/>
  <c r="I1194" i="1"/>
  <c r="K1194" i="1"/>
  <c r="I1195" i="1"/>
  <c r="K1195" i="1"/>
  <c r="I1196" i="1"/>
  <c r="J1196" i="1" s="1"/>
  <c r="K1196" i="1"/>
  <c r="I1197" i="1"/>
  <c r="K1197" i="1"/>
  <c r="I1198" i="1"/>
  <c r="K1198" i="1"/>
  <c r="I1199" i="1"/>
  <c r="K1199" i="1"/>
  <c r="I1200" i="1"/>
  <c r="K1200" i="1"/>
  <c r="I1201" i="1"/>
  <c r="K1201" i="1"/>
  <c r="I1202" i="1"/>
  <c r="K1202" i="1"/>
  <c r="I1203" i="1"/>
  <c r="K1203" i="1"/>
  <c r="I1204" i="1"/>
  <c r="J1204" i="1" s="1"/>
  <c r="K1204" i="1"/>
  <c r="I1205" i="1"/>
  <c r="K1205" i="1"/>
  <c r="I1206" i="1"/>
  <c r="K1206" i="1"/>
  <c r="I1207" i="1"/>
  <c r="K1207" i="1"/>
  <c r="I1208" i="1"/>
  <c r="K1208" i="1"/>
  <c r="I1209" i="1"/>
  <c r="K1209" i="1"/>
  <c r="I1210" i="1"/>
  <c r="K1210" i="1"/>
  <c r="I1211" i="1"/>
  <c r="K1211" i="1"/>
  <c r="I1212" i="1"/>
  <c r="J1212" i="1" s="1"/>
  <c r="K1212" i="1"/>
  <c r="I1213" i="1"/>
  <c r="K1213" i="1"/>
  <c r="I1214" i="1"/>
  <c r="K1214" i="1"/>
  <c r="I1215" i="1"/>
  <c r="K1215" i="1"/>
  <c r="I1216" i="1"/>
  <c r="D1109" i="1"/>
  <c r="D1110" i="1"/>
  <c r="D1111" i="1"/>
  <c r="D1112" i="1"/>
  <c r="D1113" i="1"/>
  <c r="D1114" i="1"/>
  <c r="D1115" i="1"/>
  <c r="D1116" i="1"/>
  <c r="D1117" i="1"/>
  <c r="D1118" i="1"/>
  <c r="I1076" i="1"/>
  <c r="K1076" i="1"/>
  <c r="I1077" i="1"/>
  <c r="K1077" i="1"/>
  <c r="I1078" i="1"/>
  <c r="K1078" i="1"/>
  <c r="I1079" i="1"/>
  <c r="K1079" i="1"/>
  <c r="I1080" i="1"/>
  <c r="K1080" i="1"/>
  <c r="I1081" i="1"/>
  <c r="K1081" i="1"/>
  <c r="I1082" i="1"/>
  <c r="K1082" i="1"/>
  <c r="I1083" i="1"/>
  <c r="K1083" i="1"/>
  <c r="I1084" i="1"/>
  <c r="K1084" i="1"/>
  <c r="I1085" i="1"/>
  <c r="K1085" i="1"/>
  <c r="I1086" i="1"/>
  <c r="K1086" i="1"/>
  <c r="I1087" i="1"/>
  <c r="K1087" i="1"/>
  <c r="I1088" i="1"/>
  <c r="K1088" i="1"/>
  <c r="I1089" i="1"/>
  <c r="K1089" i="1"/>
  <c r="I1090" i="1"/>
  <c r="K1090" i="1"/>
  <c r="I1091" i="1"/>
  <c r="K1091" i="1"/>
  <c r="I1092" i="1"/>
  <c r="K1092" i="1"/>
  <c r="I1093" i="1"/>
  <c r="K1093" i="1"/>
  <c r="I1094" i="1"/>
  <c r="K1094" i="1"/>
  <c r="I1095" i="1"/>
  <c r="K1095" i="1"/>
  <c r="I1096" i="1"/>
  <c r="K1096" i="1"/>
  <c r="I1097" i="1"/>
  <c r="K1097" i="1"/>
  <c r="I1098" i="1"/>
  <c r="K1098" i="1"/>
  <c r="I1099" i="1"/>
  <c r="K1099" i="1"/>
  <c r="I1100" i="1"/>
  <c r="K1100" i="1"/>
  <c r="I1101" i="1"/>
  <c r="K1101" i="1"/>
  <c r="I1102" i="1"/>
  <c r="K1102" i="1"/>
  <c r="I1103" i="1"/>
  <c r="K1103" i="1"/>
  <c r="I1104" i="1"/>
  <c r="K1104" i="1"/>
  <c r="I1105" i="1"/>
  <c r="K1105" i="1"/>
  <c r="I1106" i="1"/>
  <c r="K1106" i="1"/>
  <c r="I1107" i="1"/>
  <c r="K1107" i="1"/>
  <c r="I1108" i="1"/>
  <c r="K1108" i="1"/>
  <c r="I1109" i="1"/>
  <c r="K1109" i="1"/>
  <c r="I1110" i="1"/>
  <c r="K1110" i="1"/>
  <c r="I1111" i="1"/>
  <c r="K1111" i="1"/>
  <c r="I1112" i="1"/>
  <c r="K1112" i="1"/>
  <c r="I1113" i="1"/>
  <c r="J1113" i="1" s="1"/>
  <c r="K1113" i="1"/>
  <c r="I1114" i="1"/>
  <c r="K1114" i="1"/>
  <c r="I1115" i="1"/>
  <c r="K1115" i="1"/>
  <c r="I1116" i="1"/>
  <c r="K1116" i="1"/>
  <c r="I1117" i="1"/>
  <c r="K1117" i="1"/>
  <c r="K1075" i="1"/>
  <c r="I1075" i="1"/>
  <c r="I1070" i="1"/>
  <c r="I1071" i="1"/>
  <c r="I1072" i="1"/>
  <c r="I1073" i="1"/>
  <c r="I1074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93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77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I755" i="1"/>
  <c r="K755" i="1"/>
  <c r="I756" i="1"/>
  <c r="K756" i="1"/>
  <c r="I757" i="1"/>
  <c r="K757" i="1"/>
  <c r="I758" i="1"/>
  <c r="K758" i="1"/>
  <c r="I759" i="1"/>
  <c r="K759" i="1"/>
  <c r="I760" i="1"/>
  <c r="K760" i="1"/>
  <c r="I761" i="1"/>
  <c r="K761" i="1"/>
  <c r="I762" i="1"/>
  <c r="K762" i="1"/>
  <c r="I763" i="1"/>
  <c r="K763" i="1"/>
  <c r="I764" i="1"/>
  <c r="K764" i="1"/>
  <c r="I765" i="1"/>
  <c r="K765" i="1"/>
  <c r="I766" i="1"/>
  <c r="K766" i="1"/>
  <c r="I767" i="1"/>
  <c r="K767" i="1"/>
  <c r="I768" i="1"/>
  <c r="K768" i="1"/>
  <c r="I769" i="1"/>
  <c r="K769" i="1"/>
  <c r="I770" i="1"/>
  <c r="K770" i="1"/>
  <c r="I771" i="1"/>
  <c r="K771" i="1"/>
  <c r="I772" i="1"/>
  <c r="K772" i="1"/>
  <c r="I773" i="1"/>
  <c r="K773" i="1"/>
  <c r="I774" i="1"/>
  <c r="K774" i="1"/>
  <c r="I775" i="1"/>
  <c r="K775" i="1"/>
  <c r="I776" i="1"/>
  <c r="K776" i="1"/>
  <c r="I777" i="1"/>
  <c r="K777" i="1"/>
  <c r="I778" i="1"/>
  <c r="K778" i="1"/>
  <c r="I733" i="1"/>
  <c r="K733" i="1"/>
  <c r="I734" i="1"/>
  <c r="K734" i="1"/>
  <c r="I735" i="1"/>
  <c r="K735" i="1"/>
  <c r="I736" i="1"/>
  <c r="K736" i="1"/>
  <c r="I737" i="1"/>
  <c r="K737" i="1"/>
  <c r="I738" i="1"/>
  <c r="K738" i="1"/>
  <c r="I739" i="1"/>
  <c r="K739" i="1"/>
  <c r="I740" i="1"/>
  <c r="K740" i="1"/>
  <c r="I741" i="1"/>
  <c r="K741" i="1"/>
  <c r="I742" i="1"/>
  <c r="K742" i="1"/>
  <c r="I743" i="1"/>
  <c r="K743" i="1"/>
  <c r="I744" i="1"/>
  <c r="K744" i="1"/>
  <c r="I745" i="1"/>
  <c r="K745" i="1"/>
  <c r="I746" i="1"/>
  <c r="K746" i="1"/>
  <c r="I747" i="1"/>
  <c r="K747" i="1"/>
  <c r="I748" i="1"/>
  <c r="K748" i="1"/>
  <c r="I749" i="1"/>
  <c r="K749" i="1"/>
  <c r="I750" i="1"/>
  <c r="K750" i="1"/>
  <c r="I751" i="1"/>
  <c r="K751" i="1"/>
  <c r="I752" i="1"/>
  <c r="K752" i="1"/>
  <c r="I753" i="1"/>
  <c r="K753" i="1"/>
  <c r="I754" i="1"/>
  <c r="K754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J734" i="1" s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J770" i="1" s="1"/>
  <c r="D771" i="1"/>
  <c r="D772" i="1"/>
  <c r="D773" i="1"/>
  <c r="D774" i="1"/>
  <c r="D775" i="1"/>
  <c r="D776" i="1"/>
  <c r="D777" i="1"/>
  <c r="D778" i="1"/>
  <c r="D779" i="1"/>
  <c r="J779" i="1" s="1"/>
  <c r="D780" i="1"/>
  <c r="J780" i="1" s="1"/>
  <c r="D781" i="1"/>
  <c r="J781" i="1" s="1"/>
  <c r="L781" i="1" s="1"/>
  <c r="D782" i="1"/>
  <c r="J782" i="1" s="1"/>
  <c r="D783" i="1"/>
  <c r="J783" i="1" s="1"/>
  <c r="D784" i="1"/>
  <c r="J784" i="1" s="1"/>
  <c r="D785" i="1"/>
  <c r="J785" i="1" s="1"/>
  <c r="D786" i="1"/>
  <c r="J786" i="1" s="1"/>
  <c r="D787" i="1"/>
  <c r="J787" i="1" s="1"/>
  <c r="L787" i="1" s="1"/>
  <c r="D788" i="1"/>
  <c r="J788" i="1" s="1"/>
  <c r="D789" i="1"/>
  <c r="J789" i="1" s="1"/>
  <c r="D790" i="1"/>
  <c r="J790" i="1" s="1"/>
  <c r="D791" i="1"/>
  <c r="J791" i="1" s="1"/>
  <c r="D792" i="1"/>
  <c r="J792" i="1" s="1"/>
  <c r="D793" i="1"/>
  <c r="J793" i="1" s="1"/>
  <c r="D794" i="1"/>
  <c r="J794" i="1" s="1"/>
  <c r="D795" i="1"/>
  <c r="J795" i="1" s="1"/>
  <c r="D796" i="1"/>
  <c r="J796" i="1" s="1"/>
  <c r="D797" i="1"/>
  <c r="J797" i="1" s="1"/>
  <c r="D798" i="1"/>
  <c r="J798" i="1" s="1"/>
  <c r="D799" i="1"/>
  <c r="J799" i="1" s="1"/>
  <c r="D800" i="1"/>
  <c r="J800" i="1" s="1"/>
  <c r="D801" i="1"/>
  <c r="J801" i="1" s="1"/>
  <c r="D802" i="1"/>
  <c r="J802" i="1" s="1"/>
  <c r="D803" i="1"/>
  <c r="J803" i="1" s="1"/>
  <c r="D804" i="1"/>
  <c r="J804" i="1" s="1"/>
  <c r="D805" i="1"/>
  <c r="J805" i="1" s="1"/>
  <c r="L805" i="1" s="1"/>
  <c r="D806" i="1"/>
  <c r="J806" i="1" s="1"/>
  <c r="D807" i="1"/>
  <c r="J807" i="1" s="1"/>
  <c r="L807" i="1" s="1"/>
  <c r="D808" i="1"/>
  <c r="J808" i="1" s="1"/>
  <c r="D809" i="1"/>
  <c r="J809" i="1" s="1"/>
  <c r="D810" i="1"/>
  <c r="J810" i="1" s="1"/>
  <c r="D811" i="1"/>
  <c r="J811" i="1" s="1"/>
  <c r="D812" i="1"/>
  <c r="J812" i="1" s="1"/>
  <c r="D813" i="1"/>
  <c r="J813" i="1" s="1"/>
  <c r="L813" i="1" s="1"/>
  <c r="D814" i="1"/>
  <c r="J814" i="1" s="1"/>
  <c r="D815" i="1"/>
  <c r="J815" i="1" s="1"/>
  <c r="L815" i="1" s="1"/>
  <c r="D816" i="1"/>
  <c r="J816" i="1" s="1"/>
  <c r="D817" i="1"/>
  <c r="J817" i="1" s="1"/>
  <c r="D818" i="1"/>
  <c r="J818" i="1" s="1"/>
  <c r="D819" i="1"/>
  <c r="J819" i="1" s="1"/>
  <c r="D820" i="1"/>
  <c r="J820" i="1" s="1"/>
  <c r="D821" i="1"/>
  <c r="J821" i="1" s="1"/>
  <c r="L821" i="1" s="1"/>
  <c r="D822" i="1"/>
  <c r="J822" i="1" s="1"/>
  <c r="D823" i="1"/>
  <c r="J823" i="1" s="1"/>
  <c r="D824" i="1"/>
  <c r="J824" i="1" s="1"/>
  <c r="D825" i="1"/>
  <c r="J825" i="1" s="1"/>
  <c r="D826" i="1"/>
  <c r="J826" i="1" s="1"/>
  <c r="D827" i="1"/>
  <c r="J827" i="1" s="1"/>
  <c r="L827" i="1" s="1"/>
  <c r="D828" i="1"/>
  <c r="J828" i="1" s="1"/>
  <c r="D829" i="1"/>
  <c r="J829" i="1" s="1"/>
  <c r="D830" i="1"/>
  <c r="J830" i="1" s="1"/>
  <c r="D831" i="1"/>
  <c r="J831" i="1" s="1"/>
  <c r="L831" i="1" s="1"/>
  <c r="D832" i="1"/>
  <c r="J832" i="1" s="1"/>
  <c r="D833" i="1"/>
  <c r="J833" i="1" s="1"/>
  <c r="D834" i="1"/>
  <c r="J834" i="1" s="1"/>
  <c r="D835" i="1"/>
  <c r="J835" i="1" s="1"/>
  <c r="L835" i="1" s="1"/>
  <c r="D836" i="1"/>
  <c r="J836" i="1" s="1"/>
  <c r="D837" i="1"/>
  <c r="J837" i="1" s="1"/>
  <c r="D838" i="1"/>
  <c r="J838" i="1" s="1"/>
  <c r="D839" i="1"/>
  <c r="J839" i="1" s="1"/>
  <c r="D840" i="1"/>
  <c r="J840" i="1" s="1"/>
  <c r="D841" i="1"/>
  <c r="J841" i="1" s="1"/>
  <c r="D842" i="1"/>
  <c r="J842" i="1" s="1"/>
  <c r="D843" i="1"/>
  <c r="J843" i="1" s="1"/>
  <c r="D844" i="1"/>
  <c r="J844" i="1" s="1"/>
  <c r="D845" i="1"/>
  <c r="J845" i="1" s="1"/>
  <c r="L845" i="1" s="1"/>
  <c r="D846" i="1"/>
  <c r="J846" i="1" s="1"/>
  <c r="D847" i="1"/>
  <c r="J847" i="1" s="1"/>
  <c r="L847" i="1" s="1"/>
  <c r="D848" i="1"/>
  <c r="J848" i="1" s="1"/>
  <c r="D849" i="1"/>
  <c r="J849" i="1" s="1"/>
  <c r="D850" i="1"/>
  <c r="J850" i="1" s="1"/>
  <c r="D851" i="1"/>
  <c r="J851" i="1" s="1"/>
  <c r="D852" i="1"/>
  <c r="J852" i="1" s="1"/>
  <c r="D853" i="1"/>
  <c r="J853" i="1" s="1"/>
  <c r="L853" i="1" s="1"/>
  <c r="D854" i="1"/>
  <c r="J854" i="1" s="1"/>
  <c r="D855" i="1"/>
  <c r="J855" i="1" s="1"/>
  <c r="D856" i="1"/>
  <c r="J856" i="1" s="1"/>
  <c r="D857" i="1"/>
  <c r="J857" i="1" s="1"/>
  <c r="D858" i="1"/>
  <c r="J858" i="1" s="1"/>
  <c r="D859" i="1"/>
  <c r="J859" i="1" s="1"/>
  <c r="D860" i="1"/>
  <c r="J860" i="1" s="1"/>
  <c r="D861" i="1"/>
  <c r="J861" i="1" s="1"/>
  <c r="D862" i="1"/>
  <c r="J862" i="1" s="1"/>
  <c r="D863" i="1"/>
  <c r="J863" i="1" s="1"/>
  <c r="D864" i="1"/>
  <c r="J864" i="1" s="1"/>
  <c r="D865" i="1"/>
  <c r="J865" i="1" s="1"/>
  <c r="D866" i="1"/>
  <c r="J866" i="1" s="1"/>
  <c r="D867" i="1"/>
  <c r="J867" i="1" s="1"/>
  <c r="D868" i="1"/>
  <c r="J868" i="1" s="1"/>
  <c r="D869" i="1"/>
  <c r="J869" i="1" s="1"/>
  <c r="L869" i="1" s="1"/>
  <c r="D870" i="1"/>
  <c r="J870" i="1" s="1"/>
  <c r="D871" i="1"/>
  <c r="J871" i="1" s="1"/>
  <c r="D872" i="1"/>
  <c r="J872" i="1" s="1"/>
  <c r="D873" i="1"/>
  <c r="J873" i="1" s="1"/>
  <c r="D874" i="1"/>
  <c r="J874" i="1" s="1"/>
  <c r="D875" i="1"/>
  <c r="J875" i="1" s="1"/>
  <c r="D876" i="1"/>
  <c r="J876" i="1" s="1"/>
  <c r="D877" i="1"/>
  <c r="J877" i="1" s="1"/>
  <c r="L877" i="1" s="1"/>
  <c r="D878" i="1"/>
  <c r="J878" i="1" s="1"/>
  <c r="D879" i="1"/>
  <c r="J879" i="1" s="1"/>
  <c r="D880" i="1"/>
  <c r="J880" i="1" s="1"/>
  <c r="D881" i="1"/>
  <c r="J881" i="1" s="1"/>
  <c r="D882" i="1"/>
  <c r="J882" i="1" s="1"/>
  <c r="D883" i="1"/>
  <c r="J883" i="1" s="1"/>
  <c r="D884" i="1"/>
  <c r="J884" i="1" s="1"/>
  <c r="D885" i="1"/>
  <c r="J885" i="1" s="1"/>
  <c r="D886" i="1"/>
  <c r="J886" i="1" s="1"/>
  <c r="D887" i="1"/>
  <c r="J887" i="1" s="1"/>
  <c r="D888" i="1"/>
  <c r="J888" i="1" s="1"/>
  <c r="D889" i="1"/>
  <c r="J889" i="1" s="1"/>
  <c r="D890" i="1"/>
  <c r="J890" i="1" s="1"/>
  <c r="D891" i="1"/>
  <c r="J891" i="1" s="1"/>
  <c r="D892" i="1"/>
  <c r="J892" i="1" s="1"/>
  <c r="D893" i="1"/>
  <c r="J893" i="1" s="1"/>
  <c r="L893" i="1" s="1"/>
  <c r="D894" i="1"/>
  <c r="J894" i="1" s="1"/>
  <c r="D895" i="1"/>
  <c r="J895" i="1" s="1"/>
  <c r="D896" i="1"/>
  <c r="J896" i="1" s="1"/>
  <c r="D897" i="1"/>
  <c r="J897" i="1" s="1"/>
  <c r="D898" i="1"/>
  <c r="J898" i="1" s="1"/>
  <c r="D899" i="1"/>
  <c r="J899" i="1" s="1"/>
  <c r="D900" i="1"/>
  <c r="J900" i="1" s="1"/>
  <c r="D901" i="1"/>
  <c r="J901" i="1" s="1"/>
  <c r="L901" i="1" s="1"/>
  <c r="D902" i="1"/>
  <c r="J902" i="1" s="1"/>
  <c r="D903" i="1"/>
  <c r="J903" i="1" s="1"/>
  <c r="D904" i="1"/>
  <c r="J904" i="1" s="1"/>
  <c r="D905" i="1"/>
  <c r="J905" i="1" s="1"/>
  <c r="L905" i="1" s="1"/>
  <c r="D906" i="1"/>
  <c r="J906" i="1" s="1"/>
  <c r="D907" i="1"/>
  <c r="J907" i="1" s="1"/>
  <c r="D908" i="1"/>
  <c r="J908" i="1" s="1"/>
  <c r="D909" i="1"/>
  <c r="J909" i="1" s="1"/>
  <c r="L909" i="1" s="1"/>
  <c r="D910" i="1"/>
  <c r="J910" i="1" s="1"/>
  <c r="D911" i="1"/>
  <c r="J911" i="1" s="1"/>
  <c r="L911" i="1" s="1"/>
  <c r="D912" i="1"/>
  <c r="J912" i="1" s="1"/>
  <c r="D913" i="1"/>
  <c r="J913" i="1" s="1"/>
  <c r="D914" i="1"/>
  <c r="J914" i="1" s="1"/>
  <c r="D915" i="1"/>
  <c r="J915" i="1" s="1"/>
  <c r="D916" i="1"/>
  <c r="J916" i="1" s="1"/>
  <c r="D917" i="1"/>
  <c r="J917" i="1" s="1"/>
  <c r="L917" i="1" s="1"/>
  <c r="D918" i="1"/>
  <c r="J918" i="1" s="1"/>
  <c r="D919" i="1"/>
  <c r="J919" i="1" s="1"/>
  <c r="D920" i="1"/>
  <c r="J920" i="1" s="1"/>
  <c r="D921" i="1"/>
  <c r="J921" i="1" s="1"/>
  <c r="L921" i="1" s="1"/>
  <c r="D922" i="1"/>
  <c r="J922" i="1" s="1"/>
  <c r="D923" i="1"/>
  <c r="J923" i="1" s="1"/>
  <c r="D924" i="1"/>
  <c r="J924" i="1" s="1"/>
  <c r="D925" i="1"/>
  <c r="J925" i="1" s="1"/>
  <c r="D926" i="1"/>
  <c r="J926" i="1" s="1"/>
  <c r="D927" i="1"/>
  <c r="J927" i="1" s="1"/>
  <c r="D928" i="1"/>
  <c r="J928" i="1" s="1"/>
  <c r="D929" i="1"/>
  <c r="J929" i="1" s="1"/>
  <c r="L929" i="1" s="1"/>
  <c r="D930" i="1"/>
  <c r="J930" i="1" s="1"/>
  <c r="D931" i="1"/>
  <c r="J931" i="1" s="1"/>
  <c r="D932" i="1"/>
  <c r="J932" i="1" s="1"/>
  <c r="D933" i="1"/>
  <c r="J933" i="1" s="1"/>
  <c r="D934" i="1"/>
  <c r="J934" i="1" s="1"/>
  <c r="D935" i="1"/>
  <c r="J935" i="1" s="1"/>
  <c r="D936" i="1"/>
  <c r="J936" i="1" s="1"/>
  <c r="D937" i="1"/>
  <c r="J937" i="1" s="1"/>
  <c r="D938" i="1"/>
  <c r="J938" i="1" s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619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K618" i="1"/>
  <c r="D618" i="1"/>
  <c r="K617" i="1"/>
  <c r="D617" i="1"/>
  <c r="J617" i="1" s="1"/>
  <c r="K616" i="1"/>
  <c r="D616" i="1"/>
  <c r="K615" i="1"/>
  <c r="D615" i="1"/>
  <c r="K614" i="1"/>
  <c r="D614" i="1"/>
  <c r="J614" i="1" s="1"/>
  <c r="K613" i="1"/>
  <c r="D613" i="1"/>
  <c r="K612" i="1"/>
  <c r="D612" i="1"/>
  <c r="J612" i="1" s="1"/>
  <c r="K611" i="1"/>
  <c r="D611" i="1"/>
  <c r="K610" i="1"/>
  <c r="D610" i="1"/>
  <c r="K609" i="1"/>
  <c r="D609" i="1"/>
  <c r="J609" i="1" s="1"/>
  <c r="K608" i="1"/>
  <c r="D608" i="1"/>
  <c r="K607" i="1"/>
  <c r="D607" i="1"/>
  <c r="K606" i="1"/>
  <c r="D606" i="1"/>
  <c r="K605" i="1"/>
  <c r="D605" i="1"/>
  <c r="K604" i="1"/>
  <c r="D604" i="1"/>
  <c r="J604" i="1" s="1"/>
  <c r="K603" i="1"/>
  <c r="D603" i="1"/>
  <c r="K602" i="1"/>
  <c r="D602" i="1"/>
  <c r="K601" i="1"/>
  <c r="D601" i="1"/>
  <c r="K600" i="1"/>
  <c r="D600" i="1"/>
  <c r="J600" i="1" s="1"/>
  <c r="K599" i="1"/>
  <c r="D599" i="1"/>
  <c r="J599" i="1" s="1"/>
  <c r="K598" i="1"/>
  <c r="D598" i="1"/>
  <c r="J598" i="1" s="1"/>
  <c r="K597" i="1"/>
  <c r="D597" i="1"/>
  <c r="K596" i="1"/>
  <c r="D596" i="1"/>
  <c r="K595" i="1"/>
  <c r="D595" i="1"/>
  <c r="J595" i="1" s="1"/>
  <c r="K594" i="1"/>
  <c r="D594" i="1"/>
  <c r="K593" i="1"/>
  <c r="D593" i="1"/>
  <c r="J593" i="1" s="1"/>
  <c r="K592" i="1"/>
  <c r="D592" i="1"/>
  <c r="K591" i="1"/>
  <c r="D591" i="1"/>
  <c r="J591" i="1" s="1"/>
  <c r="K590" i="1"/>
  <c r="D590" i="1"/>
  <c r="J590" i="1" s="1"/>
  <c r="K589" i="1"/>
  <c r="D589" i="1"/>
  <c r="K588" i="1"/>
  <c r="D588" i="1"/>
  <c r="J588" i="1" s="1"/>
  <c r="K587" i="1"/>
  <c r="D587" i="1"/>
  <c r="K586" i="1"/>
  <c r="D586" i="1"/>
  <c r="K585" i="1"/>
  <c r="D585" i="1"/>
  <c r="K584" i="1"/>
  <c r="D584" i="1"/>
  <c r="J584" i="1" s="1"/>
  <c r="K583" i="1"/>
  <c r="D583" i="1"/>
  <c r="J583" i="1" s="1"/>
  <c r="K582" i="1"/>
  <c r="D582" i="1"/>
  <c r="K581" i="1"/>
  <c r="D581" i="1"/>
  <c r="K580" i="1"/>
  <c r="D580" i="1"/>
  <c r="J580" i="1" s="1"/>
  <c r="K579" i="1"/>
  <c r="D579" i="1"/>
  <c r="K578" i="1"/>
  <c r="D578" i="1"/>
  <c r="K577" i="1"/>
  <c r="D577" i="1"/>
  <c r="J577" i="1" s="1"/>
  <c r="K576" i="1"/>
  <c r="D576" i="1"/>
  <c r="K575" i="1"/>
  <c r="D575" i="1"/>
  <c r="K574" i="1"/>
  <c r="D574" i="1"/>
  <c r="K573" i="1"/>
  <c r="D573" i="1"/>
  <c r="K572" i="1"/>
  <c r="D572" i="1"/>
  <c r="J572" i="1" s="1"/>
  <c r="K571" i="1"/>
  <c r="D571" i="1"/>
  <c r="K570" i="1"/>
  <c r="D570" i="1"/>
  <c r="J570" i="1" s="1"/>
  <c r="K569" i="1"/>
  <c r="D569" i="1"/>
  <c r="K568" i="1"/>
  <c r="D568" i="1"/>
  <c r="K567" i="1"/>
  <c r="D567" i="1"/>
  <c r="K566" i="1"/>
  <c r="D566" i="1"/>
  <c r="J566" i="1" s="1"/>
  <c r="K565" i="1"/>
  <c r="D565" i="1"/>
  <c r="K564" i="1"/>
  <c r="D564" i="1"/>
  <c r="K563" i="1"/>
  <c r="D563" i="1"/>
  <c r="J563" i="1" s="1"/>
  <c r="K562" i="1"/>
  <c r="D562" i="1"/>
  <c r="K561" i="1"/>
  <c r="D561" i="1"/>
  <c r="K560" i="1"/>
  <c r="D560" i="1"/>
  <c r="K559" i="1"/>
  <c r="D559" i="1"/>
  <c r="J559" i="1" s="1"/>
  <c r="K558" i="1"/>
  <c r="D558" i="1"/>
  <c r="J558" i="1" s="1"/>
  <c r="K557" i="1"/>
  <c r="D557" i="1"/>
  <c r="K556" i="1"/>
  <c r="D556" i="1"/>
  <c r="J556" i="1" s="1"/>
  <c r="K555" i="1"/>
  <c r="D555" i="1"/>
  <c r="K554" i="1"/>
  <c r="D554" i="1"/>
  <c r="K553" i="1"/>
  <c r="D553" i="1"/>
  <c r="K552" i="1"/>
  <c r="D552" i="1"/>
  <c r="J552" i="1" s="1"/>
  <c r="K551" i="1"/>
  <c r="D551" i="1"/>
  <c r="J551" i="1" s="1"/>
  <c r="K550" i="1"/>
  <c r="D550" i="1"/>
  <c r="J550" i="1" s="1"/>
  <c r="K549" i="1"/>
  <c r="D549" i="1"/>
  <c r="K548" i="1"/>
  <c r="D548" i="1"/>
  <c r="K547" i="1"/>
  <c r="D547" i="1"/>
  <c r="K546" i="1"/>
  <c r="D546" i="1"/>
  <c r="K545" i="1"/>
  <c r="D545" i="1"/>
  <c r="J545" i="1" s="1"/>
  <c r="K544" i="1"/>
  <c r="D544" i="1"/>
  <c r="J544" i="1" s="1"/>
  <c r="K543" i="1"/>
  <c r="D543" i="1"/>
  <c r="J543" i="1" s="1"/>
  <c r="K542" i="1"/>
  <c r="D542" i="1"/>
  <c r="J542" i="1" s="1"/>
  <c r="K541" i="1"/>
  <c r="D541" i="1"/>
  <c r="J541" i="1" s="1"/>
  <c r="K540" i="1"/>
  <c r="D540" i="1"/>
  <c r="K539" i="1"/>
  <c r="D539" i="1"/>
  <c r="K538" i="1"/>
  <c r="D538" i="1"/>
  <c r="J538" i="1" s="1"/>
  <c r="K537" i="1"/>
  <c r="D537" i="1"/>
  <c r="J537" i="1" s="1"/>
  <c r="K536" i="1"/>
  <c r="D536" i="1"/>
  <c r="J536" i="1" s="1"/>
  <c r="K535" i="1"/>
  <c r="D535" i="1"/>
  <c r="J535" i="1" s="1"/>
  <c r="K534" i="1"/>
  <c r="D534" i="1"/>
  <c r="J534" i="1" s="1"/>
  <c r="K533" i="1"/>
  <c r="D533" i="1"/>
  <c r="K532" i="1"/>
  <c r="D532" i="1"/>
  <c r="K531" i="1"/>
  <c r="D531" i="1"/>
  <c r="J531" i="1" s="1"/>
  <c r="K530" i="1"/>
  <c r="D530" i="1"/>
  <c r="J530" i="1" s="1"/>
  <c r="K529" i="1"/>
  <c r="D529" i="1"/>
  <c r="J529" i="1" s="1"/>
  <c r="K528" i="1"/>
  <c r="D528" i="1"/>
  <c r="K527" i="1"/>
  <c r="D527" i="1"/>
  <c r="J527" i="1" s="1"/>
  <c r="K526" i="1"/>
  <c r="D526" i="1"/>
  <c r="J526" i="1" s="1"/>
  <c r="K525" i="1"/>
  <c r="D525" i="1"/>
  <c r="K524" i="1"/>
  <c r="D524" i="1"/>
  <c r="J524" i="1" s="1"/>
  <c r="K523" i="1"/>
  <c r="D523" i="1"/>
  <c r="J523" i="1" s="1"/>
  <c r="K522" i="1"/>
  <c r="D522" i="1"/>
  <c r="J522" i="1" s="1"/>
  <c r="K521" i="1"/>
  <c r="D521" i="1"/>
  <c r="K520" i="1"/>
  <c r="D520" i="1"/>
  <c r="J520" i="1" s="1"/>
  <c r="K519" i="1"/>
  <c r="D519" i="1"/>
  <c r="J519" i="1" s="1"/>
  <c r="K518" i="1"/>
  <c r="D518" i="1"/>
  <c r="J518" i="1" s="1"/>
  <c r="K517" i="1"/>
  <c r="D517" i="1"/>
  <c r="K516" i="1"/>
  <c r="D516" i="1"/>
  <c r="J516" i="1" s="1"/>
  <c r="K515" i="1"/>
  <c r="D515" i="1"/>
  <c r="J515" i="1" s="1"/>
  <c r="K514" i="1"/>
  <c r="D514" i="1"/>
  <c r="K513" i="1"/>
  <c r="D513" i="1"/>
  <c r="J513" i="1" s="1"/>
  <c r="K512" i="1"/>
  <c r="D512" i="1"/>
  <c r="K511" i="1"/>
  <c r="D511" i="1"/>
  <c r="J511" i="1" s="1"/>
  <c r="K510" i="1"/>
  <c r="D510" i="1"/>
  <c r="J510" i="1" s="1"/>
  <c r="K509" i="1"/>
  <c r="D509" i="1"/>
  <c r="K508" i="1"/>
  <c r="D508" i="1"/>
  <c r="J508" i="1" s="1"/>
  <c r="K507" i="1"/>
  <c r="D507" i="1"/>
  <c r="K506" i="1"/>
  <c r="D506" i="1"/>
  <c r="J506" i="1" s="1"/>
  <c r="K505" i="1"/>
  <c r="D505" i="1"/>
  <c r="K504" i="1"/>
  <c r="D504" i="1"/>
  <c r="K503" i="1"/>
  <c r="D503" i="1"/>
  <c r="J503" i="1" s="1"/>
  <c r="K502" i="1"/>
  <c r="D502" i="1"/>
  <c r="J502" i="1" s="1"/>
  <c r="K501" i="1"/>
  <c r="D501" i="1"/>
  <c r="K500" i="1"/>
  <c r="D500" i="1"/>
  <c r="J500" i="1" s="1"/>
  <c r="K499" i="1"/>
  <c r="D499" i="1"/>
  <c r="J499" i="1" s="1"/>
  <c r="K498" i="1"/>
  <c r="D498" i="1"/>
  <c r="K497" i="1"/>
  <c r="D497" i="1"/>
  <c r="K496" i="1"/>
  <c r="D496" i="1"/>
  <c r="K495" i="1"/>
  <c r="D495" i="1"/>
  <c r="J495" i="1" s="1"/>
  <c r="K494" i="1"/>
  <c r="D494" i="1"/>
  <c r="J494" i="1" s="1"/>
  <c r="K493" i="1"/>
  <c r="D493" i="1"/>
  <c r="K492" i="1"/>
  <c r="D492" i="1"/>
  <c r="J492" i="1" s="1"/>
  <c r="K491" i="1"/>
  <c r="D491" i="1"/>
  <c r="K490" i="1"/>
  <c r="D490" i="1"/>
  <c r="K489" i="1"/>
  <c r="D489" i="1"/>
  <c r="K488" i="1"/>
  <c r="D488" i="1"/>
  <c r="J488" i="1" s="1"/>
  <c r="K487" i="1"/>
  <c r="D487" i="1"/>
  <c r="J487" i="1" s="1"/>
  <c r="K486" i="1"/>
  <c r="D486" i="1"/>
  <c r="J486" i="1" s="1"/>
  <c r="K485" i="1"/>
  <c r="D485" i="1"/>
  <c r="K484" i="1"/>
  <c r="D484" i="1"/>
  <c r="K483" i="1"/>
  <c r="D483" i="1"/>
  <c r="K482" i="1"/>
  <c r="D482" i="1"/>
  <c r="K481" i="1"/>
  <c r="D481" i="1"/>
  <c r="J481" i="1" s="1"/>
  <c r="K480" i="1"/>
  <c r="D480" i="1"/>
  <c r="J480" i="1" s="1"/>
  <c r="K479" i="1"/>
  <c r="D479" i="1"/>
  <c r="J479" i="1" s="1"/>
  <c r="K478" i="1"/>
  <c r="D478" i="1"/>
  <c r="J478" i="1" s="1"/>
  <c r="K477" i="1"/>
  <c r="D477" i="1"/>
  <c r="J477" i="1" s="1"/>
  <c r="K476" i="1"/>
  <c r="D476" i="1"/>
  <c r="K475" i="1"/>
  <c r="D475" i="1"/>
  <c r="K474" i="1"/>
  <c r="D474" i="1"/>
  <c r="J474" i="1" s="1"/>
  <c r="K473" i="1"/>
  <c r="D473" i="1"/>
  <c r="J473" i="1" s="1"/>
  <c r="K472" i="1"/>
  <c r="D472" i="1"/>
  <c r="J472" i="1" s="1"/>
  <c r="K471" i="1"/>
  <c r="D471" i="1"/>
  <c r="J471" i="1" s="1"/>
  <c r="K470" i="1"/>
  <c r="D470" i="1"/>
  <c r="J470" i="1" s="1"/>
  <c r="K469" i="1"/>
  <c r="D469" i="1"/>
  <c r="K468" i="1"/>
  <c r="D468" i="1"/>
  <c r="K467" i="1"/>
  <c r="D467" i="1"/>
  <c r="J467" i="1" s="1"/>
  <c r="K466" i="1"/>
  <c r="D466" i="1"/>
  <c r="J466" i="1" s="1"/>
  <c r="K465" i="1"/>
  <c r="D465" i="1"/>
  <c r="J465" i="1" s="1"/>
  <c r="K464" i="1"/>
  <c r="D464" i="1"/>
  <c r="K463" i="1"/>
  <c r="D463" i="1"/>
  <c r="J463" i="1" s="1"/>
  <c r="K462" i="1"/>
  <c r="D462" i="1"/>
  <c r="J462" i="1" s="1"/>
  <c r="K461" i="1"/>
  <c r="D461" i="1"/>
  <c r="J461" i="1" s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I451" i="1"/>
  <c r="K451" i="1"/>
  <c r="I452" i="1"/>
  <c r="K452" i="1"/>
  <c r="I453" i="1"/>
  <c r="K453" i="1"/>
  <c r="I454" i="1"/>
  <c r="K454" i="1"/>
  <c r="I455" i="1"/>
  <c r="K455" i="1"/>
  <c r="I456" i="1"/>
  <c r="K456" i="1"/>
  <c r="I457" i="1"/>
  <c r="K457" i="1"/>
  <c r="I458" i="1"/>
  <c r="K458" i="1"/>
  <c r="I459" i="1"/>
  <c r="K459" i="1"/>
  <c r="I460" i="1"/>
  <c r="K460" i="1"/>
  <c r="D451" i="1"/>
  <c r="D452" i="1"/>
  <c r="D453" i="1"/>
  <c r="D454" i="1"/>
  <c r="D455" i="1"/>
  <c r="D456" i="1"/>
  <c r="D457" i="1"/>
  <c r="D458" i="1"/>
  <c r="D459" i="1"/>
  <c r="D460" i="1"/>
  <c r="K344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I337" i="1"/>
  <c r="K337" i="1"/>
  <c r="I338" i="1"/>
  <c r="K338" i="1"/>
  <c r="I339" i="1"/>
  <c r="K339" i="1"/>
  <c r="I340" i="1"/>
  <c r="K340" i="1"/>
  <c r="I341" i="1"/>
  <c r="K341" i="1"/>
  <c r="I342" i="1"/>
  <c r="K342" i="1"/>
  <c r="I343" i="1"/>
  <c r="K343" i="1"/>
  <c r="I344" i="1"/>
  <c r="I345" i="1"/>
  <c r="K345" i="1"/>
  <c r="I346" i="1"/>
  <c r="K346" i="1"/>
  <c r="I347" i="1"/>
  <c r="K347" i="1"/>
  <c r="I348" i="1"/>
  <c r="K348" i="1"/>
  <c r="I349" i="1"/>
  <c r="K349" i="1"/>
  <c r="I350" i="1"/>
  <c r="K350" i="1"/>
  <c r="I351" i="1"/>
  <c r="K351" i="1"/>
  <c r="I352" i="1"/>
  <c r="K352" i="1"/>
  <c r="I353" i="1"/>
  <c r="K353" i="1"/>
  <c r="I354" i="1"/>
  <c r="K354" i="1"/>
  <c r="I355" i="1"/>
  <c r="K355" i="1"/>
  <c r="I356" i="1"/>
  <c r="K356" i="1"/>
  <c r="I357" i="1"/>
  <c r="K357" i="1"/>
  <c r="I358" i="1"/>
  <c r="K358" i="1"/>
  <c r="I359" i="1"/>
  <c r="K359" i="1"/>
  <c r="I360" i="1"/>
  <c r="K360" i="1"/>
  <c r="I361" i="1"/>
  <c r="K361" i="1"/>
  <c r="I362" i="1"/>
  <c r="K362" i="1"/>
  <c r="I363" i="1"/>
  <c r="K363" i="1"/>
  <c r="I364" i="1"/>
  <c r="K364" i="1"/>
  <c r="I365" i="1"/>
  <c r="K365" i="1"/>
  <c r="I366" i="1"/>
  <c r="K366" i="1"/>
  <c r="I367" i="1"/>
  <c r="K367" i="1"/>
  <c r="I368" i="1"/>
  <c r="K368" i="1"/>
  <c r="I369" i="1"/>
  <c r="K369" i="1"/>
  <c r="I370" i="1"/>
  <c r="K370" i="1"/>
  <c r="I371" i="1"/>
  <c r="K371" i="1"/>
  <c r="I372" i="1"/>
  <c r="K372" i="1"/>
  <c r="I373" i="1"/>
  <c r="K373" i="1"/>
  <c r="I374" i="1"/>
  <c r="K374" i="1"/>
  <c r="I375" i="1"/>
  <c r="K375" i="1"/>
  <c r="I376" i="1"/>
  <c r="J376" i="1" s="1"/>
  <c r="K376" i="1"/>
  <c r="I377" i="1"/>
  <c r="K377" i="1"/>
  <c r="I378" i="1"/>
  <c r="K378" i="1"/>
  <c r="I379" i="1"/>
  <c r="K379" i="1"/>
  <c r="I380" i="1"/>
  <c r="K380" i="1"/>
  <c r="I381" i="1"/>
  <c r="K381" i="1"/>
  <c r="I382" i="1"/>
  <c r="K382" i="1"/>
  <c r="I383" i="1"/>
  <c r="K383" i="1"/>
  <c r="I384" i="1"/>
  <c r="J384" i="1" s="1"/>
  <c r="K384" i="1"/>
  <c r="I385" i="1"/>
  <c r="K385" i="1"/>
  <c r="I386" i="1"/>
  <c r="K386" i="1"/>
  <c r="I387" i="1"/>
  <c r="K387" i="1"/>
  <c r="I388" i="1"/>
  <c r="K388" i="1"/>
  <c r="I389" i="1"/>
  <c r="K389" i="1"/>
  <c r="I390" i="1"/>
  <c r="K390" i="1"/>
  <c r="I391" i="1"/>
  <c r="K391" i="1"/>
  <c r="I392" i="1"/>
  <c r="J392" i="1" s="1"/>
  <c r="K392" i="1"/>
  <c r="I393" i="1"/>
  <c r="K393" i="1"/>
  <c r="I394" i="1"/>
  <c r="K394" i="1"/>
  <c r="I395" i="1"/>
  <c r="K395" i="1"/>
  <c r="I396" i="1"/>
  <c r="K396" i="1"/>
  <c r="I397" i="1"/>
  <c r="K397" i="1"/>
  <c r="I398" i="1"/>
  <c r="K398" i="1"/>
  <c r="I399" i="1"/>
  <c r="K399" i="1"/>
  <c r="I400" i="1"/>
  <c r="J400" i="1" s="1"/>
  <c r="K400" i="1"/>
  <c r="I401" i="1"/>
  <c r="K401" i="1"/>
  <c r="I402" i="1"/>
  <c r="K402" i="1"/>
  <c r="I403" i="1"/>
  <c r="K403" i="1"/>
  <c r="I404" i="1"/>
  <c r="K404" i="1"/>
  <c r="I405" i="1"/>
  <c r="K405" i="1"/>
  <c r="I406" i="1"/>
  <c r="K406" i="1"/>
  <c r="I407" i="1"/>
  <c r="K407" i="1"/>
  <c r="I408" i="1"/>
  <c r="J408" i="1" s="1"/>
  <c r="K408" i="1"/>
  <c r="I409" i="1"/>
  <c r="K409" i="1"/>
  <c r="I410" i="1"/>
  <c r="K410" i="1"/>
  <c r="I411" i="1"/>
  <c r="K411" i="1"/>
  <c r="I412" i="1"/>
  <c r="K412" i="1"/>
  <c r="I413" i="1"/>
  <c r="K413" i="1"/>
  <c r="I414" i="1"/>
  <c r="K414" i="1"/>
  <c r="I415" i="1"/>
  <c r="K415" i="1"/>
  <c r="I416" i="1"/>
  <c r="J416" i="1" s="1"/>
  <c r="K416" i="1"/>
  <c r="I417" i="1"/>
  <c r="K417" i="1"/>
  <c r="I418" i="1"/>
  <c r="K418" i="1"/>
  <c r="I419" i="1"/>
  <c r="K419" i="1"/>
  <c r="I420" i="1"/>
  <c r="K420" i="1"/>
  <c r="I421" i="1"/>
  <c r="K421" i="1"/>
  <c r="I422" i="1"/>
  <c r="K422" i="1"/>
  <c r="I423" i="1"/>
  <c r="K423" i="1"/>
  <c r="I424" i="1"/>
  <c r="J424" i="1" s="1"/>
  <c r="K424" i="1"/>
  <c r="I425" i="1"/>
  <c r="K425" i="1"/>
  <c r="I426" i="1"/>
  <c r="K426" i="1"/>
  <c r="I427" i="1"/>
  <c r="K427" i="1"/>
  <c r="I428" i="1"/>
  <c r="K428" i="1"/>
  <c r="I429" i="1"/>
  <c r="K429" i="1"/>
  <c r="I430" i="1"/>
  <c r="K430" i="1"/>
  <c r="I431" i="1"/>
  <c r="K431" i="1"/>
  <c r="I432" i="1"/>
  <c r="J432" i="1" s="1"/>
  <c r="K432" i="1"/>
  <c r="I433" i="1"/>
  <c r="K433" i="1"/>
  <c r="I434" i="1"/>
  <c r="K434" i="1"/>
  <c r="I435" i="1"/>
  <c r="K435" i="1"/>
  <c r="I436" i="1"/>
  <c r="K436" i="1"/>
  <c r="I437" i="1"/>
  <c r="K437" i="1"/>
  <c r="I438" i="1"/>
  <c r="K438" i="1"/>
  <c r="I439" i="1"/>
  <c r="K439" i="1"/>
  <c r="I440" i="1"/>
  <c r="J440" i="1" s="1"/>
  <c r="K440" i="1"/>
  <c r="I441" i="1"/>
  <c r="K441" i="1"/>
  <c r="I442" i="1"/>
  <c r="K442" i="1"/>
  <c r="I443" i="1"/>
  <c r="K443" i="1"/>
  <c r="I444" i="1"/>
  <c r="K444" i="1"/>
  <c r="I445" i="1"/>
  <c r="K445" i="1"/>
  <c r="I446" i="1"/>
  <c r="K446" i="1"/>
  <c r="I447" i="1"/>
  <c r="K447" i="1"/>
  <c r="I448" i="1"/>
  <c r="J448" i="1" s="1"/>
  <c r="K448" i="1"/>
  <c r="I449" i="1"/>
  <c r="K449" i="1"/>
  <c r="I450" i="1"/>
  <c r="K450" i="1"/>
  <c r="I336" i="1"/>
  <c r="K336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J352" i="1" s="1"/>
  <c r="D353" i="1"/>
  <c r="D354" i="1"/>
  <c r="D355" i="1"/>
  <c r="D356" i="1"/>
  <c r="D357" i="1"/>
  <c r="D358" i="1"/>
  <c r="D359" i="1"/>
  <c r="D360" i="1"/>
  <c r="J360" i="1" s="1"/>
  <c r="D361" i="1"/>
  <c r="D362" i="1"/>
  <c r="D363" i="1"/>
  <c r="D364" i="1"/>
  <c r="D365" i="1"/>
  <c r="D366" i="1"/>
  <c r="D367" i="1"/>
  <c r="D368" i="1"/>
  <c r="J368" i="1" s="1"/>
  <c r="D369" i="1"/>
  <c r="I304" i="1"/>
  <c r="K304" i="1"/>
  <c r="I305" i="1"/>
  <c r="K305" i="1"/>
  <c r="I306" i="1"/>
  <c r="K306" i="1"/>
  <c r="I307" i="1"/>
  <c r="K307" i="1"/>
  <c r="I308" i="1"/>
  <c r="K308" i="1"/>
  <c r="I309" i="1"/>
  <c r="K309" i="1"/>
  <c r="I310" i="1"/>
  <c r="K310" i="1"/>
  <c r="I311" i="1"/>
  <c r="K311" i="1"/>
  <c r="I312" i="1"/>
  <c r="K312" i="1"/>
  <c r="I313" i="1"/>
  <c r="K313" i="1"/>
  <c r="I314" i="1"/>
  <c r="K314" i="1"/>
  <c r="I315" i="1"/>
  <c r="K315" i="1"/>
  <c r="I316" i="1"/>
  <c r="K316" i="1"/>
  <c r="I317" i="1"/>
  <c r="K317" i="1"/>
  <c r="I318" i="1"/>
  <c r="K318" i="1"/>
  <c r="I319" i="1"/>
  <c r="K319" i="1"/>
  <c r="I320" i="1"/>
  <c r="K320" i="1"/>
  <c r="I321" i="1"/>
  <c r="K321" i="1"/>
  <c r="I322" i="1"/>
  <c r="K322" i="1"/>
  <c r="I323" i="1"/>
  <c r="K323" i="1"/>
  <c r="I324" i="1"/>
  <c r="K324" i="1"/>
  <c r="I325" i="1"/>
  <c r="K325" i="1"/>
  <c r="I326" i="1"/>
  <c r="K326" i="1"/>
  <c r="I327" i="1"/>
  <c r="K327" i="1"/>
  <c r="I328" i="1"/>
  <c r="K328" i="1"/>
  <c r="I329" i="1"/>
  <c r="K329" i="1"/>
  <c r="I330" i="1"/>
  <c r="K330" i="1"/>
  <c r="I331" i="1"/>
  <c r="K331" i="1"/>
  <c r="I332" i="1"/>
  <c r="K332" i="1"/>
  <c r="I333" i="1"/>
  <c r="K333" i="1"/>
  <c r="I334" i="1"/>
  <c r="K334" i="1"/>
  <c r="I335" i="1"/>
  <c r="K335" i="1"/>
  <c r="K303" i="1"/>
  <c r="I303" i="1"/>
  <c r="D304" i="1"/>
  <c r="D305" i="1"/>
  <c r="D306" i="1"/>
  <c r="D307" i="1"/>
  <c r="D308" i="1"/>
  <c r="D309" i="1"/>
  <c r="D310" i="1"/>
  <c r="D311" i="1"/>
  <c r="D312" i="1"/>
  <c r="D313" i="1"/>
  <c r="D314" i="1"/>
  <c r="J314" i="1" s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J330" i="1" s="1"/>
  <c r="D331" i="1"/>
  <c r="D332" i="1"/>
  <c r="D333" i="1"/>
  <c r="D334" i="1"/>
  <c r="D335" i="1"/>
  <c r="D303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D270" i="1"/>
  <c r="D271" i="1"/>
  <c r="D272" i="1"/>
  <c r="D273" i="1"/>
  <c r="I273" i="1" s="1"/>
  <c r="J273" i="1" s="1"/>
  <c r="D274" i="1"/>
  <c r="I274" i="1" s="1"/>
  <c r="D275" i="1"/>
  <c r="D276" i="1"/>
  <c r="I276" i="1" s="1"/>
  <c r="D277" i="1"/>
  <c r="I277" i="1" s="1"/>
  <c r="J277" i="1" s="1"/>
  <c r="D278" i="1"/>
  <c r="D279" i="1"/>
  <c r="D280" i="1"/>
  <c r="D281" i="1"/>
  <c r="I281" i="1" s="1"/>
  <c r="D282" i="1"/>
  <c r="I282" i="1" s="1"/>
  <c r="D283" i="1"/>
  <c r="D284" i="1"/>
  <c r="I284" i="1" s="1"/>
  <c r="J284" i="1" s="1"/>
  <c r="D285" i="1"/>
  <c r="D286" i="1"/>
  <c r="D287" i="1"/>
  <c r="I287" i="1" s="1"/>
  <c r="D288" i="1"/>
  <c r="I288" i="1" s="1"/>
  <c r="J288" i="1" s="1"/>
  <c r="D289" i="1"/>
  <c r="I289" i="1" s="1"/>
  <c r="D290" i="1"/>
  <c r="I290" i="1" s="1"/>
  <c r="D291" i="1"/>
  <c r="I291" i="1" s="1"/>
  <c r="J291" i="1" s="1"/>
  <c r="D292" i="1"/>
  <c r="I292" i="1" s="1"/>
  <c r="D293" i="1"/>
  <c r="I293" i="1" s="1"/>
  <c r="D294" i="1"/>
  <c r="I294" i="1" s="1"/>
  <c r="J294" i="1" s="1"/>
  <c r="D295" i="1"/>
  <c r="D296" i="1"/>
  <c r="D297" i="1"/>
  <c r="I297" i="1" s="1"/>
  <c r="D298" i="1"/>
  <c r="I298" i="1" s="1"/>
  <c r="D299" i="1"/>
  <c r="D300" i="1"/>
  <c r="I300" i="1" s="1"/>
  <c r="J300" i="1" s="1"/>
  <c r="D301" i="1"/>
  <c r="D302" i="1"/>
  <c r="K261" i="1"/>
  <c r="K262" i="1"/>
  <c r="K263" i="1"/>
  <c r="K264" i="1"/>
  <c r="K265" i="1"/>
  <c r="K266" i="1"/>
  <c r="K267" i="1"/>
  <c r="K268" i="1"/>
  <c r="K269" i="1"/>
  <c r="D261" i="1"/>
  <c r="I261" i="1" s="1"/>
  <c r="J261" i="1" s="1"/>
  <c r="D262" i="1"/>
  <c r="I262" i="1" s="1"/>
  <c r="D263" i="1"/>
  <c r="I263" i="1" s="1"/>
  <c r="D264" i="1"/>
  <c r="I264" i="1" s="1"/>
  <c r="J264" i="1" s="1"/>
  <c r="D265" i="1"/>
  <c r="I265" i="1" s="1"/>
  <c r="D266" i="1"/>
  <c r="I266" i="1" s="1"/>
  <c r="D267" i="1"/>
  <c r="D268" i="1"/>
  <c r="D269" i="1"/>
  <c r="I269" i="1" s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D154" i="1"/>
  <c r="I154" i="1" s="1"/>
  <c r="D155" i="1"/>
  <c r="D156" i="1"/>
  <c r="I156" i="1" s="1"/>
  <c r="D157" i="1"/>
  <c r="I157" i="1" s="1"/>
  <c r="D158" i="1"/>
  <c r="I158" i="1" s="1"/>
  <c r="D159" i="1"/>
  <c r="I159" i="1" s="1"/>
  <c r="D160" i="1"/>
  <c r="I160" i="1" s="1"/>
  <c r="D161" i="1"/>
  <c r="I161" i="1" s="1"/>
  <c r="D162" i="1"/>
  <c r="I162" i="1" s="1"/>
  <c r="D163" i="1"/>
  <c r="I163" i="1" s="1"/>
  <c r="D164" i="1"/>
  <c r="I164" i="1" s="1"/>
  <c r="D165" i="1"/>
  <c r="I165" i="1" s="1"/>
  <c r="D166" i="1"/>
  <c r="I166" i="1" s="1"/>
  <c r="D167" i="1"/>
  <c r="I167" i="1" s="1"/>
  <c r="J167" i="1" s="1"/>
  <c r="D168" i="1"/>
  <c r="I168" i="1" s="1"/>
  <c r="D169" i="1"/>
  <c r="I169" i="1" s="1"/>
  <c r="D170" i="1"/>
  <c r="I170" i="1" s="1"/>
  <c r="D171" i="1"/>
  <c r="D172" i="1"/>
  <c r="I172" i="1" s="1"/>
  <c r="D173" i="1"/>
  <c r="I173" i="1" s="1"/>
  <c r="J173" i="1" s="1"/>
  <c r="D174" i="1"/>
  <c r="I174" i="1" s="1"/>
  <c r="D175" i="1"/>
  <c r="I175" i="1" s="1"/>
  <c r="D176" i="1"/>
  <c r="I176" i="1" s="1"/>
  <c r="D177" i="1"/>
  <c r="I177" i="1" s="1"/>
  <c r="D178" i="1"/>
  <c r="I178" i="1" s="1"/>
  <c r="D179" i="1"/>
  <c r="D180" i="1"/>
  <c r="I180" i="1" s="1"/>
  <c r="J180" i="1" s="1"/>
  <c r="D181" i="1"/>
  <c r="I181" i="1" s="1"/>
  <c r="D182" i="1"/>
  <c r="I182" i="1" s="1"/>
  <c r="D183" i="1"/>
  <c r="I183" i="1" s="1"/>
  <c r="D184" i="1"/>
  <c r="I184" i="1" s="1"/>
  <c r="D185" i="1"/>
  <c r="I185" i="1" s="1"/>
  <c r="J185" i="1" s="1"/>
  <c r="D186" i="1"/>
  <c r="D187" i="1"/>
  <c r="D188" i="1"/>
  <c r="I188" i="1" s="1"/>
  <c r="D189" i="1"/>
  <c r="I189" i="1" s="1"/>
  <c r="J189" i="1" s="1"/>
  <c r="D190" i="1"/>
  <c r="I190" i="1" s="1"/>
  <c r="D191" i="1"/>
  <c r="I191" i="1" s="1"/>
  <c r="D192" i="1"/>
  <c r="I192" i="1" s="1"/>
  <c r="D193" i="1"/>
  <c r="I193" i="1" s="1"/>
  <c r="D194" i="1"/>
  <c r="I194" i="1" s="1"/>
  <c r="D195" i="1"/>
  <c r="D196" i="1"/>
  <c r="I196" i="1" s="1"/>
  <c r="J196" i="1" s="1"/>
  <c r="D197" i="1"/>
  <c r="I197" i="1" s="1"/>
  <c r="D198" i="1"/>
  <c r="I198" i="1" s="1"/>
  <c r="D199" i="1"/>
  <c r="I199" i="1" s="1"/>
  <c r="D200" i="1"/>
  <c r="I200" i="1" s="1"/>
  <c r="D201" i="1"/>
  <c r="I201" i="1" s="1"/>
  <c r="J201" i="1" s="1"/>
  <c r="D202" i="1"/>
  <c r="I202" i="1" s="1"/>
  <c r="J202" i="1" s="1"/>
  <c r="D203" i="1"/>
  <c r="D204" i="1"/>
  <c r="I204" i="1" s="1"/>
  <c r="D205" i="1"/>
  <c r="I205" i="1" s="1"/>
  <c r="D206" i="1"/>
  <c r="I206" i="1" s="1"/>
  <c r="D207" i="1"/>
  <c r="I207" i="1" s="1"/>
  <c r="D208" i="1"/>
  <c r="I208" i="1" s="1"/>
  <c r="D209" i="1"/>
  <c r="I209" i="1" s="1"/>
  <c r="D210" i="1"/>
  <c r="I210" i="1" s="1"/>
  <c r="D211" i="1"/>
  <c r="D212" i="1"/>
  <c r="I212" i="1" s="1"/>
  <c r="J212" i="1" s="1"/>
  <c r="D213" i="1"/>
  <c r="I213" i="1" s="1"/>
  <c r="D214" i="1"/>
  <c r="I214" i="1" s="1"/>
  <c r="D215" i="1"/>
  <c r="I215" i="1" s="1"/>
  <c r="D216" i="1"/>
  <c r="I216" i="1" s="1"/>
  <c r="D217" i="1"/>
  <c r="D218" i="1"/>
  <c r="I218" i="1" s="1"/>
  <c r="J218" i="1" s="1"/>
  <c r="D219" i="1"/>
  <c r="D220" i="1"/>
  <c r="I220" i="1" s="1"/>
  <c r="D221" i="1"/>
  <c r="D222" i="1"/>
  <c r="I222" i="1" s="1"/>
  <c r="D223" i="1"/>
  <c r="I223" i="1" s="1"/>
  <c r="D224" i="1"/>
  <c r="I224" i="1" s="1"/>
  <c r="D225" i="1"/>
  <c r="I225" i="1" s="1"/>
  <c r="D226" i="1"/>
  <c r="I226" i="1" s="1"/>
  <c r="D227" i="1"/>
  <c r="I227" i="1" s="1"/>
  <c r="D228" i="1"/>
  <c r="I228" i="1" s="1"/>
  <c r="D229" i="1"/>
  <c r="I229" i="1" s="1"/>
  <c r="D230" i="1"/>
  <c r="I230" i="1" s="1"/>
  <c r="D231" i="1"/>
  <c r="I231" i="1" s="1"/>
  <c r="D232" i="1"/>
  <c r="I232" i="1" s="1"/>
  <c r="D233" i="1"/>
  <c r="D234" i="1"/>
  <c r="I234" i="1" s="1"/>
  <c r="D235" i="1"/>
  <c r="D236" i="1"/>
  <c r="I236" i="1" s="1"/>
  <c r="D237" i="1"/>
  <c r="I237" i="1" s="1"/>
  <c r="J237" i="1" s="1"/>
  <c r="D238" i="1"/>
  <c r="I238" i="1" s="1"/>
  <c r="D239" i="1"/>
  <c r="I239" i="1" s="1"/>
  <c r="J239" i="1" s="1"/>
  <c r="D240" i="1"/>
  <c r="I240" i="1" s="1"/>
  <c r="D241" i="1"/>
  <c r="I241" i="1" s="1"/>
  <c r="D242" i="1"/>
  <c r="I242" i="1" s="1"/>
  <c r="D243" i="1"/>
  <c r="I243" i="1" s="1"/>
  <c r="J243" i="1" s="1"/>
  <c r="D244" i="1"/>
  <c r="I244" i="1" s="1"/>
  <c r="J244" i="1" s="1"/>
  <c r="D245" i="1"/>
  <c r="I245" i="1" s="1"/>
  <c r="D246" i="1"/>
  <c r="I246" i="1" s="1"/>
  <c r="D247" i="1"/>
  <c r="I247" i="1" s="1"/>
  <c r="D248" i="1"/>
  <c r="I248" i="1" s="1"/>
  <c r="D249" i="1"/>
  <c r="I249" i="1" s="1"/>
  <c r="J249" i="1" s="1"/>
  <c r="D250" i="1"/>
  <c r="D251" i="1"/>
  <c r="D252" i="1"/>
  <c r="I252" i="1" s="1"/>
  <c r="D253" i="1"/>
  <c r="I253" i="1" s="1"/>
  <c r="D254" i="1"/>
  <c r="I254" i="1" s="1"/>
  <c r="D255" i="1"/>
  <c r="I255" i="1" s="1"/>
  <c r="D256" i="1"/>
  <c r="I256" i="1" s="1"/>
  <c r="D257" i="1"/>
  <c r="I257" i="1" s="1"/>
  <c r="D258" i="1"/>
  <c r="I258" i="1" s="1"/>
  <c r="D259" i="1"/>
  <c r="I259" i="1" s="1"/>
  <c r="D260" i="1"/>
  <c r="I260" i="1" s="1"/>
  <c r="J260" i="1" s="1"/>
  <c r="D153" i="1"/>
  <c r="K153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D122" i="1"/>
  <c r="J122" i="1" s="1"/>
  <c r="D123" i="1"/>
  <c r="J123" i="1" s="1"/>
  <c r="D124" i="1"/>
  <c r="J124" i="1" s="1"/>
  <c r="D125" i="1"/>
  <c r="J125" i="1" s="1"/>
  <c r="D126" i="1"/>
  <c r="J126" i="1" s="1"/>
  <c r="D127" i="1"/>
  <c r="J127" i="1" s="1"/>
  <c r="D128" i="1"/>
  <c r="J128" i="1" s="1"/>
  <c r="D129" i="1"/>
  <c r="J129" i="1" s="1"/>
  <c r="D130" i="1"/>
  <c r="J130" i="1" s="1"/>
  <c r="D131" i="1"/>
  <c r="J131" i="1" s="1"/>
  <c r="D132" i="1"/>
  <c r="J132" i="1" s="1"/>
  <c r="D133" i="1"/>
  <c r="J133" i="1" s="1"/>
  <c r="D134" i="1"/>
  <c r="J134" i="1" s="1"/>
  <c r="D135" i="1"/>
  <c r="J135" i="1" s="1"/>
  <c r="D136" i="1"/>
  <c r="J136" i="1" s="1"/>
  <c r="D137" i="1"/>
  <c r="J137" i="1" s="1"/>
  <c r="D138" i="1"/>
  <c r="J138" i="1" s="1"/>
  <c r="D139" i="1"/>
  <c r="J139" i="1" s="1"/>
  <c r="D140" i="1"/>
  <c r="J140" i="1" s="1"/>
  <c r="D141" i="1"/>
  <c r="J141" i="1" s="1"/>
  <c r="D142" i="1"/>
  <c r="J142" i="1" s="1"/>
  <c r="D143" i="1"/>
  <c r="J143" i="1" s="1"/>
  <c r="D144" i="1"/>
  <c r="J144" i="1" s="1"/>
  <c r="D145" i="1"/>
  <c r="J145" i="1" s="1"/>
  <c r="D146" i="1"/>
  <c r="J146" i="1" s="1"/>
  <c r="D147" i="1"/>
  <c r="J147" i="1" s="1"/>
  <c r="D148" i="1"/>
  <c r="J148" i="1" s="1"/>
  <c r="D149" i="1"/>
  <c r="J149" i="1" s="1"/>
  <c r="D150" i="1"/>
  <c r="J150" i="1" s="1"/>
  <c r="D151" i="1"/>
  <c r="J151" i="1" s="1"/>
  <c r="D152" i="1"/>
  <c r="J152" i="1" s="1"/>
  <c r="K114" i="1"/>
  <c r="K115" i="1"/>
  <c r="K116" i="1"/>
  <c r="K117" i="1"/>
  <c r="K118" i="1"/>
  <c r="K119" i="1"/>
  <c r="K120" i="1"/>
  <c r="K121" i="1"/>
  <c r="D114" i="1"/>
  <c r="J114" i="1" s="1"/>
  <c r="L114" i="1" s="1"/>
  <c r="D115" i="1"/>
  <c r="J115" i="1" s="1"/>
  <c r="D116" i="1"/>
  <c r="J116" i="1" s="1"/>
  <c r="D117" i="1"/>
  <c r="J117" i="1" s="1"/>
  <c r="D118" i="1"/>
  <c r="J118" i="1" s="1"/>
  <c r="D119" i="1"/>
  <c r="J119" i="1" s="1"/>
  <c r="D120" i="1"/>
  <c r="J120" i="1" s="1"/>
  <c r="D121" i="1"/>
  <c r="J121" i="1" s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D5" i="1"/>
  <c r="J5" i="1" s="1"/>
  <c r="D6" i="1"/>
  <c r="J6" i="1" s="1"/>
  <c r="D7" i="1"/>
  <c r="J7" i="1" s="1"/>
  <c r="D8" i="1"/>
  <c r="J8" i="1" s="1"/>
  <c r="D9" i="1"/>
  <c r="J9" i="1" s="1"/>
  <c r="D10" i="1"/>
  <c r="J10" i="1" s="1"/>
  <c r="D11" i="1"/>
  <c r="J11" i="1" s="1"/>
  <c r="D12" i="1"/>
  <c r="J12" i="1" s="1"/>
  <c r="D13" i="1"/>
  <c r="J13" i="1" s="1"/>
  <c r="D14" i="1"/>
  <c r="J14" i="1" s="1"/>
  <c r="D15" i="1"/>
  <c r="J15" i="1" s="1"/>
  <c r="D16" i="1"/>
  <c r="J16" i="1" s="1"/>
  <c r="D17" i="1"/>
  <c r="J17" i="1" s="1"/>
  <c r="D18" i="1"/>
  <c r="J18" i="1" s="1"/>
  <c r="D19" i="1"/>
  <c r="J19" i="1" s="1"/>
  <c r="D20" i="1"/>
  <c r="J20" i="1" s="1"/>
  <c r="D21" i="1"/>
  <c r="J21" i="1" s="1"/>
  <c r="D22" i="1"/>
  <c r="J22" i="1" s="1"/>
  <c r="D23" i="1"/>
  <c r="J23" i="1" s="1"/>
  <c r="D24" i="1"/>
  <c r="J24" i="1" s="1"/>
  <c r="D25" i="1"/>
  <c r="J25" i="1" s="1"/>
  <c r="D26" i="1"/>
  <c r="J26" i="1" s="1"/>
  <c r="D27" i="1"/>
  <c r="J27" i="1" s="1"/>
  <c r="D28" i="1"/>
  <c r="J28" i="1" s="1"/>
  <c r="D29" i="1"/>
  <c r="J29" i="1" s="1"/>
  <c r="D30" i="1"/>
  <c r="J30" i="1" s="1"/>
  <c r="D31" i="1"/>
  <c r="J31" i="1" s="1"/>
  <c r="D32" i="1"/>
  <c r="J32" i="1" s="1"/>
  <c r="D33" i="1"/>
  <c r="J33" i="1" s="1"/>
  <c r="D34" i="1"/>
  <c r="J34" i="1" s="1"/>
  <c r="D35" i="1"/>
  <c r="J35" i="1" s="1"/>
  <c r="D36" i="1"/>
  <c r="J36" i="1" s="1"/>
  <c r="D37" i="1"/>
  <c r="J37" i="1" s="1"/>
  <c r="D38" i="1"/>
  <c r="J38" i="1" s="1"/>
  <c r="D39" i="1"/>
  <c r="J39" i="1" s="1"/>
  <c r="D40" i="1"/>
  <c r="J40" i="1" s="1"/>
  <c r="D41" i="1"/>
  <c r="J41" i="1" s="1"/>
  <c r="D42" i="1"/>
  <c r="J42" i="1" s="1"/>
  <c r="D43" i="1"/>
  <c r="J43" i="1" s="1"/>
  <c r="D44" i="1"/>
  <c r="J44" i="1" s="1"/>
  <c r="D45" i="1"/>
  <c r="J45" i="1" s="1"/>
  <c r="D46" i="1"/>
  <c r="J46" i="1" s="1"/>
  <c r="D47" i="1"/>
  <c r="J47" i="1" s="1"/>
  <c r="D48" i="1"/>
  <c r="J48" i="1" s="1"/>
  <c r="D49" i="1"/>
  <c r="J49" i="1" s="1"/>
  <c r="D50" i="1"/>
  <c r="J50" i="1" s="1"/>
  <c r="D51" i="1"/>
  <c r="J51" i="1" s="1"/>
  <c r="D52" i="1"/>
  <c r="J52" i="1" s="1"/>
  <c r="D53" i="1"/>
  <c r="J53" i="1" s="1"/>
  <c r="D54" i="1"/>
  <c r="J54" i="1" s="1"/>
  <c r="D55" i="1"/>
  <c r="J55" i="1" s="1"/>
  <c r="D56" i="1"/>
  <c r="J56" i="1" s="1"/>
  <c r="D57" i="1"/>
  <c r="J57" i="1" s="1"/>
  <c r="D58" i="1"/>
  <c r="J58" i="1" s="1"/>
  <c r="D59" i="1"/>
  <c r="J59" i="1" s="1"/>
  <c r="D60" i="1"/>
  <c r="J60" i="1" s="1"/>
  <c r="D61" i="1"/>
  <c r="J61" i="1" s="1"/>
  <c r="D62" i="1"/>
  <c r="J62" i="1" s="1"/>
  <c r="D63" i="1"/>
  <c r="J63" i="1" s="1"/>
  <c r="D64" i="1"/>
  <c r="J64" i="1" s="1"/>
  <c r="D65" i="1"/>
  <c r="J65" i="1" s="1"/>
  <c r="D66" i="1"/>
  <c r="J66" i="1" s="1"/>
  <c r="D67" i="1"/>
  <c r="J67" i="1" s="1"/>
  <c r="D68" i="1"/>
  <c r="J68" i="1" s="1"/>
  <c r="D69" i="1"/>
  <c r="J69" i="1" s="1"/>
  <c r="D70" i="1"/>
  <c r="J70" i="1" s="1"/>
  <c r="D71" i="1"/>
  <c r="J71" i="1" s="1"/>
  <c r="D72" i="1"/>
  <c r="J72" i="1" s="1"/>
  <c r="D73" i="1"/>
  <c r="J73" i="1" s="1"/>
  <c r="D74" i="1"/>
  <c r="J74" i="1" s="1"/>
  <c r="D75" i="1"/>
  <c r="J75" i="1" s="1"/>
  <c r="D76" i="1"/>
  <c r="J76" i="1" s="1"/>
  <c r="D77" i="1"/>
  <c r="J77" i="1" s="1"/>
  <c r="D78" i="1"/>
  <c r="J78" i="1" s="1"/>
  <c r="D79" i="1"/>
  <c r="J79" i="1" s="1"/>
  <c r="D80" i="1"/>
  <c r="J80" i="1" s="1"/>
  <c r="D81" i="1"/>
  <c r="J81" i="1" s="1"/>
  <c r="D82" i="1"/>
  <c r="J82" i="1" s="1"/>
  <c r="D83" i="1"/>
  <c r="J83" i="1" s="1"/>
  <c r="D84" i="1"/>
  <c r="J84" i="1" s="1"/>
  <c r="D85" i="1"/>
  <c r="J85" i="1" s="1"/>
  <c r="D86" i="1"/>
  <c r="J86" i="1" s="1"/>
  <c r="D87" i="1"/>
  <c r="J87" i="1" s="1"/>
  <c r="D88" i="1"/>
  <c r="J88" i="1" s="1"/>
  <c r="D89" i="1"/>
  <c r="J89" i="1" s="1"/>
  <c r="D90" i="1"/>
  <c r="J90" i="1" s="1"/>
  <c r="D91" i="1"/>
  <c r="J91" i="1" s="1"/>
  <c r="D92" i="1"/>
  <c r="J92" i="1" s="1"/>
  <c r="D93" i="1"/>
  <c r="J93" i="1" s="1"/>
  <c r="D94" i="1"/>
  <c r="J94" i="1" s="1"/>
  <c r="D95" i="1"/>
  <c r="J95" i="1" s="1"/>
  <c r="D96" i="1"/>
  <c r="J96" i="1" s="1"/>
  <c r="D97" i="1"/>
  <c r="J97" i="1" s="1"/>
  <c r="D98" i="1"/>
  <c r="J98" i="1" s="1"/>
  <c r="D99" i="1"/>
  <c r="J99" i="1" s="1"/>
  <c r="D100" i="1"/>
  <c r="J100" i="1" s="1"/>
  <c r="D101" i="1"/>
  <c r="J101" i="1" s="1"/>
  <c r="D102" i="1"/>
  <c r="J102" i="1" s="1"/>
  <c r="D103" i="1"/>
  <c r="J103" i="1" s="1"/>
  <c r="D104" i="1"/>
  <c r="J104" i="1" s="1"/>
  <c r="D105" i="1"/>
  <c r="J105" i="1" s="1"/>
  <c r="D106" i="1"/>
  <c r="J106" i="1" s="1"/>
  <c r="D107" i="1"/>
  <c r="J107" i="1" s="1"/>
  <c r="D108" i="1"/>
  <c r="J108" i="1" s="1"/>
  <c r="D109" i="1"/>
  <c r="J109" i="1" s="1"/>
  <c r="D110" i="1"/>
  <c r="J110" i="1" s="1"/>
  <c r="D111" i="1"/>
  <c r="J111" i="1" s="1"/>
  <c r="D112" i="1"/>
  <c r="J112" i="1" s="1"/>
  <c r="D113" i="1"/>
  <c r="J113" i="1" s="1"/>
  <c r="D4" i="1"/>
  <c r="J4" i="1" s="1"/>
  <c r="K4" i="1"/>
  <c r="J1123" i="1" l="1"/>
  <c r="J1065" i="1"/>
  <c r="J1057" i="1"/>
  <c r="L1057" i="1" s="1"/>
  <c r="J1049" i="1"/>
  <c r="L1049" i="1" s="1"/>
  <c r="J1041" i="1"/>
  <c r="L1041" i="1" s="1"/>
  <c r="J1033" i="1"/>
  <c r="L1033" i="1" s="1"/>
  <c r="J1025" i="1"/>
  <c r="L1025" i="1" s="1"/>
  <c r="J1017" i="1"/>
  <c r="L1017" i="1" s="1"/>
  <c r="J1009" i="1"/>
  <c r="J1001" i="1"/>
  <c r="J993" i="1"/>
  <c r="J985" i="1"/>
  <c r="L985" i="1" s="1"/>
  <c r="J977" i="1"/>
  <c r="J969" i="1"/>
  <c r="J961" i="1"/>
  <c r="J953" i="1"/>
  <c r="L953" i="1" s="1"/>
  <c r="J945" i="1"/>
  <c r="L945" i="1" s="1"/>
  <c r="J941" i="1"/>
  <c r="J1072" i="1"/>
  <c r="L1072" i="1" s="1"/>
  <c r="L936" i="1"/>
  <c r="L896" i="1"/>
  <c r="L817" i="1"/>
  <c r="L801" i="1"/>
  <c r="J1199" i="1"/>
  <c r="L1199" i="1" s="1"/>
  <c r="L844" i="1"/>
  <c r="L828" i="1"/>
  <c r="L820" i="1"/>
  <c r="J1211" i="1"/>
  <c r="L1211" i="1" s="1"/>
  <c r="J1203" i="1"/>
  <c r="L1203" i="1" s="1"/>
  <c r="J1195" i="1"/>
  <c r="L1195" i="1" s="1"/>
  <c r="J1187" i="1"/>
  <c r="L1187" i="1" s="1"/>
  <c r="J1179" i="1"/>
  <c r="L1179" i="1" s="1"/>
  <c r="J1171" i="1"/>
  <c r="J1163" i="1"/>
  <c r="J1155" i="1"/>
  <c r="J1147" i="1"/>
  <c r="L1147" i="1" s="1"/>
  <c r="J1139" i="1"/>
  <c r="J1131" i="1"/>
  <c r="L808" i="1"/>
  <c r="J776" i="1"/>
  <c r="L776" i="1" s="1"/>
  <c r="J768" i="1"/>
  <c r="J1063" i="1"/>
  <c r="J1055" i="1"/>
  <c r="J1047" i="1"/>
  <c r="L1047" i="1" s="1"/>
  <c r="J1031" i="1"/>
  <c r="L1031" i="1" s="1"/>
  <c r="J1023" i="1"/>
  <c r="L1023" i="1" s="1"/>
  <c r="J1007" i="1"/>
  <c r="L1007" i="1" s="1"/>
  <c r="J991" i="1"/>
  <c r="L991" i="1" s="1"/>
  <c r="J983" i="1"/>
  <c r="J959" i="1"/>
  <c r="J951" i="1"/>
  <c r="J943" i="1"/>
  <c r="L943" i="1" s="1"/>
  <c r="J775" i="1"/>
  <c r="J695" i="1"/>
  <c r="L695" i="1" s="1"/>
  <c r="J687" i="1"/>
  <c r="L687" i="1" s="1"/>
  <c r="J655" i="1"/>
  <c r="L655" i="1" s="1"/>
  <c r="J623" i="1"/>
  <c r="L623" i="1" s="1"/>
  <c r="J1216" i="1"/>
  <c r="L1216" i="1" s="1"/>
  <c r="J1070" i="1"/>
  <c r="J694" i="1"/>
  <c r="L694" i="1" s="1"/>
  <c r="J749" i="1"/>
  <c r="J733" i="1"/>
  <c r="L733" i="1" s="1"/>
  <c r="J1066" i="1"/>
  <c r="J1058" i="1"/>
  <c r="L1058" i="1" s="1"/>
  <c r="J1050" i="1"/>
  <c r="J1042" i="1"/>
  <c r="L1042" i="1" s="1"/>
  <c r="J1034" i="1"/>
  <c r="L1034" i="1" s="1"/>
  <c r="J1026" i="1"/>
  <c r="L1026" i="1" s="1"/>
  <c r="J1018" i="1"/>
  <c r="J1010" i="1"/>
  <c r="J1002" i="1"/>
  <c r="J994" i="1"/>
  <c r="L994" i="1" s="1"/>
  <c r="J986" i="1"/>
  <c r="L986" i="1" s="1"/>
  <c r="J978" i="1"/>
  <c r="L978" i="1" s="1"/>
  <c r="J970" i="1"/>
  <c r="L970" i="1" s="1"/>
  <c r="J962" i="1"/>
  <c r="L962" i="1" s="1"/>
  <c r="J954" i="1"/>
  <c r="J946" i="1"/>
  <c r="L946" i="1" s="1"/>
  <c r="L938" i="1"/>
  <c r="L930" i="1"/>
  <c r="L922" i="1"/>
  <c r="L842" i="1"/>
  <c r="L802" i="1"/>
  <c r="L794" i="1"/>
  <c r="J656" i="1"/>
  <c r="L656" i="1" s="1"/>
  <c r="J1114" i="1"/>
  <c r="J1156" i="1"/>
  <c r="J1148" i="1"/>
  <c r="L1148" i="1" s="1"/>
  <c r="J1140" i="1"/>
  <c r="J1132" i="1"/>
  <c r="L1132" i="1" s="1"/>
  <c r="J1124" i="1"/>
  <c r="L1124" i="1" s="1"/>
  <c r="L918" i="1"/>
  <c r="L910" i="1"/>
  <c r="L838" i="1"/>
  <c r="L822" i="1"/>
  <c r="L798" i="1"/>
  <c r="J773" i="1"/>
  <c r="J765" i="1"/>
  <c r="L765" i="1" s="1"/>
  <c r="J757" i="1"/>
  <c r="L757" i="1" s="1"/>
  <c r="J740" i="1"/>
  <c r="L740" i="1" s="1"/>
  <c r="J1074" i="1"/>
  <c r="L1074" i="1" s="1"/>
  <c r="L146" i="1"/>
  <c r="L138" i="1"/>
  <c r="L130" i="1"/>
  <c r="L122" i="1"/>
  <c r="L273" i="1"/>
  <c r="L770" i="1"/>
  <c r="J730" i="1"/>
  <c r="L730" i="1" s="1"/>
  <c r="J722" i="1"/>
  <c r="L722" i="1" s="1"/>
  <c r="J698" i="1"/>
  <c r="L698" i="1" s="1"/>
  <c r="J674" i="1"/>
  <c r="L674" i="1" s="1"/>
  <c r="J626" i="1"/>
  <c r="L626" i="1" s="1"/>
  <c r="L880" i="1"/>
  <c r="L879" i="1"/>
  <c r="L878" i="1"/>
  <c r="J637" i="1"/>
  <c r="L637" i="1" s="1"/>
  <c r="L924" i="1"/>
  <c r="L902" i="1"/>
  <c r="L894" i="1"/>
  <c r="L862" i="1"/>
  <c r="L854" i="1"/>
  <c r="L846" i="1"/>
  <c r="L814" i="1"/>
  <c r="L790" i="1"/>
  <c r="J758" i="1"/>
  <c r="J735" i="1"/>
  <c r="L735" i="1" s="1"/>
  <c r="J727" i="1"/>
  <c r="L727" i="1" s="1"/>
  <c r="J703" i="1"/>
  <c r="L703" i="1" s="1"/>
  <c r="J663" i="1"/>
  <c r="J639" i="1"/>
  <c r="L639" i="1" s="1"/>
  <c r="L932" i="1"/>
  <c r="L900" i="1"/>
  <c r="J708" i="1"/>
  <c r="J684" i="1"/>
  <c r="L684" i="1" s="1"/>
  <c r="J726" i="1"/>
  <c r="L726" i="1" s="1"/>
  <c r="J718" i="1"/>
  <c r="L718" i="1" s="1"/>
  <c r="J710" i="1"/>
  <c r="L710" i="1" s="1"/>
  <c r="J702" i="1"/>
  <c r="L702" i="1" s="1"/>
  <c r="J686" i="1"/>
  <c r="L686" i="1" s="1"/>
  <c r="J678" i="1"/>
  <c r="L678" i="1" s="1"/>
  <c r="J670" i="1"/>
  <c r="L670" i="1" s="1"/>
  <c r="J662" i="1"/>
  <c r="L662" i="1" s="1"/>
  <c r="J654" i="1"/>
  <c r="J646" i="1"/>
  <c r="L646" i="1" s="1"/>
  <c r="J638" i="1"/>
  <c r="L638" i="1" s="1"/>
  <c r="J630" i="1"/>
  <c r="L630" i="1" s="1"/>
  <c r="J622" i="1"/>
  <c r="L622" i="1" s="1"/>
  <c r="J750" i="1"/>
  <c r="L750" i="1" s="1"/>
  <c r="J719" i="1"/>
  <c r="J671" i="1"/>
  <c r="L671" i="1" s="1"/>
  <c r="J631" i="1"/>
  <c r="L631" i="1" s="1"/>
  <c r="L551" i="1"/>
  <c r="L923" i="1"/>
  <c r="L915" i="1"/>
  <c r="L867" i="1"/>
  <c r="L859" i="1"/>
  <c r="L843" i="1"/>
  <c r="L803" i="1"/>
  <c r="J771" i="1"/>
  <c r="L771" i="1" s="1"/>
  <c r="L937" i="1"/>
  <c r="L897" i="1"/>
  <c r="L833" i="1"/>
  <c r="L809" i="1"/>
  <c r="J769" i="1"/>
  <c r="L769" i="1" s="1"/>
  <c r="J761" i="1"/>
  <c r="L761" i="1" s="1"/>
  <c r="J745" i="1"/>
  <c r="L745" i="1" s="1"/>
  <c r="J737" i="1"/>
  <c r="J729" i="1"/>
  <c r="L729" i="1" s="1"/>
  <c r="J721" i="1"/>
  <c r="L721" i="1" s="1"/>
  <c r="J713" i="1"/>
  <c r="J705" i="1"/>
  <c r="L705" i="1" s="1"/>
  <c r="J697" i="1"/>
  <c r="L697" i="1" s="1"/>
  <c r="J689" i="1"/>
  <c r="L689" i="1" s="1"/>
  <c r="J681" i="1"/>
  <c r="L681" i="1" s="1"/>
  <c r="J673" i="1"/>
  <c r="L673" i="1" s="1"/>
  <c r="J665" i="1"/>
  <c r="L665" i="1" s="1"/>
  <c r="J657" i="1"/>
  <c r="L657" i="1" s="1"/>
  <c r="J649" i="1"/>
  <c r="L649" i="1" s="1"/>
  <c r="J641" i="1"/>
  <c r="L641" i="1" s="1"/>
  <c r="J633" i="1"/>
  <c r="L633" i="1" s="1"/>
  <c r="J625" i="1"/>
  <c r="L625" i="1" s="1"/>
  <c r="J759" i="1"/>
  <c r="L759" i="1" s="1"/>
  <c r="L904" i="1"/>
  <c r="L840" i="1"/>
  <c r="J1068" i="1"/>
  <c r="L1068" i="1" s="1"/>
  <c r="J1060" i="1"/>
  <c r="L1060" i="1" s="1"/>
  <c r="J1052" i="1"/>
  <c r="L1052" i="1" s="1"/>
  <c r="J1044" i="1"/>
  <c r="L1044" i="1" s="1"/>
  <c r="J1036" i="1"/>
  <c r="L1036" i="1" s="1"/>
  <c r="J1028" i="1"/>
  <c r="L1028" i="1" s="1"/>
  <c r="J1020" i="1"/>
  <c r="L1020" i="1" s="1"/>
  <c r="J1012" i="1"/>
  <c r="L1012" i="1" s="1"/>
  <c r="J1004" i="1"/>
  <c r="L1004" i="1" s="1"/>
  <c r="J996" i="1"/>
  <c r="L996" i="1" s="1"/>
  <c r="J988" i="1"/>
  <c r="L988" i="1" s="1"/>
  <c r="J980" i="1"/>
  <c r="L980" i="1" s="1"/>
  <c r="J972" i="1"/>
  <c r="L972" i="1" s="1"/>
  <c r="J964" i="1"/>
  <c r="L964" i="1" s="1"/>
  <c r="J956" i="1"/>
  <c r="L956" i="1" s="1"/>
  <c r="J948" i="1"/>
  <c r="L948" i="1" s="1"/>
  <c r="J940" i="1"/>
  <c r="L940" i="1" s="1"/>
  <c r="J1075" i="1"/>
  <c r="L1075" i="1" s="1"/>
  <c r="J1067" i="1"/>
  <c r="L1067" i="1" s="1"/>
  <c r="J1059" i="1"/>
  <c r="L1059" i="1" s="1"/>
  <c r="J1051" i="1"/>
  <c r="J1043" i="1"/>
  <c r="L1043" i="1" s="1"/>
  <c r="J1035" i="1"/>
  <c r="L1035" i="1" s="1"/>
  <c r="J1027" i="1"/>
  <c r="L1027" i="1" s="1"/>
  <c r="J1019" i="1"/>
  <c r="L1019" i="1" s="1"/>
  <c r="J1011" i="1"/>
  <c r="L1011" i="1" s="1"/>
  <c r="J1003" i="1"/>
  <c r="L1003" i="1" s="1"/>
  <c r="J995" i="1"/>
  <c r="L995" i="1" s="1"/>
  <c r="J987" i="1"/>
  <c r="L987" i="1" s="1"/>
  <c r="J979" i="1"/>
  <c r="L979" i="1" s="1"/>
  <c r="J971" i="1"/>
  <c r="L971" i="1" s="1"/>
  <c r="J963" i="1"/>
  <c r="L963" i="1" s="1"/>
  <c r="J955" i="1"/>
  <c r="L955" i="1" s="1"/>
  <c r="J947" i="1"/>
  <c r="L947" i="1" s="1"/>
  <c r="L931" i="1"/>
  <c r="L907" i="1"/>
  <c r="L899" i="1"/>
  <c r="L875" i="1"/>
  <c r="L819" i="1"/>
  <c r="L811" i="1"/>
  <c r="L795" i="1"/>
  <c r="L779" i="1"/>
  <c r="J763" i="1"/>
  <c r="J755" i="1"/>
  <c r="L755" i="1" s="1"/>
  <c r="J747" i="1"/>
  <c r="L747" i="1" s="1"/>
  <c r="J739" i="1"/>
  <c r="J731" i="1"/>
  <c r="L731" i="1" s="1"/>
  <c r="J723" i="1"/>
  <c r="L723" i="1" s="1"/>
  <c r="J715" i="1"/>
  <c r="L715" i="1" s="1"/>
  <c r="J707" i="1"/>
  <c r="L707" i="1" s="1"/>
  <c r="J699" i="1"/>
  <c r="L699" i="1" s="1"/>
  <c r="J691" i="1"/>
  <c r="L691" i="1" s="1"/>
  <c r="J683" i="1"/>
  <c r="L683" i="1" s="1"/>
  <c r="J675" i="1"/>
  <c r="L675" i="1" s="1"/>
  <c r="J667" i="1"/>
  <c r="L667" i="1" s="1"/>
  <c r="J659" i="1"/>
  <c r="L659" i="1" s="1"/>
  <c r="J651" i="1"/>
  <c r="L651" i="1" s="1"/>
  <c r="J643" i="1"/>
  <c r="L643" i="1" s="1"/>
  <c r="J635" i="1"/>
  <c r="L635" i="1" s="1"/>
  <c r="J627" i="1"/>
  <c r="L627" i="1" s="1"/>
  <c r="J619" i="1"/>
  <c r="L619" i="1" s="1"/>
  <c r="J709" i="1"/>
  <c r="L709" i="1" s="1"/>
  <c r="J701" i="1"/>
  <c r="L701" i="1" s="1"/>
  <c r="J677" i="1"/>
  <c r="L677" i="1" s="1"/>
  <c r="J669" i="1"/>
  <c r="L669" i="1" s="1"/>
  <c r="J645" i="1"/>
  <c r="L645" i="1" s="1"/>
  <c r="J742" i="1"/>
  <c r="L742" i="1" s="1"/>
  <c r="J1110" i="1"/>
  <c r="L1110" i="1" s="1"/>
  <c r="J1102" i="1"/>
  <c r="L1102" i="1" s="1"/>
  <c r="J1094" i="1"/>
  <c r="J1086" i="1"/>
  <c r="J1078" i="1"/>
  <c r="L1078" i="1" s="1"/>
  <c r="L1212" i="1"/>
  <c r="J1208" i="1"/>
  <c r="L1208" i="1" s="1"/>
  <c r="L1204" i="1"/>
  <c r="J1200" i="1"/>
  <c r="L1200" i="1" s="1"/>
  <c r="L1196" i="1"/>
  <c r="J1192" i="1"/>
  <c r="L1192" i="1" s="1"/>
  <c r="L1188" i="1"/>
  <c r="J1184" i="1"/>
  <c r="L1184" i="1" s="1"/>
  <c r="J1176" i="1"/>
  <c r="J1168" i="1"/>
  <c r="L1164" i="1"/>
  <c r="J1160" i="1"/>
  <c r="L1160" i="1" s="1"/>
  <c r="J1152" i="1"/>
  <c r="J1144" i="1"/>
  <c r="J1136" i="1"/>
  <c r="J1128" i="1"/>
  <c r="L1128" i="1" s="1"/>
  <c r="L1066" i="1"/>
  <c r="L1018" i="1"/>
  <c r="L1010" i="1"/>
  <c r="L906" i="1"/>
  <c r="L898" i="1"/>
  <c r="L834" i="1"/>
  <c r="L826" i="1"/>
  <c r="L810" i="1"/>
  <c r="L786" i="1"/>
  <c r="J778" i="1"/>
  <c r="L778" i="1" s="1"/>
  <c r="J762" i="1"/>
  <c r="L762" i="1" s="1"/>
  <c r="J746" i="1"/>
  <c r="L746" i="1" s="1"/>
  <c r="J738" i="1"/>
  <c r="L993" i="1"/>
  <c r="L825" i="1"/>
  <c r="J1117" i="1"/>
  <c r="L1117" i="1" s="1"/>
  <c r="J1109" i="1"/>
  <c r="L1109" i="1" s="1"/>
  <c r="J1101" i="1"/>
  <c r="L1101" i="1" s="1"/>
  <c r="J1093" i="1"/>
  <c r="J1085" i="1"/>
  <c r="J1077" i="1"/>
  <c r="J1215" i="1"/>
  <c r="L1215" i="1" s="1"/>
  <c r="J1207" i="1"/>
  <c r="L1207" i="1" s="1"/>
  <c r="J1191" i="1"/>
  <c r="L1191" i="1" s="1"/>
  <c r="J1183" i="1"/>
  <c r="J1175" i="1"/>
  <c r="J1167" i="1"/>
  <c r="L1167" i="1" s="1"/>
  <c r="J1159" i="1"/>
  <c r="L1159" i="1" s="1"/>
  <c r="J1151" i="1"/>
  <c r="J1143" i="1"/>
  <c r="J1127" i="1"/>
  <c r="J1119" i="1"/>
  <c r="L1119" i="1" s="1"/>
  <c r="L1001" i="1"/>
  <c r="J1135" i="1"/>
  <c r="J1064" i="1"/>
  <c r="L1064" i="1" s="1"/>
  <c r="J1056" i="1"/>
  <c r="L1056" i="1" s="1"/>
  <c r="J1048" i="1"/>
  <c r="L1048" i="1" s="1"/>
  <c r="J1040" i="1"/>
  <c r="L1040" i="1" s="1"/>
  <c r="J1032" i="1"/>
  <c r="L1032" i="1" s="1"/>
  <c r="J1024" i="1"/>
  <c r="L1024" i="1" s="1"/>
  <c r="J1016" i="1"/>
  <c r="L1016" i="1" s="1"/>
  <c r="J1008" i="1"/>
  <c r="L1008" i="1" s="1"/>
  <c r="J1000" i="1"/>
  <c r="L1000" i="1" s="1"/>
  <c r="J992" i="1"/>
  <c r="L992" i="1" s="1"/>
  <c r="J984" i="1"/>
  <c r="L984" i="1" s="1"/>
  <c r="J976" i="1"/>
  <c r="L976" i="1" s="1"/>
  <c r="J968" i="1"/>
  <c r="L968" i="1" s="1"/>
  <c r="J960" i="1"/>
  <c r="L960" i="1" s="1"/>
  <c r="J952" i="1"/>
  <c r="L952" i="1" s="1"/>
  <c r="J944" i="1"/>
  <c r="L944" i="1" s="1"/>
  <c r="L912" i="1"/>
  <c r="L872" i="1"/>
  <c r="L864" i="1"/>
  <c r="L856" i="1"/>
  <c r="L832" i="1"/>
  <c r="L800" i="1"/>
  <c r="L792" i="1"/>
  <c r="L784" i="1"/>
  <c r="L768" i="1"/>
  <c r="J744" i="1"/>
  <c r="J736" i="1"/>
  <c r="L736" i="1" s="1"/>
  <c r="J728" i="1"/>
  <c r="L728" i="1" s="1"/>
  <c r="J720" i="1"/>
  <c r="L720" i="1" s="1"/>
  <c r="J712" i="1"/>
  <c r="L712" i="1" s="1"/>
  <c r="J704" i="1"/>
  <c r="L704" i="1" s="1"/>
  <c r="J696" i="1"/>
  <c r="L696" i="1" s="1"/>
  <c r="J688" i="1"/>
  <c r="L688" i="1" s="1"/>
  <c r="J680" i="1"/>
  <c r="L680" i="1" s="1"/>
  <c r="J672" i="1"/>
  <c r="L672" i="1" s="1"/>
  <c r="J664" i="1"/>
  <c r="L664" i="1" s="1"/>
  <c r="J648" i="1"/>
  <c r="L648" i="1" s="1"/>
  <c r="J640" i="1"/>
  <c r="L640" i="1" s="1"/>
  <c r="J632" i="1"/>
  <c r="L632" i="1" s="1"/>
  <c r="J624" i="1"/>
  <c r="L624" i="1" s="1"/>
  <c r="J706" i="1"/>
  <c r="L706" i="1" s="1"/>
  <c r="L1009" i="1"/>
  <c r="L913" i="1"/>
  <c r="L857" i="1"/>
  <c r="L785" i="1"/>
  <c r="J777" i="1"/>
  <c r="L777" i="1" s="1"/>
  <c r="L863" i="1"/>
  <c r="J751" i="1"/>
  <c r="J1062" i="1"/>
  <c r="L1062" i="1" s="1"/>
  <c r="J1054" i="1"/>
  <c r="L1054" i="1" s="1"/>
  <c r="J1046" i="1"/>
  <c r="L1046" i="1" s="1"/>
  <c r="J1038" i="1"/>
  <c r="L1038" i="1" s="1"/>
  <c r="J1030" i="1"/>
  <c r="L1030" i="1" s="1"/>
  <c r="J1022" i="1"/>
  <c r="L1022" i="1" s="1"/>
  <c r="J1014" i="1"/>
  <c r="L1014" i="1" s="1"/>
  <c r="J1006" i="1"/>
  <c r="L1006" i="1" s="1"/>
  <c r="J998" i="1"/>
  <c r="L998" i="1" s="1"/>
  <c r="J990" i="1"/>
  <c r="L990" i="1" s="1"/>
  <c r="J982" i="1"/>
  <c r="L982" i="1" s="1"/>
  <c r="J974" i="1"/>
  <c r="L974" i="1" s="1"/>
  <c r="J958" i="1"/>
  <c r="L958" i="1" s="1"/>
  <c r="J950" i="1"/>
  <c r="L950" i="1" s="1"/>
  <c r="J942" i="1"/>
  <c r="L942" i="1" s="1"/>
  <c r="L954" i="1"/>
  <c r="L914" i="1"/>
  <c r="L874" i="1"/>
  <c r="L818" i="1"/>
  <c r="J754" i="1"/>
  <c r="J690" i="1"/>
  <c r="L690" i="1" s="1"/>
  <c r="J666" i="1"/>
  <c r="L666" i="1" s="1"/>
  <c r="J658" i="1"/>
  <c r="L658" i="1" s="1"/>
  <c r="J642" i="1"/>
  <c r="L642" i="1" s="1"/>
  <c r="J634" i="1"/>
  <c r="L634" i="1" s="1"/>
  <c r="L830" i="1"/>
  <c r="L934" i="1"/>
  <c r="J1061" i="1"/>
  <c r="L1061" i="1" s="1"/>
  <c r="J1053" i="1"/>
  <c r="J1045" i="1"/>
  <c r="J1029" i="1"/>
  <c r="L1029" i="1" s="1"/>
  <c r="J1005" i="1"/>
  <c r="L1005" i="1" s="1"/>
  <c r="J981" i="1"/>
  <c r="L981" i="1" s="1"/>
  <c r="J965" i="1"/>
  <c r="L965" i="1" s="1"/>
  <c r="J957" i="1"/>
  <c r="L957" i="1" s="1"/>
  <c r="J1118" i="1"/>
  <c r="L1118" i="1" s="1"/>
  <c r="L4" i="1"/>
  <c r="L961" i="1"/>
  <c r="J753" i="1"/>
  <c r="L753" i="1" s="1"/>
  <c r="L920" i="1"/>
  <c r="L824" i="1"/>
  <c r="J1073" i="1"/>
  <c r="L1073" i="1" s="1"/>
  <c r="L977" i="1"/>
  <c r="L865" i="1"/>
  <c r="L793" i="1"/>
  <c r="L816" i="1"/>
  <c r="J752" i="1"/>
  <c r="L752" i="1" s="1"/>
  <c r="J1071" i="1"/>
  <c r="L1071" i="1" s="1"/>
  <c r="L1063" i="1"/>
  <c r="L983" i="1"/>
  <c r="L959" i="1"/>
  <c r="J767" i="1"/>
  <c r="L767" i="1" s="1"/>
  <c r="J743" i="1"/>
  <c r="L743" i="1" s="1"/>
  <c r="J711" i="1"/>
  <c r="L711" i="1" s="1"/>
  <c r="J679" i="1"/>
  <c r="L679" i="1" s="1"/>
  <c r="J647" i="1"/>
  <c r="L647" i="1" s="1"/>
  <c r="J766" i="1"/>
  <c r="L766" i="1" s="1"/>
  <c r="L969" i="1"/>
  <c r="L873" i="1"/>
  <c r="L841" i="1"/>
  <c r="J774" i="1"/>
  <c r="L774" i="1" s="1"/>
  <c r="L758" i="1"/>
  <c r="L933" i="1"/>
  <c r="L861" i="1"/>
  <c r="L837" i="1"/>
  <c r="L829" i="1"/>
  <c r="L789" i="1"/>
  <c r="J741" i="1"/>
  <c r="L741" i="1" s="1"/>
  <c r="L1070" i="1"/>
  <c r="J1106" i="1"/>
  <c r="L1106" i="1" s="1"/>
  <c r="J1098" i="1"/>
  <c r="L1098" i="1" s="1"/>
  <c r="J1090" i="1"/>
  <c r="J1082" i="1"/>
  <c r="L1082" i="1" s="1"/>
  <c r="L916" i="1"/>
  <c r="L908" i="1"/>
  <c r="L876" i="1"/>
  <c r="L868" i="1"/>
  <c r="L860" i="1"/>
  <c r="L852" i="1"/>
  <c r="L836" i="1"/>
  <c r="L812" i="1"/>
  <c r="L804" i="1"/>
  <c r="L796" i="1"/>
  <c r="L788" i="1"/>
  <c r="L780" i="1"/>
  <c r="J772" i="1"/>
  <c r="L772" i="1" s="1"/>
  <c r="J764" i="1"/>
  <c r="L764" i="1" s="1"/>
  <c r="J756" i="1"/>
  <c r="L756" i="1" s="1"/>
  <c r="J748" i="1"/>
  <c r="L748" i="1" s="1"/>
  <c r="J732" i="1"/>
  <c r="L732" i="1" s="1"/>
  <c r="J724" i="1"/>
  <c r="J716" i="1"/>
  <c r="J700" i="1"/>
  <c r="L700" i="1" s="1"/>
  <c r="J692" i="1"/>
  <c r="L692" i="1" s="1"/>
  <c r="J676" i="1"/>
  <c r="L676" i="1" s="1"/>
  <c r="J668" i="1"/>
  <c r="L668" i="1" s="1"/>
  <c r="J660" i="1"/>
  <c r="L660" i="1" s="1"/>
  <c r="J652" i="1"/>
  <c r="L652" i="1" s="1"/>
  <c r="J644" i="1"/>
  <c r="L644" i="1" s="1"/>
  <c r="J636" i="1"/>
  <c r="L636" i="1" s="1"/>
  <c r="J628" i="1"/>
  <c r="L628" i="1" s="1"/>
  <c r="J620" i="1"/>
  <c r="L620" i="1" s="1"/>
  <c r="L654" i="1"/>
  <c r="L799" i="1"/>
  <c r="L895" i="1"/>
  <c r="J1039" i="1"/>
  <c r="L1039" i="1" s="1"/>
  <c r="J1015" i="1"/>
  <c r="L1015" i="1" s="1"/>
  <c r="J999" i="1"/>
  <c r="L999" i="1" s="1"/>
  <c r="J975" i="1"/>
  <c r="L975" i="1" s="1"/>
  <c r="J967" i="1"/>
  <c r="L967" i="1" s="1"/>
  <c r="L883" i="1"/>
  <c r="L851" i="1"/>
  <c r="L890" i="1"/>
  <c r="L882" i="1"/>
  <c r="L866" i="1"/>
  <c r="L850" i="1"/>
  <c r="L858" i="1"/>
  <c r="L1065" i="1"/>
  <c r="L889" i="1"/>
  <c r="L881" i="1"/>
  <c r="L849" i="1"/>
  <c r="L927" i="1"/>
  <c r="L928" i="1"/>
  <c r="L888" i="1"/>
  <c r="L848" i="1"/>
  <c r="J760" i="1"/>
  <c r="L760" i="1" s="1"/>
  <c r="L708" i="1"/>
  <c r="L783" i="1"/>
  <c r="L806" i="1"/>
  <c r="L941" i="1"/>
  <c r="L870" i="1"/>
  <c r="L886" i="1"/>
  <c r="L891" i="1"/>
  <c r="J966" i="1"/>
  <c r="L966" i="1" s="1"/>
  <c r="L1002" i="1"/>
  <c r="L951" i="1"/>
  <c r="J1069" i="1"/>
  <c r="L1069" i="1" s="1"/>
  <c r="J1037" i="1"/>
  <c r="L1037" i="1" s="1"/>
  <c r="J1021" i="1"/>
  <c r="L1021" i="1" s="1"/>
  <c r="J1013" i="1"/>
  <c r="L1013" i="1" s="1"/>
  <c r="J997" i="1"/>
  <c r="L997" i="1" s="1"/>
  <c r="J989" i="1"/>
  <c r="L989" i="1" s="1"/>
  <c r="J973" i="1"/>
  <c r="L973" i="1" s="1"/>
  <c r="J949" i="1"/>
  <c r="L949" i="1" s="1"/>
  <c r="L925" i="1"/>
  <c r="L885" i="1"/>
  <c r="L797" i="1"/>
  <c r="J725" i="1"/>
  <c r="L725" i="1" s="1"/>
  <c r="J717" i="1"/>
  <c r="L717" i="1" s="1"/>
  <c r="J693" i="1"/>
  <c r="L693" i="1" s="1"/>
  <c r="J685" i="1"/>
  <c r="L685" i="1" s="1"/>
  <c r="J661" i="1"/>
  <c r="L661" i="1" s="1"/>
  <c r="J653" i="1"/>
  <c r="L653" i="1" s="1"/>
  <c r="J629" i="1"/>
  <c r="L629" i="1" s="1"/>
  <c r="J621" i="1"/>
  <c r="L621" i="1" s="1"/>
  <c r="L823" i="1"/>
  <c r="L839" i="1"/>
  <c r="L855" i="1"/>
  <c r="L871" i="1"/>
  <c r="L887" i="1"/>
  <c r="L903" i="1"/>
  <c r="L919" i="1"/>
  <c r="L935" i="1"/>
  <c r="L892" i="1"/>
  <c r="L884" i="1"/>
  <c r="L1045" i="1"/>
  <c r="J1105" i="1"/>
  <c r="J1097" i="1"/>
  <c r="L1097" i="1" s="1"/>
  <c r="J1089" i="1"/>
  <c r="J1081" i="1"/>
  <c r="L1081" i="1" s="1"/>
  <c r="L249" i="1"/>
  <c r="L201" i="1"/>
  <c r="J939" i="1"/>
  <c r="L939" i="1" s="1"/>
  <c r="L663" i="1"/>
  <c r="L926" i="1"/>
  <c r="L185" i="1"/>
  <c r="L35" i="1"/>
  <c r="J714" i="1"/>
  <c r="L714" i="1" s="1"/>
  <c r="J682" i="1"/>
  <c r="L682" i="1" s="1"/>
  <c r="J650" i="1"/>
  <c r="L650" i="1" s="1"/>
  <c r="L734" i="1"/>
  <c r="L782" i="1"/>
  <c r="L791" i="1"/>
  <c r="J1112" i="1"/>
  <c r="L1112" i="1" s="1"/>
  <c r="J1108" i="1"/>
  <c r="J1104" i="1"/>
  <c r="J1100" i="1"/>
  <c r="J1096" i="1"/>
  <c r="L1096" i="1" s="1"/>
  <c r="J1092" i="1"/>
  <c r="J1088" i="1"/>
  <c r="L1088" i="1" s="1"/>
  <c r="J1084" i="1"/>
  <c r="J1080" i="1"/>
  <c r="J1076" i="1"/>
  <c r="J1210" i="1"/>
  <c r="L1210" i="1" s="1"/>
  <c r="J1202" i="1"/>
  <c r="L1202" i="1" s="1"/>
  <c r="J1194" i="1"/>
  <c r="L1194" i="1" s="1"/>
  <c r="J1186" i="1"/>
  <c r="J1178" i="1"/>
  <c r="L1178" i="1" s="1"/>
  <c r="J1170" i="1"/>
  <c r="J1162" i="1"/>
  <c r="L1162" i="1" s="1"/>
  <c r="J1154" i="1"/>
  <c r="J1111" i="1"/>
  <c r="L1111" i="1" s="1"/>
  <c r="J1107" i="1"/>
  <c r="J1103" i="1"/>
  <c r="L1103" i="1" s="1"/>
  <c r="J1099" i="1"/>
  <c r="J1095" i="1"/>
  <c r="L1095" i="1" s="1"/>
  <c r="J1091" i="1"/>
  <c r="J1087" i="1"/>
  <c r="L1087" i="1" s="1"/>
  <c r="J1083" i="1"/>
  <c r="J1079" i="1"/>
  <c r="L1079" i="1" s="1"/>
  <c r="J1213" i="1"/>
  <c r="L1213" i="1" s="1"/>
  <c r="J1209" i="1"/>
  <c r="L1209" i="1" s="1"/>
  <c r="J1205" i="1"/>
  <c r="L1205" i="1" s="1"/>
  <c r="J1201" i="1"/>
  <c r="L1201" i="1" s="1"/>
  <c r="J1197" i="1"/>
  <c r="L1197" i="1" s="1"/>
  <c r="J1193" i="1"/>
  <c r="L1193" i="1" s="1"/>
  <c r="J1189" i="1"/>
  <c r="L1189" i="1" s="1"/>
  <c r="J1185" i="1"/>
  <c r="L1185" i="1" s="1"/>
  <c r="J1181" i="1"/>
  <c r="J1177" i="1"/>
  <c r="L1177" i="1" s="1"/>
  <c r="J1173" i="1"/>
  <c r="J1169" i="1"/>
  <c r="L1169" i="1" s="1"/>
  <c r="J1165" i="1"/>
  <c r="J1161" i="1"/>
  <c r="J1157" i="1"/>
  <c r="J1153" i="1"/>
  <c r="L1153" i="1" s="1"/>
  <c r="J1149" i="1"/>
  <c r="J1145" i="1"/>
  <c r="L1145" i="1" s="1"/>
  <c r="J1141" i="1"/>
  <c r="J1137" i="1"/>
  <c r="L1137" i="1" s="1"/>
  <c r="J1133" i="1"/>
  <c r="J1129" i="1"/>
  <c r="L1129" i="1" s="1"/>
  <c r="J1125" i="1"/>
  <c r="J1121" i="1"/>
  <c r="L1121" i="1" s="1"/>
  <c r="J1120" i="1"/>
  <c r="J1214" i="1"/>
  <c r="J1206" i="1"/>
  <c r="L1206" i="1" s="1"/>
  <c r="J1198" i="1"/>
  <c r="J1190" i="1"/>
  <c r="L1190" i="1" s="1"/>
  <c r="J1182" i="1"/>
  <c r="J1174" i="1"/>
  <c r="J1166" i="1"/>
  <c r="J1158" i="1"/>
  <c r="J1150" i="1"/>
  <c r="J1146" i="1"/>
  <c r="J1142" i="1"/>
  <c r="J1138" i="1"/>
  <c r="J1134" i="1"/>
  <c r="J1130" i="1"/>
  <c r="L1130" i="1" s="1"/>
  <c r="J1126" i="1"/>
  <c r="J1122" i="1"/>
  <c r="L1181" i="1"/>
  <c r="L1173" i="1"/>
  <c r="L1165" i="1"/>
  <c r="L1157" i="1"/>
  <c r="L1149" i="1"/>
  <c r="L1141" i="1"/>
  <c r="L1133" i="1"/>
  <c r="L1125" i="1"/>
  <c r="L1180" i="1"/>
  <c r="L1176" i="1"/>
  <c r="L1172" i="1"/>
  <c r="L1168" i="1"/>
  <c r="L1156" i="1"/>
  <c r="L1152" i="1"/>
  <c r="L1140" i="1"/>
  <c r="L1136" i="1"/>
  <c r="L1183" i="1"/>
  <c r="L1175" i="1"/>
  <c r="L1171" i="1"/>
  <c r="L1163" i="1"/>
  <c r="L1155" i="1"/>
  <c r="L1151" i="1"/>
  <c r="L1143" i="1"/>
  <c r="L1139" i="1"/>
  <c r="L1135" i="1"/>
  <c r="L1131" i="1"/>
  <c r="L1123" i="1"/>
  <c r="L1186" i="1"/>
  <c r="L1170" i="1"/>
  <c r="L1154" i="1"/>
  <c r="L1113" i="1"/>
  <c r="L1114" i="1"/>
  <c r="J1116" i="1"/>
  <c r="J1115" i="1"/>
  <c r="L1107" i="1"/>
  <c r="L1099" i="1"/>
  <c r="L1091" i="1"/>
  <c r="L1083" i="1"/>
  <c r="L1090" i="1"/>
  <c r="L1086" i="1"/>
  <c r="L1105" i="1"/>
  <c r="L1093" i="1"/>
  <c r="L1089" i="1"/>
  <c r="L1085" i="1"/>
  <c r="L1077" i="1"/>
  <c r="L1108" i="1"/>
  <c r="L1100" i="1"/>
  <c r="L1092" i="1"/>
  <c r="L1084" i="1"/>
  <c r="L1076" i="1"/>
  <c r="L1050" i="1"/>
  <c r="L1051" i="1"/>
  <c r="L1055" i="1"/>
  <c r="L775" i="1"/>
  <c r="L737" i="1"/>
  <c r="L744" i="1"/>
  <c r="L754" i="1"/>
  <c r="L751" i="1"/>
  <c r="L738" i="1"/>
  <c r="L749" i="1"/>
  <c r="L98" i="1"/>
  <c r="L90" i="1"/>
  <c r="L105" i="1"/>
  <c r="L97" i="1"/>
  <c r="L89" i="1"/>
  <c r="L25" i="1"/>
  <c r="J335" i="1"/>
  <c r="L335" i="1" s="1"/>
  <c r="J319" i="1"/>
  <c r="L319" i="1" s="1"/>
  <c r="L121" i="1"/>
  <c r="L135" i="1"/>
  <c r="L127" i="1"/>
  <c r="L277" i="1"/>
  <c r="L62" i="1"/>
  <c r="J533" i="1"/>
  <c r="L291" i="1"/>
  <c r="J363" i="1"/>
  <c r="L363" i="1" s="1"/>
  <c r="L139" i="1"/>
  <c r="L167" i="1"/>
  <c r="J369" i="1"/>
  <c r="L239" i="1"/>
  <c r="L237" i="1"/>
  <c r="L189" i="1"/>
  <c r="L173" i="1"/>
  <c r="J367" i="1"/>
  <c r="L367" i="1" s="1"/>
  <c r="L243" i="1"/>
  <c r="J365" i="1"/>
  <c r="L365" i="1" s="1"/>
  <c r="J364" i="1"/>
  <c r="J356" i="1"/>
  <c r="L356" i="1" s="1"/>
  <c r="J348" i="1"/>
  <c r="L348" i="1" s="1"/>
  <c r="L448" i="1"/>
  <c r="L440" i="1"/>
  <c r="L432" i="1"/>
  <c r="L424" i="1"/>
  <c r="L416" i="1"/>
  <c r="L408" i="1"/>
  <c r="L400" i="1"/>
  <c r="L392" i="1"/>
  <c r="L384" i="1"/>
  <c r="L376" i="1"/>
  <c r="L368" i="1"/>
  <c r="L360" i="1"/>
  <c r="L352" i="1"/>
  <c r="L112" i="1"/>
  <c r="L80" i="1"/>
  <c r="L72" i="1"/>
  <c r="L56" i="1"/>
  <c r="L48" i="1"/>
  <c r="L24" i="1"/>
  <c r="L16" i="1"/>
  <c r="L8" i="1"/>
  <c r="L129" i="1"/>
  <c r="L261" i="1"/>
  <c r="J323" i="1"/>
  <c r="L323" i="1" s="1"/>
  <c r="L137" i="1"/>
  <c r="L288" i="1"/>
  <c r="J331" i="1"/>
  <c r="L331" i="1" s="1"/>
  <c r="J315" i="1"/>
  <c r="L315" i="1" s="1"/>
  <c r="L71" i="1"/>
  <c r="L7" i="1"/>
  <c r="L151" i="1"/>
  <c r="L143" i="1"/>
  <c r="L294" i="1"/>
  <c r="L330" i="1"/>
  <c r="L314" i="1"/>
  <c r="L103" i="1"/>
  <c r="L87" i="1"/>
  <c r="L63" i="1"/>
  <c r="L23" i="1"/>
  <c r="J615" i="1"/>
  <c r="L111" i="1"/>
  <c r="L95" i="1"/>
  <c r="L79" i="1"/>
  <c r="L55" i="1"/>
  <c r="L39" i="1"/>
  <c r="L31" i="1"/>
  <c r="L15" i="1"/>
  <c r="L144" i="1"/>
  <c r="L53" i="1"/>
  <c r="L37" i="1"/>
  <c r="L218" i="1"/>
  <c r="L202" i="1"/>
  <c r="J450" i="1"/>
  <c r="J446" i="1"/>
  <c r="L446" i="1" s="1"/>
  <c r="J442" i="1"/>
  <c r="L442" i="1" s="1"/>
  <c r="J438" i="1"/>
  <c r="L438" i="1" s="1"/>
  <c r="J434" i="1"/>
  <c r="J430" i="1"/>
  <c r="L430" i="1" s="1"/>
  <c r="J426" i="1"/>
  <c r="L426" i="1" s="1"/>
  <c r="J422" i="1"/>
  <c r="L422" i="1" s="1"/>
  <c r="J418" i="1"/>
  <c r="L418" i="1" s="1"/>
  <c r="J414" i="1"/>
  <c r="L414" i="1" s="1"/>
  <c r="J410" i="1"/>
  <c r="L410" i="1" s="1"/>
  <c r="J406" i="1"/>
  <c r="L406" i="1" s="1"/>
  <c r="J402" i="1"/>
  <c r="L402" i="1" s="1"/>
  <c r="J398" i="1"/>
  <c r="L398" i="1" s="1"/>
  <c r="J394" i="1"/>
  <c r="L394" i="1" s="1"/>
  <c r="J390" i="1"/>
  <c r="L390" i="1" s="1"/>
  <c r="J386" i="1"/>
  <c r="L386" i="1" s="1"/>
  <c r="J382" i="1"/>
  <c r="L382" i="1" s="1"/>
  <c r="J378" i="1"/>
  <c r="L378" i="1" s="1"/>
  <c r="J374" i="1"/>
  <c r="L374" i="1" s="1"/>
  <c r="J370" i="1"/>
  <c r="J589" i="1"/>
  <c r="J581" i="1"/>
  <c r="J573" i="1"/>
  <c r="L573" i="1" s="1"/>
  <c r="J565" i="1"/>
  <c r="J557" i="1"/>
  <c r="L557" i="1" s="1"/>
  <c r="J549" i="1"/>
  <c r="J525" i="1"/>
  <c r="J517" i="1"/>
  <c r="L517" i="1" s="1"/>
  <c r="J509" i="1"/>
  <c r="J493" i="1"/>
  <c r="J485" i="1"/>
  <c r="L485" i="1" s="1"/>
  <c r="J469" i="1"/>
  <c r="L369" i="1"/>
  <c r="L107" i="1"/>
  <c r="L27" i="1"/>
  <c r="L19" i="1"/>
  <c r="L145" i="1"/>
  <c r="L36" i="1"/>
  <c r="L28" i="1"/>
  <c r="L20" i="1"/>
  <c r="L12" i="1"/>
  <c r="L118" i="1"/>
  <c r="L149" i="1"/>
  <c r="L141" i="1"/>
  <c r="L133" i="1"/>
  <c r="L125" i="1"/>
  <c r="L264" i="1"/>
  <c r="L466" i="1"/>
  <c r="L503" i="1"/>
  <c r="L474" i="1"/>
  <c r="L559" i="1"/>
  <c r="L500" i="1"/>
  <c r="L511" i="1"/>
  <c r="L515" i="1"/>
  <c r="L526" i="1"/>
  <c r="L583" i="1"/>
  <c r="L598" i="1"/>
  <c r="L81" i="1"/>
  <c r="L73" i="1"/>
  <c r="L41" i="1"/>
  <c r="L17" i="1"/>
  <c r="L9" i="1"/>
  <c r="L508" i="1"/>
  <c r="L527" i="1"/>
  <c r="L542" i="1"/>
  <c r="J501" i="1"/>
  <c r="L260" i="1"/>
  <c r="L244" i="1"/>
  <c r="L212" i="1"/>
  <c r="L196" i="1"/>
  <c r="L180" i="1"/>
  <c r="L535" i="1"/>
  <c r="L110" i="1"/>
  <c r="L102" i="1"/>
  <c r="L94" i="1"/>
  <c r="L86" i="1"/>
  <c r="L78" i="1"/>
  <c r="L70" i="1"/>
  <c r="L113" i="1"/>
  <c r="L44" i="1"/>
  <c r="L479" i="1"/>
  <c r="L494" i="1"/>
  <c r="L108" i="1"/>
  <c r="L100" i="1"/>
  <c r="L92" i="1"/>
  <c r="L84" i="1"/>
  <c r="L76" i="1"/>
  <c r="L68" i="1"/>
  <c r="L60" i="1"/>
  <c r="L52" i="1"/>
  <c r="L106" i="1"/>
  <c r="L109" i="1"/>
  <c r="L101" i="1"/>
  <c r="L93" i="1"/>
  <c r="L85" i="1"/>
  <c r="L77" i="1"/>
  <c r="L69" i="1"/>
  <c r="L61" i="1"/>
  <c r="L300" i="1"/>
  <c r="L284" i="1"/>
  <c r="L473" i="1"/>
  <c r="L510" i="1"/>
  <c r="L543" i="1"/>
  <c r="L558" i="1"/>
  <c r="L147" i="1"/>
  <c r="L131" i="1"/>
  <c r="L123" i="1"/>
  <c r="L115" i="1"/>
  <c r="L99" i="1"/>
  <c r="L91" i="1"/>
  <c r="L83" i="1"/>
  <c r="L64" i="1"/>
  <c r="L46" i="1"/>
  <c r="L465" i="1"/>
  <c r="L472" i="1"/>
  <c r="L572" i="1"/>
  <c r="L580" i="1"/>
  <c r="J607" i="1"/>
  <c r="J575" i="1"/>
  <c r="J567" i="1"/>
  <c r="J340" i="1"/>
  <c r="L340" i="1" s="1"/>
  <c r="L54" i="1"/>
  <c r="L45" i="1"/>
  <c r="L462" i="1"/>
  <c r="L486" i="1"/>
  <c r="L518" i="1"/>
  <c r="L522" i="1"/>
  <c r="L529" i="1"/>
  <c r="L536" i="1"/>
  <c r="L550" i="1"/>
  <c r="L584" i="1"/>
  <c r="L588" i="1"/>
  <c r="L591" i="1"/>
  <c r="L595" i="1"/>
  <c r="L617" i="1"/>
  <c r="L152" i="1"/>
  <c r="L136" i="1"/>
  <c r="L128" i="1"/>
  <c r="L120" i="1"/>
  <c r="L104" i="1"/>
  <c r="L96" i="1"/>
  <c r="L88" i="1"/>
  <c r="L43" i="1"/>
  <c r="L33" i="1"/>
  <c r="L6" i="1"/>
  <c r="L519" i="1"/>
  <c r="L599" i="1"/>
  <c r="L614" i="1"/>
  <c r="L82" i="1"/>
  <c r="L74" i="1"/>
  <c r="L66" i="1"/>
  <c r="L58" i="1"/>
  <c r="L50" i="1"/>
  <c r="L42" i="1"/>
  <c r="L34" i="1"/>
  <c r="L26" i="1"/>
  <c r="L18" i="1"/>
  <c r="L10" i="1"/>
  <c r="L119" i="1"/>
  <c r="L51" i="1"/>
  <c r="L32" i="1"/>
  <c r="L14" i="1"/>
  <c r="L5" i="1"/>
  <c r="L463" i="1"/>
  <c r="L470" i="1"/>
  <c r="L477" i="1"/>
  <c r="L480" i="1"/>
  <c r="L487" i="1"/>
  <c r="L502" i="1"/>
  <c r="L534" i="1"/>
  <c r="L541" i="1"/>
  <c r="L544" i="1"/>
  <c r="L566" i="1"/>
  <c r="L570" i="1"/>
  <c r="J344" i="1"/>
  <c r="L150" i="1"/>
  <c r="L142" i="1"/>
  <c r="L134" i="1"/>
  <c r="L126" i="1"/>
  <c r="L59" i="1"/>
  <c r="L49" i="1"/>
  <c r="L40" i="1"/>
  <c r="L22" i="1"/>
  <c r="L13" i="1"/>
  <c r="L467" i="1"/>
  <c r="L495" i="1"/>
  <c r="L506" i="1"/>
  <c r="L520" i="1"/>
  <c r="L524" i="1"/>
  <c r="L531" i="1"/>
  <c r="L538" i="1"/>
  <c r="L563" i="1"/>
  <c r="L593" i="1"/>
  <c r="L600" i="1"/>
  <c r="L604" i="1"/>
  <c r="J453" i="1"/>
  <c r="L453" i="1" s="1"/>
  <c r="L117" i="1"/>
  <c r="L67" i="1"/>
  <c r="L57" i="1"/>
  <c r="L30" i="1"/>
  <c r="L21" i="1"/>
  <c r="L461" i="1"/>
  <c r="L471" i="1"/>
  <c r="L513" i="1"/>
  <c r="L545" i="1"/>
  <c r="L552" i="1"/>
  <c r="L556" i="1"/>
  <c r="L590" i="1"/>
  <c r="L612" i="1"/>
  <c r="L148" i="1"/>
  <c r="L140" i="1"/>
  <c r="L132" i="1"/>
  <c r="L124" i="1"/>
  <c r="L116" i="1"/>
  <c r="L75" i="1"/>
  <c r="L65" i="1"/>
  <c r="L47" i="1"/>
  <c r="L38" i="1"/>
  <c r="L29" i="1"/>
  <c r="L11" i="1"/>
  <c r="L478" i="1"/>
  <c r="L609" i="1"/>
  <c r="L481" i="1"/>
  <c r="L488" i="1"/>
  <c r="L492" i="1"/>
  <c r="L499" i="1"/>
  <c r="L516" i="1"/>
  <c r="L523" i="1"/>
  <c r="L530" i="1"/>
  <c r="L537" i="1"/>
  <c r="L577" i="1"/>
  <c r="J606" i="1"/>
  <c r="J582" i="1"/>
  <c r="J574" i="1"/>
  <c r="J579" i="1"/>
  <c r="J586" i="1"/>
  <c r="J611" i="1"/>
  <c r="J616" i="1"/>
  <c r="J468" i="1"/>
  <c r="J475" i="1"/>
  <c r="J482" i="1"/>
  <c r="J489" i="1"/>
  <c r="J496" i="1"/>
  <c r="J532" i="1"/>
  <c r="J539" i="1"/>
  <c r="J546" i="1"/>
  <c r="J553" i="1"/>
  <c r="J560" i="1"/>
  <c r="J596" i="1"/>
  <c r="J601" i="1"/>
  <c r="J587" i="1"/>
  <c r="J594" i="1"/>
  <c r="J476" i="1"/>
  <c r="J483" i="1"/>
  <c r="J490" i="1"/>
  <c r="J497" i="1"/>
  <c r="J504" i="1"/>
  <c r="J540" i="1"/>
  <c r="J547" i="1"/>
  <c r="J554" i="1"/>
  <c r="J561" i="1"/>
  <c r="J568" i="1"/>
  <c r="J597" i="1"/>
  <c r="J602" i="1"/>
  <c r="J464" i="1"/>
  <c r="J507" i="1"/>
  <c r="J514" i="1"/>
  <c r="J521" i="1"/>
  <c r="J528" i="1"/>
  <c r="J564" i="1"/>
  <c r="J571" i="1"/>
  <c r="J578" i="1"/>
  <c r="J585" i="1"/>
  <c r="J592" i="1"/>
  <c r="J605" i="1"/>
  <c r="J610" i="1"/>
  <c r="J613" i="1"/>
  <c r="J484" i="1"/>
  <c r="J491" i="1"/>
  <c r="J498" i="1"/>
  <c r="J505" i="1"/>
  <c r="J512" i="1"/>
  <c r="J548" i="1"/>
  <c r="J555" i="1"/>
  <c r="J562" i="1"/>
  <c r="J569" i="1"/>
  <c r="J576" i="1"/>
  <c r="J603" i="1"/>
  <c r="J608" i="1"/>
  <c r="J618" i="1"/>
  <c r="L618" i="1" s="1"/>
  <c r="J420" i="1"/>
  <c r="L420" i="1" s="1"/>
  <c r="J404" i="1"/>
  <c r="L404" i="1" s="1"/>
  <c r="J388" i="1"/>
  <c r="J372" i="1"/>
  <c r="L372" i="1" s="1"/>
  <c r="J338" i="1"/>
  <c r="L338" i="1" s="1"/>
  <c r="J445" i="1"/>
  <c r="L445" i="1" s="1"/>
  <c r="J437" i="1"/>
  <c r="L437" i="1" s="1"/>
  <c r="J429" i="1"/>
  <c r="J421" i="1"/>
  <c r="L421" i="1" s="1"/>
  <c r="J413" i="1"/>
  <c r="L413" i="1" s="1"/>
  <c r="J405" i="1"/>
  <c r="L405" i="1" s="1"/>
  <c r="J397" i="1"/>
  <c r="L397" i="1" s="1"/>
  <c r="J389" i="1"/>
  <c r="L389" i="1" s="1"/>
  <c r="J381" i="1"/>
  <c r="L381" i="1" s="1"/>
  <c r="J373" i="1"/>
  <c r="L373" i="1" s="1"/>
  <c r="J333" i="1"/>
  <c r="J317" i="1"/>
  <c r="L317" i="1" s="1"/>
  <c r="J457" i="1"/>
  <c r="L457" i="1" s="1"/>
  <c r="J342" i="1"/>
  <c r="L342" i="1" s="1"/>
  <c r="J435" i="1"/>
  <c r="L435" i="1" s="1"/>
  <c r="J334" i="1"/>
  <c r="L334" i="1" s="1"/>
  <c r="J326" i="1"/>
  <c r="L326" i="1" s="1"/>
  <c r="J318" i="1"/>
  <c r="L318" i="1" s="1"/>
  <c r="J310" i="1"/>
  <c r="J328" i="1"/>
  <c r="L328" i="1" s="1"/>
  <c r="J320" i="1"/>
  <c r="L320" i="1" s="1"/>
  <c r="J436" i="1"/>
  <c r="L436" i="1" s="1"/>
  <c r="J428" i="1"/>
  <c r="L428" i="1" s="1"/>
  <c r="J366" i="1"/>
  <c r="L366" i="1" s="1"/>
  <c r="J358" i="1"/>
  <c r="L358" i="1" s="1"/>
  <c r="J350" i="1"/>
  <c r="L350" i="1" s="1"/>
  <c r="J412" i="1"/>
  <c r="L412" i="1" s="1"/>
  <c r="J329" i="1"/>
  <c r="L329" i="1" s="1"/>
  <c r="J321" i="1"/>
  <c r="J313" i="1"/>
  <c r="L313" i="1" s="1"/>
  <c r="J305" i="1"/>
  <c r="J396" i="1"/>
  <c r="L396" i="1" s="1"/>
  <c r="J304" i="1"/>
  <c r="L304" i="1" s="1"/>
  <c r="J362" i="1"/>
  <c r="L362" i="1" s="1"/>
  <c r="J354" i="1"/>
  <c r="L354" i="1" s="1"/>
  <c r="J346" i="1"/>
  <c r="L346" i="1" s="1"/>
  <c r="J447" i="1"/>
  <c r="L447" i="1" s="1"/>
  <c r="J439" i="1"/>
  <c r="L439" i="1" s="1"/>
  <c r="J431" i="1"/>
  <c r="L431" i="1" s="1"/>
  <c r="J423" i="1"/>
  <c r="L423" i="1" s="1"/>
  <c r="J415" i="1"/>
  <c r="L415" i="1" s="1"/>
  <c r="J391" i="1"/>
  <c r="J375" i="1"/>
  <c r="L375" i="1" s="1"/>
  <c r="I267" i="1"/>
  <c r="J267" i="1" s="1"/>
  <c r="J308" i="1"/>
  <c r="L308" i="1" s="1"/>
  <c r="J444" i="1"/>
  <c r="L444" i="1" s="1"/>
  <c r="J324" i="1"/>
  <c r="J336" i="1"/>
  <c r="J380" i="1"/>
  <c r="L380" i="1" s="1"/>
  <c r="J460" i="1"/>
  <c r="L460" i="1" s="1"/>
  <c r="J307" i="1"/>
  <c r="J234" i="1"/>
  <c r="J159" i="1"/>
  <c r="L159" i="1" s="1"/>
  <c r="J341" i="1"/>
  <c r="L341" i="1" s="1"/>
  <c r="I250" i="1"/>
  <c r="J250" i="1" s="1"/>
  <c r="I186" i="1"/>
  <c r="J186" i="1" s="1"/>
  <c r="J399" i="1"/>
  <c r="L399" i="1" s="1"/>
  <c r="J312" i="1"/>
  <c r="J458" i="1"/>
  <c r="L458" i="1" s="1"/>
  <c r="J454" i="1"/>
  <c r="L454" i="1" s="1"/>
  <c r="J255" i="1"/>
  <c r="J223" i="1"/>
  <c r="J207" i="1"/>
  <c r="J191" i="1"/>
  <c r="I153" i="1"/>
  <c r="J153" i="1" s="1"/>
  <c r="J327" i="1"/>
  <c r="J311" i="1"/>
  <c r="L311" i="1" s="1"/>
  <c r="J407" i="1"/>
  <c r="L407" i="1" s="1"/>
  <c r="J258" i="1"/>
  <c r="J242" i="1"/>
  <c r="J226" i="1"/>
  <c r="L226" i="1" s="1"/>
  <c r="J210" i="1"/>
  <c r="J194" i="1"/>
  <c r="J178" i="1"/>
  <c r="L178" i="1" s="1"/>
  <c r="J170" i="1"/>
  <c r="J162" i="1"/>
  <c r="J154" i="1"/>
  <c r="L154" i="1" s="1"/>
  <c r="J293" i="1"/>
  <c r="J287" i="1"/>
  <c r="I233" i="1"/>
  <c r="J233" i="1" s="1"/>
  <c r="L233" i="1" s="1"/>
  <c r="I217" i="1"/>
  <c r="J217" i="1" s="1"/>
  <c r="J357" i="1"/>
  <c r="L357" i="1" s="1"/>
  <c r="J349" i="1"/>
  <c r="L349" i="1" s="1"/>
  <c r="J383" i="1"/>
  <c r="L383" i="1" s="1"/>
  <c r="J257" i="1"/>
  <c r="J241" i="1"/>
  <c r="J225" i="1"/>
  <c r="L225" i="1" s="1"/>
  <c r="J209" i="1"/>
  <c r="J193" i="1"/>
  <c r="J177" i="1"/>
  <c r="L177" i="1" s="1"/>
  <c r="J169" i="1"/>
  <c r="L169" i="1" s="1"/>
  <c r="J161" i="1"/>
  <c r="I296" i="1"/>
  <c r="J296" i="1" s="1"/>
  <c r="I280" i="1"/>
  <c r="J280" i="1" s="1"/>
  <c r="L280" i="1" s="1"/>
  <c r="I272" i="1"/>
  <c r="J272" i="1" s="1"/>
  <c r="J343" i="1"/>
  <c r="L343" i="1" s="1"/>
  <c r="J456" i="1"/>
  <c r="L456" i="1" s="1"/>
  <c r="J452" i="1"/>
  <c r="J248" i="1"/>
  <c r="J240" i="1"/>
  <c r="J232" i="1"/>
  <c r="J224" i="1"/>
  <c r="J216" i="1"/>
  <c r="J208" i="1"/>
  <c r="J200" i="1"/>
  <c r="J184" i="1"/>
  <c r="J176" i="1"/>
  <c r="L176" i="1" s="1"/>
  <c r="J168" i="1"/>
  <c r="L168" i="1" s="1"/>
  <c r="J160" i="1"/>
  <c r="J163" i="1"/>
  <c r="L163" i="1" s="1"/>
  <c r="I295" i="1"/>
  <c r="J295" i="1" s="1"/>
  <c r="I279" i="1"/>
  <c r="J279" i="1" s="1"/>
  <c r="I271" i="1"/>
  <c r="J271" i="1" s="1"/>
  <c r="J359" i="1"/>
  <c r="L359" i="1" s="1"/>
  <c r="J351" i="1"/>
  <c r="L351" i="1" s="1"/>
  <c r="J256" i="1"/>
  <c r="J192" i="1"/>
  <c r="J247" i="1"/>
  <c r="L247" i="1" s="1"/>
  <c r="J231" i="1"/>
  <c r="J215" i="1"/>
  <c r="J199" i="1"/>
  <c r="L199" i="1" s="1"/>
  <c r="J183" i="1"/>
  <c r="J175" i="1"/>
  <c r="J205" i="1"/>
  <c r="J156" i="1"/>
  <c r="I302" i="1"/>
  <c r="J302" i="1" s="1"/>
  <c r="I286" i="1"/>
  <c r="J286" i="1" s="1"/>
  <c r="I278" i="1"/>
  <c r="J278" i="1" s="1"/>
  <c r="I270" i="1"/>
  <c r="J270" i="1" s="1"/>
  <c r="J325" i="1"/>
  <c r="L325" i="1" s="1"/>
  <c r="J309" i="1"/>
  <c r="L309" i="1" s="1"/>
  <c r="J337" i="1"/>
  <c r="L337" i="1" s="1"/>
  <c r="J443" i="1"/>
  <c r="L443" i="1" s="1"/>
  <c r="J427" i="1"/>
  <c r="J419" i="1"/>
  <c r="L419" i="1" s="1"/>
  <c r="J411" i="1"/>
  <c r="J403" i="1"/>
  <c r="L403" i="1" s="1"/>
  <c r="J395" i="1"/>
  <c r="L395" i="1" s="1"/>
  <c r="J387" i="1"/>
  <c r="L387" i="1" s="1"/>
  <c r="J379" i="1"/>
  <c r="L379" i="1" s="1"/>
  <c r="J371" i="1"/>
  <c r="L371" i="1" s="1"/>
  <c r="J459" i="1"/>
  <c r="L459" i="1" s="1"/>
  <c r="J455" i="1"/>
  <c r="J451" i="1"/>
  <c r="J254" i="1"/>
  <c r="J246" i="1"/>
  <c r="J238" i="1"/>
  <c r="J230" i="1"/>
  <c r="J222" i="1"/>
  <c r="J214" i="1"/>
  <c r="J206" i="1"/>
  <c r="J198" i="1"/>
  <c r="J190" i="1"/>
  <c r="L190" i="1" s="1"/>
  <c r="J182" i="1"/>
  <c r="L182" i="1" s="1"/>
  <c r="J174" i="1"/>
  <c r="J166" i="1"/>
  <c r="J158" i="1"/>
  <c r="J259" i="1"/>
  <c r="J253" i="1"/>
  <c r="J228" i="1"/>
  <c r="L228" i="1" s="1"/>
  <c r="J263" i="1"/>
  <c r="L263" i="1" s="1"/>
  <c r="I301" i="1"/>
  <c r="J301" i="1" s="1"/>
  <c r="I285" i="1"/>
  <c r="J285" i="1" s="1"/>
  <c r="I221" i="1"/>
  <c r="J221" i="1" s="1"/>
  <c r="L221" i="1" s="1"/>
  <c r="J332" i="1"/>
  <c r="L332" i="1" s="1"/>
  <c r="J316" i="1"/>
  <c r="L316" i="1" s="1"/>
  <c r="J361" i="1"/>
  <c r="J353" i="1"/>
  <c r="L353" i="1" s="1"/>
  <c r="J345" i="1"/>
  <c r="L345" i="1" s="1"/>
  <c r="J262" i="1"/>
  <c r="L262" i="1" s="1"/>
  <c r="I268" i="1"/>
  <c r="J268" i="1" s="1"/>
  <c r="L268" i="1" s="1"/>
  <c r="J339" i="1"/>
  <c r="L339" i="1" s="1"/>
  <c r="J449" i="1"/>
  <c r="L449" i="1" s="1"/>
  <c r="J441" i="1"/>
  <c r="L441" i="1" s="1"/>
  <c r="J433" i="1"/>
  <c r="L433" i="1" s="1"/>
  <c r="J425" i="1"/>
  <c r="L425" i="1" s="1"/>
  <c r="J417" i="1"/>
  <c r="J409" i="1"/>
  <c r="L409" i="1" s="1"/>
  <c r="J401" i="1"/>
  <c r="L401" i="1" s="1"/>
  <c r="J393" i="1"/>
  <c r="J385" i="1"/>
  <c r="L385" i="1" s="1"/>
  <c r="J377" i="1"/>
  <c r="J227" i="1"/>
  <c r="I299" i="1"/>
  <c r="J299" i="1" s="1"/>
  <c r="I283" i="1"/>
  <c r="J283" i="1" s="1"/>
  <c r="I275" i="1"/>
  <c r="J275" i="1" s="1"/>
  <c r="I251" i="1"/>
  <c r="J251" i="1" s="1"/>
  <c r="I235" i="1"/>
  <c r="J235" i="1" s="1"/>
  <c r="I219" i="1"/>
  <c r="J219" i="1" s="1"/>
  <c r="I211" i="1"/>
  <c r="J211" i="1" s="1"/>
  <c r="L211" i="1" s="1"/>
  <c r="I203" i="1"/>
  <c r="J203" i="1" s="1"/>
  <c r="I195" i="1"/>
  <c r="J195" i="1" s="1"/>
  <c r="L195" i="1" s="1"/>
  <c r="I187" i="1"/>
  <c r="J187" i="1" s="1"/>
  <c r="I179" i="1"/>
  <c r="J179" i="1" s="1"/>
  <c r="I171" i="1"/>
  <c r="J171" i="1" s="1"/>
  <c r="I155" i="1"/>
  <c r="J155" i="1" s="1"/>
  <c r="L155" i="1" s="1"/>
  <c r="J322" i="1"/>
  <c r="J306" i="1"/>
  <c r="L306" i="1" s="1"/>
  <c r="J355" i="1"/>
  <c r="L355" i="1" s="1"/>
  <c r="J347" i="1"/>
  <c r="J303" i="1"/>
  <c r="L303" i="1" s="1"/>
  <c r="J245" i="1"/>
  <c r="J229" i="1"/>
  <c r="J213" i="1"/>
  <c r="J197" i="1"/>
  <c r="J181" i="1"/>
  <c r="L181" i="1" s="1"/>
  <c r="J165" i="1"/>
  <c r="J157" i="1"/>
  <c r="J298" i="1"/>
  <c r="J290" i="1"/>
  <c r="L290" i="1" s="1"/>
  <c r="J282" i="1"/>
  <c r="J274" i="1"/>
  <c r="J252" i="1"/>
  <c r="J236" i="1"/>
  <c r="J220" i="1"/>
  <c r="J204" i="1"/>
  <c r="J188" i="1"/>
  <c r="L188" i="1" s="1"/>
  <c r="J172" i="1"/>
  <c r="J164" i="1"/>
  <c r="J266" i="1"/>
  <c r="J297" i="1"/>
  <c r="J289" i="1"/>
  <c r="J281" i="1"/>
  <c r="J265" i="1"/>
  <c r="J269" i="1"/>
  <c r="L269" i="1" s="1"/>
  <c r="J292" i="1"/>
  <c r="J276" i="1"/>
  <c r="L276" i="1" s="1"/>
  <c r="G177" i="14" l="1"/>
  <c r="L1144" i="1"/>
  <c r="L1053" i="1"/>
  <c r="L739" i="1"/>
  <c r="L773" i="1"/>
  <c r="L1161" i="1"/>
  <c r="L1080" i="1"/>
  <c r="L1127" i="1"/>
  <c r="L1094" i="1"/>
  <c r="L1120" i="1"/>
  <c r="L1146" i="1"/>
  <c r="G193" i="14"/>
  <c r="L1122" i="1"/>
  <c r="G164" i="14"/>
  <c r="G213" i="14"/>
  <c r="G170" i="14"/>
  <c r="G205" i="14"/>
  <c r="G237" i="14"/>
  <c r="G228" i="14"/>
  <c r="G215" i="14"/>
  <c r="G116" i="14"/>
  <c r="G107" i="14"/>
  <c r="G223" i="14"/>
  <c r="G250" i="14"/>
  <c r="G221" i="14"/>
  <c r="L1158" i="1"/>
  <c r="L763" i="1"/>
  <c r="L1174" i="1"/>
  <c r="L719" i="1"/>
  <c r="L1134" i="1"/>
  <c r="G85" i="14"/>
  <c r="L1150" i="1"/>
  <c r="L1142" i="1"/>
  <c r="L1104" i="1"/>
  <c r="L713" i="1"/>
  <c r="G11" i="14"/>
  <c r="G75" i="14"/>
  <c r="G244" i="14"/>
  <c r="L509" i="1"/>
  <c r="L589" i="1"/>
  <c r="L1126" i="1"/>
  <c r="L469" i="1"/>
  <c r="L1166" i="1"/>
  <c r="L716" i="1"/>
  <c r="L1138" i="1"/>
  <c r="L533" i="1"/>
  <c r="L1182" i="1"/>
  <c r="L724" i="1"/>
  <c r="L615" i="1"/>
  <c r="L549" i="1"/>
  <c r="L565" i="1"/>
  <c r="G59" i="14"/>
  <c r="G168" i="14"/>
  <c r="G134" i="14"/>
  <c r="L158" i="1"/>
  <c r="L156" i="1"/>
  <c r="L192" i="1"/>
  <c r="L160" i="1"/>
  <c r="L232" i="1"/>
  <c r="L257" i="1"/>
  <c r="L258" i="1"/>
  <c r="L255" i="1"/>
  <c r="L266" i="1"/>
  <c r="L274" i="1"/>
  <c r="L213" i="1"/>
  <c r="L235" i="1"/>
  <c r="L166" i="1"/>
  <c r="L230" i="1"/>
  <c r="L205" i="1"/>
  <c r="L256" i="1"/>
  <c r="L240" i="1"/>
  <c r="L161" i="1"/>
  <c r="L162" i="1"/>
  <c r="L234" i="1"/>
  <c r="L267" i="1"/>
  <c r="L450" i="1"/>
  <c r="L364" i="1"/>
  <c r="L1214" i="1"/>
  <c r="L229" i="1"/>
  <c r="L171" i="1"/>
  <c r="L251" i="1"/>
  <c r="L285" i="1"/>
  <c r="L174" i="1"/>
  <c r="L238" i="1"/>
  <c r="L175" i="1"/>
  <c r="L248" i="1"/>
  <c r="L170" i="1"/>
  <c r="L307" i="1"/>
  <c r="L333" i="1"/>
  <c r="L429" i="1"/>
  <c r="G211" i="14"/>
  <c r="L252" i="1"/>
  <c r="L197" i="1"/>
  <c r="G151" i="14"/>
  <c r="G202" i="14"/>
  <c r="L298" i="1"/>
  <c r="L187" i="1"/>
  <c r="L283" i="1"/>
  <c r="L270" i="1"/>
  <c r="L200" i="1"/>
  <c r="L193" i="1"/>
  <c r="L217" i="1"/>
  <c r="L153" i="1"/>
  <c r="L222" i="1"/>
  <c r="L299" i="1"/>
  <c r="L198" i="1"/>
  <c r="L451" i="1"/>
  <c r="L370" i="1"/>
  <c r="L434" i="1"/>
  <c r="L278" i="1"/>
  <c r="L215" i="1"/>
  <c r="L279" i="1"/>
  <c r="L208" i="1"/>
  <c r="L209" i="1"/>
  <c r="L210" i="1"/>
  <c r="L191" i="1"/>
  <c r="L186" i="1"/>
  <c r="L336" i="1"/>
  <c r="L281" i="1"/>
  <c r="L165" i="1"/>
  <c r="L203" i="1"/>
  <c r="L227" i="1"/>
  <c r="L361" i="1"/>
  <c r="L253" i="1"/>
  <c r="L206" i="1"/>
  <c r="L455" i="1"/>
  <c r="L286" i="1"/>
  <c r="L231" i="1"/>
  <c r="L295" i="1"/>
  <c r="L216" i="1"/>
  <c r="L272" i="1"/>
  <c r="L287" i="1"/>
  <c r="L207" i="1"/>
  <c r="L250" i="1"/>
  <c r="L564" i="1"/>
  <c r="L493" i="1"/>
  <c r="L581" i="1"/>
  <c r="L525" i="1"/>
  <c r="L164" i="1"/>
  <c r="L292" i="1"/>
  <c r="L172" i="1"/>
  <c r="L245" i="1"/>
  <c r="L179" i="1"/>
  <c r="L275" i="1"/>
  <c r="L301" i="1"/>
  <c r="L246" i="1"/>
  <c r="L183" i="1"/>
  <c r="L184" i="1"/>
  <c r="L452" i="1"/>
  <c r="L312" i="1"/>
  <c r="L391" i="1"/>
  <c r="L265" i="1"/>
  <c r="L204" i="1"/>
  <c r="L236" i="1"/>
  <c r="L377" i="1"/>
  <c r="L259" i="1"/>
  <c r="L214" i="1"/>
  <c r="L427" i="1"/>
  <c r="L302" i="1"/>
  <c r="L224" i="1"/>
  <c r="L241" i="1"/>
  <c r="L242" i="1"/>
  <c r="L223" i="1"/>
  <c r="L388" i="1"/>
  <c r="L1198" i="1"/>
  <c r="G166" i="14"/>
  <c r="G69" i="14"/>
  <c r="L1115" i="1"/>
  <c r="L1116" i="1"/>
  <c r="L347" i="1"/>
  <c r="L411" i="1"/>
  <c r="L608" i="1"/>
  <c r="L505" i="1"/>
  <c r="L585" i="1"/>
  <c r="L464" i="1"/>
  <c r="L504" i="1"/>
  <c r="L596" i="1"/>
  <c r="L482" i="1"/>
  <c r="L220" i="1"/>
  <c r="L603" i="1"/>
  <c r="L498" i="1"/>
  <c r="L578" i="1"/>
  <c r="L602" i="1"/>
  <c r="L497" i="1"/>
  <c r="L560" i="1"/>
  <c r="L475" i="1"/>
  <c r="L574" i="1"/>
  <c r="L417" i="1"/>
  <c r="L194" i="1"/>
  <c r="L512" i="1"/>
  <c r="L592" i="1"/>
  <c r="L507" i="1"/>
  <c r="L540" i="1"/>
  <c r="L601" i="1"/>
  <c r="L489" i="1"/>
  <c r="L289" i="1"/>
  <c r="L293" i="1"/>
  <c r="L324" i="1"/>
  <c r="L305" i="1"/>
  <c r="L576" i="1"/>
  <c r="L491" i="1"/>
  <c r="L571" i="1"/>
  <c r="L597" i="1"/>
  <c r="L490" i="1"/>
  <c r="L553" i="1"/>
  <c r="L468" i="1"/>
  <c r="L582" i="1"/>
  <c r="L567" i="1"/>
  <c r="L297" i="1"/>
  <c r="L322" i="1"/>
  <c r="L219" i="1"/>
  <c r="L296" i="1"/>
  <c r="L569" i="1"/>
  <c r="L484" i="1"/>
  <c r="L568" i="1"/>
  <c r="L483" i="1"/>
  <c r="L546" i="1"/>
  <c r="L616" i="1"/>
  <c r="L606" i="1"/>
  <c r="L575" i="1"/>
  <c r="L501" i="1"/>
  <c r="G124" i="14"/>
  <c r="L254" i="1"/>
  <c r="L271" i="1"/>
  <c r="L607" i="1"/>
  <c r="L282" i="1"/>
  <c r="L555" i="1"/>
  <c r="L610" i="1"/>
  <c r="L521" i="1"/>
  <c r="L554" i="1"/>
  <c r="L594" i="1"/>
  <c r="L532" i="1"/>
  <c r="L586" i="1"/>
  <c r="L157" i="1"/>
  <c r="L344" i="1"/>
  <c r="L393" i="1"/>
  <c r="L321" i="1"/>
  <c r="L562" i="1"/>
  <c r="L613" i="1"/>
  <c r="L528" i="1"/>
  <c r="L561" i="1"/>
  <c r="L476" i="1"/>
  <c r="L539" i="1"/>
  <c r="L611" i="1"/>
  <c r="L327" i="1"/>
  <c r="L310" i="1"/>
  <c r="L548" i="1"/>
  <c r="L605" i="1"/>
  <c r="L514" i="1"/>
  <c r="L547" i="1"/>
  <c r="L587" i="1"/>
  <c r="L496" i="1"/>
  <c r="L579" i="1"/>
  <c r="G153" i="14" l="1"/>
  <c r="K238" i="14"/>
  <c r="K135" i="14"/>
  <c r="K143" i="14"/>
  <c r="K13" i="14"/>
  <c r="K216" i="14"/>
  <c r="K178" i="14"/>
  <c r="C201" i="14"/>
  <c r="K200" i="14"/>
  <c r="K197" i="14"/>
  <c r="K31" i="14"/>
  <c r="K156" i="14"/>
  <c r="K134" i="14"/>
  <c r="K149" i="14"/>
  <c r="K241" i="14"/>
  <c r="K210" i="14"/>
  <c r="G157" i="14"/>
  <c r="K85" i="14"/>
  <c r="G131" i="14"/>
  <c r="K30" i="14"/>
  <c r="K155" i="14"/>
  <c r="K40" i="14"/>
  <c r="K57" i="14"/>
  <c r="K17" i="14"/>
  <c r="K45" i="14"/>
  <c r="K160" i="14"/>
  <c r="K163" i="14"/>
  <c r="K98" i="14"/>
  <c r="C130" i="14"/>
  <c r="K195" i="14"/>
  <c r="C128" i="14"/>
  <c r="K230" i="14"/>
  <c r="K124" i="14"/>
  <c r="K169" i="14"/>
  <c r="C159" i="14"/>
  <c r="K145" i="14"/>
  <c r="K20" i="14"/>
  <c r="K172" i="14"/>
  <c r="G214" i="14"/>
  <c r="K204" i="14"/>
  <c r="K56" i="14"/>
  <c r="K24" i="14"/>
  <c r="K182" i="14"/>
  <c r="K157" i="14"/>
  <c r="K186" i="14"/>
  <c r="C20" i="14"/>
  <c r="K224" i="14"/>
  <c r="K52" i="14"/>
  <c r="K208" i="14"/>
  <c r="K201" i="14"/>
  <c r="K94" i="14"/>
  <c r="K236" i="14"/>
  <c r="K226" i="14"/>
  <c r="K64" i="14"/>
  <c r="K60" i="14"/>
  <c r="K189" i="14"/>
  <c r="K153" i="14"/>
  <c r="K127" i="14"/>
  <c r="K38" i="14"/>
  <c r="K32" i="14"/>
  <c r="K84" i="14"/>
  <c r="G14" i="14"/>
  <c r="G101" i="14"/>
  <c r="G100" i="14"/>
  <c r="K42" i="14"/>
  <c r="G210" i="14"/>
  <c r="G95" i="14"/>
  <c r="K19" i="14"/>
  <c r="G113" i="14"/>
  <c r="K44" i="14"/>
  <c r="K203" i="14"/>
  <c r="C165" i="14"/>
  <c r="K48" i="14"/>
  <c r="K141" i="14"/>
  <c r="K212" i="14"/>
  <c r="K86" i="14"/>
  <c r="K192" i="14"/>
  <c r="K231" i="14"/>
  <c r="K188" i="14"/>
  <c r="K147" i="14"/>
  <c r="K217" i="14"/>
  <c r="K106" i="14"/>
  <c r="K205" i="14"/>
  <c r="K237" i="14"/>
  <c r="K108" i="14"/>
  <c r="K183" i="14"/>
  <c r="K29" i="14"/>
  <c r="K185" i="14"/>
  <c r="K112" i="14"/>
  <c r="K102" i="14"/>
  <c r="K199" i="14"/>
  <c r="K225" i="14"/>
  <c r="C186" i="14"/>
  <c r="C208" i="14"/>
  <c r="K68" i="14"/>
  <c r="K119" i="14"/>
  <c r="K101" i="14"/>
  <c r="K96" i="14"/>
  <c r="K36" i="14"/>
  <c r="K37" i="14"/>
  <c r="K234" i="14"/>
  <c r="C102" i="14"/>
  <c r="K43" i="14"/>
  <c r="K12" i="14"/>
  <c r="K232" i="14"/>
  <c r="K9" i="14"/>
  <c r="K179" i="14"/>
  <c r="K154" i="14"/>
  <c r="K130" i="14"/>
  <c r="K83" i="14"/>
  <c r="G236" i="14"/>
  <c r="G246" i="14"/>
  <c r="K80" i="14"/>
  <c r="K129" i="14"/>
  <c r="K227" i="14"/>
  <c r="K235" i="14"/>
  <c r="K150" i="14"/>
  <c r="K22" i="14"/>
  <c r="K90" i="14"/>
  <c r="K221" i="14"/>
  <c r="C229" i="14"/>
  <c r="K207" i="14"/>
  <c r="K168" i="14"/>
  <c r="K6" i="14"/>
  <c r="G167" i="14"/>
  <c r="G6" i="14"/>
  <c r="G126" i="14"/>
  <c r="G43" i="14"/>
  <c r="G165" i="14"/>
  <c r="G112" i="14"/>
  <c r="G154" i="14"/>
  <c r="G91" i="14"/>
  <c r="G45" i="14"/>
  <c r="G3" i="14"/>
  <c r="G137" i="14"/>
  <c r="G233" i="14"/>
  <c r="G72" i="14"/>
  <c r="G218" i="14"/>
  <c r="G21" i="14"/>
  <c r="G163" i="14"/>
  <c r="G41" i="14"/>
  <c r="G114" i="14"/>
  <c r="G84" i="14"/>
  <c r="G212" i="14"/>
  <c r="G242" i="14"/>
  <c r="G235" i="14"/>
  <c r="G133" i="14"/>
  <c r="G159" i="14"/>
  <c r="G144" i="14"/>
  <c r="G15" i="14"/>
  <c r="G197" i="14"/>
  <c r="G93" i="14"/>
  <c r="G42" i="14"/>
  <c r="G98" i="14"/>
  <c r="G180" i="14"/>
  <c r="G99" i="14"/>
  <c r="G33" i="14"/>
  <c r="G16" i="14"/>
  <c r="G110" i="14"/>
  <c r="G161" i="14"/>
  <c r="G57" i="14"/>
  <c r="G70" i="14"/>
  <c r="G39" i="14"/>
  <c r="G67" i="14"/>
  <c r="G171" i="14"/>
  <c r="G238" i="14"/>
  <c r="G29" i="14"/>
  <c r="G191" i="14"/>
  <c r="G200" i="14"/>
  <c r="G97" i="14"/>
  <c r="G123" i="14"/>
  <c r="G172" i="14"/>
  <c r="G179" i="14"/>
  <c r="G44" i="14"/>
  <c r="G248" i="14"/>
  <c r="G229" i="14"/>
  <c r="G149" i="14"/>
  <c r="G66" i="14"/>
  <c r="G249" i="14"/>
  <c r="G125" i="14"/>
  <c r="G162" i="14"/>
  <c r="G49" i="14"/>
  <c r="G226" i="14"/>
  <c r="G92" i="14"/>
  <c r="G122" i="14"/>
  <c r="G115" i="14"/>
  <c r="G119" i="14"/>
  <c r="G36" i="14"/>
  <c r="G89" i="14"/>
  <c r="G52" i="14"/>
  <c r="G62" i="14"/>
  <c r="G169" i="14"/>
  <c r="G183" i="14"/>
  <c r="G146" i="14"/>
  <c r="G247" i="14"/>
  <c r="G136" i="14"/>
  <c r="G81" i="14"/>
  <c r="G94" i="14"/>
  <c r="G87" i="14"/>
  <c r="G17" i="14"/>
  <c r="G47" i="14"/>
  <c r="K4" i="14"/>
  <c r="G60" i="14"/>
  <c r="G88" i="14"/>
  <c r="G77" i="14"/>
  <c r="K25" i="14" l="1"/>
  <c r="K18" i="14"/>
  <c r="K146" i="14"/>
  <c r="C215" i="14"/>
  <c r="C113" i="14"/>
  <c r="K92" i="14"/>
  <c r="C71" i="14"/>
  <c r="K82" i="14"/>
  <c r="G61" i="14"/>
  <c r="C126" i="14"/>
  <c r="C7" i="14"/>
  <c r="K16" i="14"/>
  <c r="K244" i="14"/>
  <c r="K110" i="14"/>
  <c r="C182" i="14"/>
  <c r="K159" i="14"/>
  <c r="K104" i="14"/>
  <c r="C132" i="14"/>
  <c r="K242" i="14"/>
  <c r="K28" i="14"/>
  <c r="K26" i="14"/>
  <c r="C45" i="14"/>
  <c r="C152" i="14"/>
  <c r="K15" i="14"/>
  <c r="K215" i="14"/>
  <c r="C189" i="14"/>
  <c r="K175" i="14"/>
  <c r="K63" i="14"/>
  <c r="K136" i="14"/>
  <c r="C198" i="14"/>
  <c r="C142" i="14"/>
  <c r="K138" i="14"/>
  <c r="K181" i="14"/>
  <c r="K228" i="14"/>
  <c r="C197" i="14"/>
  <c r="K174" i="14"/>
  <c r="C194" i="14"/>
  <c r="C135" i="14"/>
  <c r="K73" i="14"/>
  <c r="C26" i="14"/>
  <c r="C115" i="14"/>
  <c r="K173" i="14"/>
  <c r="C122" i="14"/>
  <c r="C14" i="14"/>
  <c r="K170" i="14"/>
  <c r="C99" i="14"/>
  <c r="K88" i="14"/>
  <c r="K220" i="14"/>
  <c r="C11" i="14"/>
  <c r="C144" i="14"/>
  <c r="K65" i="14"/>
  <c r="C167" i="14"/>
  <c r="K69" i="14"/>
  <c r="K97" i="14"/>
  <c r="C51" i="14"/>
  <c r="C91" i="14"/>
  <c r="K21" i="14"/>
  <c r="C104" i="14"/>
  <c r="C203" i="14"/>
  <c r="C222" i="14"/>
  <c r="K5" i="14"/>
  <c r="K211" i="14"/>
  <c r="C40" i="14"/>
  <c r="K53" i="14"/>
  <c r="C193" i="14"/>
  <c r="K114" i="14"/>
  <c r="K89" i="14"/>
  <c r="C183" i="14"/>
  <c r="K27" i="14"/>
  <c r="C123" i="14"/>
  <c r="K144" i="14"/>
  <c r="C174" i="14"/>
  <c r="C221" i="14"/>
  <c r="K100" i="14"/>
  <c r="K49" i="14"/>
  <c r="K7" i="14"/>
  <c r="C238" i="14"/>
  <c r="C218" i="14"/>
  <c r="K67" i="14"/>
  <c r="K133" i="14"/>
  <c r="C166" i="14"/>
  <c r="K161" i="14"/>
  <c r="K54" i="14"/>
  <c r="C134" i="14"/>
  <c r="G121" i="14"/>
  <c r="K116" i="14"/>
  <c r="K103" i="14"/>
  <c r="C164" i="14"/>
  <c r="C205" i="14"/>
  <c r="K202" i="14"/>
  <c r="K8" i="14"/>
  <c r="C179" i="14"/>
  <c r="K79" i="14"/>
  <c r="K71" i="14"/>
  <c r="C236" i="14"/>
  <c r="K243" i="14"/>
  <c r="C131" i="14"/>
  <c r="C62" i="14"/>
  <c r="K184" i="14"/>
  <c r="K66" i="14"/>
  <c r="C61" i="14"/>
  <c r="K193" i="14"/>
  <c r="C127" i="14"/>
  <c r="C181" i="14"/>
  <c r="K209" i="14"/>
  <c r="K165" i="14"/>
  <c r="K191" i="14"/>
  <c r="K239" i="14"/>
  <c r="K206" i="14"/>
  <c r="K113" i="14"/>
  <c r="C108" i="14"/>
  <c r="K107" i="14"/>
  <c r="K35" i="14"/>
  <c r="C12" i="14"/>
  <c r="C227" i="14"/>
  <c r="K167" i="14"/>
  <c r="C161" i="14"/>
  <c r="C10" i="14"/>
  <c r="C214" i="14"/>
  <c r="C158" i="14"/>
  <c r="K176" i="14"/>
  <c r="K74" i="14"/>
  <c r="C235" i="14"/>
  <c r="C47" i="14"/>
  <c r="C23" i="14"/>
  <c r="C226" i="14"/>
  <c r="K248" i="14"/>
  <c r="K214" i="14"/>
  <c r="K55" i="14"/>
  <c r="C21" i="14"/>
  <c r="C171" i="14"/>
  <c r="K219" i="14"/>
  <c r="K137" i="14"/>
  <c r="C136" i="14"/>
  <c r="K131" i="14"/>
  <c r="K87" i="14"/>
  <c r="C22" i="14"/>
  <c r="C176" i="14"/>
  <c r="K50" i="14"/>
  <c r="G51" i="14"/>
  <c r="K125" i="14"/>
  <c r="C175" i="14"/>
  <c r="C219" i="14"/>
  <c r="C206" i="14"/>
  <c r="C19" i="14"/>
  <c r="K120" i="14"/>
  <c r="K148" i="14"/>
  <c r="K75" i="14"/>
  <c r="C153" i="14"/>
  <c r="K33" i="14"/>
  <c r="K162" i="14"/>
  <c r="K39" i="14"/>
  <c r="C156" i="14"/>
  <c r="C129" i="14"/>
  <c r="K10" i="14"/>
  <c r="K115" i="14"/>
  <c r="C80" i="14"/>
  <c r="C106" i="14"/>
  <c r="C116" i="14"/>
  <c r="K140" i="14"/>
  <c r="C228" i="14"/>
  <c r="C225" i="14"/>
  <c r="C72" i="14"/>
  <c r="K46" i="14"/>
  <c r="C17" i="14"/>
  <c r="K51" i="14"/>
  <c r="C88" i="14"/>
  <c r="C234" i="14"/>
  <c r="C121" i="14"/>
  <c r="C246" i="14"/>
  <c r="C124" i="14"/>
  <c r="K245" i="14"/>
  <c r="K151" i="14"/>
  <c r="K93" i="14"/>
  <c r="C162" i="14"/>
  <c r="C155" i="14"/>
  <c r="K164" i="14"/>
  <c r="K95" i="14"/>
  <c r="C157" i="14"/>
  <c r="K91" i="14"/>
  <c r="K117" i="14"/>
  <c r="C138" i="14"/>
  <c r="K111" i="14"/>
  <c r="K187" i="14"/>
  <c r="C204" i="14"/>
  <c r="C84" i="14"/>
  <c r="C64" i="14"/>
  <c r="C34" i="14"/>
  <c r="K77" i="14"/>
  <c r="C107" i="14"/>
  <c r="K99" i="14"/>
  <c r="C213" i="14"/>
  <c r="C143" i="14"/>
  <c r="C178" i="14"/>
  <c r="C13" i="14"/>
  <c r="C196" i="14"/>
  <c r="K139" i="14"/>
  <c r="C8" i="14"/>
  <c r="C237" i="14"/>
  <c r="K190" i="14"/>
  <c r="K81" i="14"/>
  <c r="C141" i="14"/>
  <c r="K14" i="14"/>
  <c r="K59" i="14"/>
  <c r="C46" i="14"/>
  <c r="C95" i="14"/>
  <c r="K11" i="14"/>
  <c r="K132" i="14"/>
  <c r="C28" i="14"/>
  <c r="C111" i="14"/>
  <c r="K109" i="14"/>
  <c r="K78" i="14"/>
  <c r="K194" i="14"/>
  <c r="C42" i="14"/>
  <c r="K76" i="14"/>
  <c r="K41" i="14"/>
  <c r="K223" i="14"/>
  <c r="K196" i="14"/>
  <c r="K158" i="14"/>
  <c r="C112" i="14"/>
  <c r="C191" i="14"/>
  <c r="C86" i="14"/>
  <c r="K105" i="14"/>
  <c r="C168" i="14"/>
  <c r="K240" i="14"/>
  <c r="C79" i="14"/>
  <c r="K121" i="14"/>
  <c r="C190" i="14"/>
  <c r="C195" i="14"/>
  <c r="K122" i="14"/>
  <c r="K126" i="14"/>
  <c r="K198" i="14"/>
  <c r="C57" i="14"/>
  <c r="C185" i="14"/>
  <c r="K218" i="14"/>
  <c r="K229" i="14"/>
  <c r="C52" i="14"/>
  <c r="K166" i="14"/>
  <c r="K34" i="14"/>
  <c r="K222" i="14"/>
  <c r="C133" i="14"/>
  <c r="G222" i="14"/>
  <c r="C6" i="14"/>
  <c r="G230" i="14"/>
  <c r="G189" i="14"/>
  <c r="G38" i="14"/>
  <c r="G13" i="14"/>
  <c r="G54" i="14"/>
  <c r="G239" i="14"/>
  <c r="G219" i="14"/>
  <c r="G117" i="14"/>
  <c r="G8" i="14"/>
  <c r="G132" i="14"/>
  <c r="G158" i="14"/>
  <c r="G129" i="14"/>
  <c r="G76" i="14"/>
  <c r="G30" i="14"/>
  <c r="G40" i="14"/>
  <c r="G152" i="14"/>
  <c r="G68" i="14"/>
  <c r="G140" i="14"/>
  <c r="G118" i="14"/>
  <c r="G145" i="14"/>
  <c r="G106" i="14"/>
  <c r="G182" i="14"/>
  <c r="G65" i="14"/>
  <c r="G234" i="14"/>
  <c r="G27" i="14"/>
  <c r="G204" i="14"/>
  <c r="G127" i="14"/>
  <c r="G25" i="14"/>
  <c r="G22" i="14"/>
  <c r="G78" i="14"/>
  <c r="G147" i="14"/>
  <c r="G240" i="14"/>
  <c r="G209" i="14"/>
  <c r="G24" i="14"/>
  <c r="G53" i="14"/>
  <c r="G194" i="14"/>
  <c r="G20" i="14"/>
  <c r="G192" i="14"/>
  <c r="G86" i="14"/>
  <c r="G4" i="14"/>
  <c r="G216" i="14"/>
  <c r="G130" i="14"/>
  <c r="G184" i="14"/>
  <c r="G231" i="14"/>
  <c r="G225" i="14"/>
  <c r="G208" i="14"/>
  <c r="G186" i="14"/>
  <c r="G73" i="14"/>
  <c r="G55" i="14"/>
  <c r="G104" i="14"/>
  <c r="G58" i="14"/>
  <c r="G79" i="14"/>
  <c r="G188" i="14"/>
  <c r="G207" i="14"/>
  <c r="G18" i="14"/>
  <c r="G160" i="14"/>
  <c r="G19" i="14"/>
  <c r="G32" i="14"/>
  <c r="G108" i="14"/>
  <c r="G105" i="14"/>
  <c r="G241" i="14"/>
  <c r="G96" i="14"/>
  <c r="G135" i="14"/>
  <c r="G196" i="14"/>
  <c r="G199" i="14"/>
  <c r="G139" i="14"/>
  <c r="G185" i="14"/>
  <c r="G150" i="14"/>
  <c r="G31" i="14"/>
  <c r="G138" i="14"/>
  <c r="G128" i="14"/>
  <c r="G120" i="14"/>
  <c r="G142" i="14"/>
  <c r="G156" i="14"/>
  <c r="G109" i="14"/>
  <c r="G203" i="14"/>
  <c r="G217" i="14"/>
  <c r="G141" i="14"/>
  <c r="G10" i="14"/>
  <c r="G23" i="14"/>
  <c r="G50" i="14"/>
  <c r="G111" i="14"/>
  <c r="G64" i="14"/>
  <c r="G187" i="14"/>
  <c r="G9" i="14"/>
  <c r="G37" i="14"/>
  <c r="G245" i="14"/>
  <c r="G201" i="14"/>
  <c r="G220" i="14"/>
  <c r="G74" i="14"/>
  <c r="G28" i="14"/>
  <c r="G46" i="14"/>
  <c r="G227" i="14"/>
  <c r="G195" i="14"/>
  <c r="G232" i="14"/>
  <c r="G35" i="14"/>
  <c r="G102" i="14"/>
  <c r="G190" i="14"/>
  <c r="G82" i="14"/>
  <c r="G80" i="14"/>
  <c r="G48" i="14"/>
  <c r="G198" i="14"/>
  <c r="G206" i="14"/>
  <c r="G26" i="14"/>
  <c r="G243" i="14"/>
  <c r="G224" i="14"/>
  <c r="G12" i="14"/>
  <c r="G63" i="14"/>
  <c r="G34" i="14"/>
  <c r="C4" i="14" l="1"/>
  <c r="K233" i="14"/>
  <c r="G5" i="14"/>
  <c r="C54" i="14"/>
  <c r="C211" i="14"/>
  <c r="C60" i="14"/>
  <c r="G7" i="14"/>
  <c r="C89" i="14"/>
  <c r="C103" i="14"/>
  <c r="C68" i="14"/>
  <c r="C119" i="14"/>
  <c r="C83" i="14"/>
  <c r="C5" i="14"/>
  <c r="C192" i="14"/>
  <c r="C67" i="14"/>
  <c r="C169" i="14"/>
  <c r="C93" i="14"/>
  <c r="C137" i="14"/>
  <c r="K3" i="14"/>
  <c r="C37" i="14"/>
  <c r="C148" i="14"/>
  <c r="C200" i="14"/>
  <c r="C43" i="14"/>
  <c r="C154" i="14"/>
  <c r="K142" i="14"/>
  <c r="C180" i="14"/>
  <c r="C49" i="14"/>
  <c r="C151" i="14"/>
  <c r="C3" i="14"/>
  <c r="K23" i="14"/>
  <c r="C233" i="14"/>
  <c r="C48" i="14"/>
  <c r="C146" i="14"/>
  <c r="C97" i="14"/>
  <c r="C216" i="14"/>
  <c r="C33" i="14"/>
  <c r="C101" i="14"/>
  <c r="C63" i="14"/>
  <c r="C209" i="14"/>
  <c r="C90" i="14"/>
  <c r="C30" i="14"/>
  <c r="C35" i="14"/>
  <c r="C94" i="14"/>
  <c r="C69" i="14"/>
  <c r="K47" i="14"/>
  <c r="C85" i="14"/>
  <c r="C38" i="14"/>
  <c r="C100" i="14"/>
  <c r="C187" i="14"/>
  <c r="C188" i="14"/>
  <c r="C145" i="14"/>
  <c r="C120" i="14"/>
  <c r="C81" i="14"/>
  <c r="C25" i="14"/>
  <c r="C82" i="14"/>
  <c r="C70" i="14"/>
  <c r="C50" i="14"/>
  <c r="C27" i="14"/>
  <c r="C53" i="14"/>
  <c r="C74" i="14"/>
  <c r="C109" i="14"/>
  <c r="C220" i="14"/>
  <c r="C18" i="14"/>
  <c r="C65" i="14"/>
  <c r="C202" i="14"/>
  <c r="C15" i="14"/>
  <c r="C223" i="14"/>
  <c r="C56" i="14"/>
  <c r="C55" i="14"/>
  <c r="C232" i="14"/>
  <c r="C31" i="14"/>
  <c r="C177" i="14"/>
  <c r="K72" i="14"/>
  <c r="C66" i="14"/>
  <c r="K128" i="14"/>
  <c r="K213" i="14"/>
  <c r="C73" i="14"/>
  <c r="C59" i="14"/>
  <c r="C149" i="14"/>
  <c r="C32" i="14"/>
  <c r="C9" i="14"/>
  <c r="K62" i="14"/>
  <c r="C76" i="14"/>
  <c r="C16" i="14"/>
  <c r="C230" i="14"/>
  <c r="C110" i="14"/>
  <c r="C247" i="14"/>
  <c r="C125" i="14"/>
  <c r="C147" i="14"/>
  <c r="C58" i="14"/>
  <c r="C160" i="14"/>
  <c r="C212" i="14"/>
  <c r="C172" i="14"/>
  <c r="C105" i="14"/>
  <c r="C173" i="14"/>
  <c r="C98" i="14"/>
  <c r="C24" i="14"/>
  <c r="C78" i="14"/>
  <c r="C207" i="14"/>
  <c r="C36" i="14"/>
  <c r="C29" i="14"/>
  <c r="C118" i="14"/>
  <c r="C199" i="14"/>
  <c r="C184" i="14"/>
  <c r="C44" i="14"/>
  <c r="C210" i="14"/>
  <c r="C243" i="14"/>
  <c r="C75" i="14"/>
  <c r="C217" i="14"/>
  <c r="C170" i="14"/>
  <c r="C224" i="14"/>
  <c r="C77" i="14"/>
  <c r="C150" i="14"/>
  <c r="C39" i="14"/>
  <c r="C87" i="14"/>
  <c r="C231" i="14"/>
  <c r="C41" i="14"/>
  <c r="C96" i="14"/>
</calcChain>
</file>

<file path=xl/sharedStrings.xml><?xml version="1.0" encoding="utf-8"?>
<sst xmlns="http://schemas.openxmlformats.org/spreadsheetml/2006/main" count="16685" uniqueCount="398">
  <si>
    <t>Количество</t>
  </si>
  <si>
    <t>Сумма</t>
  </si>
  <si>
    <t>крупа маш вес.</t>
  </si>
  <si>
    <t>Цена</t>
  </si>
  <si>
    <t>кг</t>
  </si>
  <si>
    <t>Ед.изм.</t>
  </si>
  <si>
    <t>Период с</t>
  </si>
  <si>
    <t>Период по</t>
  </si>
  <si>
    <t>кол.дней для свода</t>
  </si>
  <si>
    <t>аджика вес.</t>
  </si>
  <si>
    <t>бульон в кубиках/пачках вес.</t>
  </si>
  <si>
    <t>вафли вес.</t>
  </si>
  <si>
    <t>горошек зеленый консервированный вес.</t>
  </si>
  <si>
    <t>горчица вес.</t>
  </si>
  <si>
    <t>грибы маринованые вес.</t>
  </si>
  <si>
    <t>грибы сушеные вес.</t>
  </si>
  <si>
    <t>джем-конфетюр вес.</t>
  </si>
  <si>
    <t>зелень вес.</t>
  </si>
  <si>
    <t>зелень салатные листья вес.</t>
  </si>
  <si>
    <t>зефир в ассортименте вес.</t>
  </si>
  <si>
    <t>имбирь вес.</t>
  </si>
  <si>
    <t>йогурт штучный</t>
  </si>
  <si>
    <t>капуста вес.</t>
  </si>
  <si>
    <t>капуста красная вес.</t>
  </si>
  <si>
    <t>капуста морская вес.</t>
  </si>
  <si>
    <t>капуста цветная вес.</t>
  </si>
  <si>
    <t>картофель вес.</t>
  </si>
  <si>
    <t>кетчуп вес.</t>
  </si>
  <si>
    <t>кефир 0,5 л. шт.</t>
  </si>
  <si>
    <t>кефир литр.</t>
  </si>
  <si>
    <t>кинза сушеная вес.</t>
  </si>
  <si>
    <t>кисель вес.</t>
  </si>
  <si>
    <t>колбаса вареная вес.</t>
  </si>
  <si>
    <t>колбаса копченая вес.</t>
  </si>
  <si>
    <t>конфеты карамель в ассортименте вес.</t>
  </si>
  <si>
    <t>кофе вес.</t>
  </si>
  <si>
    <t>кофейный пакетик шт.</t>
  </si>
  <si>
    <t>крабовые палочки вес.</t>
  </si>
  <si>
    <t>кристалики вес.</t>
  </si>
  <si>
    <t>крупа горох вес.</t>
  </si>
  <si>
    <t>крупа гречневая вес.</t>
  </si>
  <si>
    <t>крупа манная вес.</t>
  </si>
  <si>
    <t>крупа овсяная вес.</t>
  </si>
  <si>
    <t>крупа перловая вес.</t>
  </si>
  <si>
    <t>крупа пшеничная вес.</t>
  </si>
  <si>
    <t>крупа пшенная вес.</t>
  </si>
  <si>
    <t>крупа фасоль вес.</t>
  </si>
  <si>
    <t>крупа чечевица вес.</t>
  </si>
  <si>
    <t>кукуруза консервированная вес.</t>
  </si>
  <si>
    <t>куриная грудка (филе) вес.</t>
  </si>
  <si>
    <t>лимон вес.</t>
  </si>
  <si>
    <t>лук вес.</t>
  </si>
  <si>
    <t>майонез вес.</t>
  </si>
  <si>
    <t>макароны вес.</t>
  </si>
  <si>
    <t>мармелад в ассортименте вес.</t>
  </si>
  <si>
    <t>маслины вес.</t>
  </si>
  <si>
    <t>масло растительное литр.</t>
  </si>
  <si>
    <t>масло сливочное вес.</t>
  </si>
  <si>
    <t>мед натуральный вес.</t>
  </si>
  <si>
    <t>мин вода 1,5 литра штучная</t>
  </si>
  <si>
    <t>молоко литр.</t>
  </si>
  <si>
    <t>молоко сухое вес.</t>
  </si>
  <si>
    <t>морковь вес.</t>
  </si>
  <si>
    <t>мука в/с вес.</t>
  </si>
  <si>
    <t>мясо баранина вес.</t>
  </si>
  <si>
    <t>мясо говядина мякоть вес.</t>
  </si>
  <si>
    <t>мясо конина вес</t>
  </si>
  <si>
    <t>мясо печень говяжья вес</t>
  </si>
  <si>
    <t>мясо сбой говяжий вес.</t>
  </si>
  <si>
    <t>ножки говяжьи вес</t>
  </si>
  <si>
    <t>огурцы вес.</t>
  </si>
  <si>
    <t>огурцы маринованные вес.</t>
  </si>
  <si>
    <t>окорочка вес.</t>
  </si>
  <si>
    <t>паприка вес.</t>
  </si>
  <si>
    <t>паста томатная вес.</t>
  </si>
  <si>
    <t>перец болгарский вес.</t>
  </si>
  <si>
    <t>перец черный вес.</t>
  </si>
  <si>
    <t>печенье в ассортименте вес.</t>
  </si>
  <si>
    <t>помидоры вес.</t>
  </si>
  <si>
    <t>редька вес.</t>
  </si>
  <si>
    <t>рис вес.</t>
  </si>
  <si>
    <t>рыба змейголова вес.</t>
  </si>
  <si>
    <t>рыба сазан свежая вес.</t>
  </si>
  <si>
    <t>рыба сельдь свежая</t>
  </si>
  <si>
    <t>сахар песок вес.</t>
  </si>
  <si>
    <t>сахар рафинад вес.</t>
  </si>
  <si>
    <t>сбор огородный вес.</t>
  </si>
  <si>
    <t>свекла вес.</t>
  </si>
  <si>
    <t>сметана вес</t>
  </si>
  <si>
    <t>сода пищевая вес.</t>
  </si>
  <si>
    <t>сок 0,200 л. шт</t>
  </si>
  <si>
    <t>сок натуральный литр.</t>
  </si>
  <si>
    <t>соль вес.</t>
  </si>
  <si>
    <t>сосиски вес.</t>
  </si>
  <si>
    <t>соя жидкая литр.</t>
  </si>
  <si>
    <t>спагетти вес.</t>
  </si>
  <si>
    <t>спаржа вес.</t>
  </si>
  <si>
    <t>стрелки чесночные вес</t>
  </si>
  <si>
    <t>супнабор (кости гов., жилы)</t>
  </si>
  <si>
    <t>сухофрукты вес.</t>
  </si>
  <si>
    <t>сыр вес.</t>
  </si>
  <si>
    <t>сыр плавленный штучный 17,5 гр.</t>
  </si>
  <si>
    <t>требуха вес</t>
  </si>
  <si>
    <t>тыква вес.</t>
  </si>
  <si>
    <t>уксус столовый вес.</t>
  </si>
  <si>
    <t>фрукты апельсины вес.</t>
  </si>
  <si>
    <t>фрукты бананы вес.</t>
  </si>
  <si>
    <t>фрукты груши вес.</t>
  </si>
  <si>
    <t>фрукты мандарины вес.</t>
  </si>
  <si>
    <t>фрукты яблоки вес.</t>
  </si>
  <si>
    <t>фунчеза ашлянфу вес.</t>
  </si>
  <si>
    <t>фунчеза вес.</t>
  </si>
  <si>
    <t>чай каркадэ вес.</t>
  </si>
  <si>
    <t>чайный пакетик зеленый шт.</t>
  </si>
  <si>
    <t>чайный пакетик черный шт.</t>
  </si>
  <si>
    <t>чеснок вес.</t>
  </si>
  <si>
    <t>ягода шиповник вес.</t>
  </si>
  <si>
    <t>яйцо вес.</t>
  </si>
  <si>
    <t>шт</t>
  </si>
  <si>
    <t>кешью вес.</t>
  </si>
  <si>
    <t>Конфеты шоколадные кит-кат кг</t>
  </si>
  <si>
    <t>Конфеты шоколадные сникерс кг.</t>
  </si>
  <si>
    <t>Конфеты шоколадные твикс кг.</t>
  </si>
  <si>
    <t>курага вес.</t>
  </si>
  <si>
    <t>мин вода 0,5 литра штучная</t>
  </si>
  <si>
    <t>Мин вода Боржоми 0,5л.</t>
  </si>
  <si>
    <t>Мин вода Есентуки 0,5л</t>
  </si>
  <si>
    <t>л</t>
  </si>
  <si>
    <t>Белизна 1,1 л.</t>
  </si>
  <si>
    <t>Бумага туалетная  Северная</t>
  </si>
  <si>
    <t>Ветошь метр</t>
  </si>
  <si>
    <t>Губка большая шт</t>
  </si>
  <si>
    <t>Губка средняя шт</t>
  </si>
  <si>
    <t>Доместос 1л</t>
  </si>
  <si>
    <t>Зубочистки 100 шт</t>
  </si>
  <si>
    <t>Комет 400 гр</t>
  </si>
  <si>
    <t>Марля</t>
  </si>
  <si>
    <t>Маска медицинская</t>
  </si>
  <si>
    <t>Мыло жидкое 5л</t>
  </si>
  <si>
    <t>Мыло хозяйственное 200 гр 65%</t>
  </si>
  <si>
    <t>Пакет для мусора 120л</t>
  </si>
  <si>
    <t>Пакет кодак</t>
  </si>
  <si>
    <t>Пакет маечка</t>
  </si>
  <si>
    <t>Пакет одноразовый</t>
  </si>
  <si>
    <t>Перчатки латексные</t>
  </si>
  <si>
    <t>Перчатки резиновые</t>
  </si>
  <si>
    <t>Пленка Falcon 45см*1000м</t>
  </si>
  <si>
    <t>Полотенце бумажное Дала кент</t>
  </si>
  <si>
    <t>Полотенце бумажное Карина</t>
  </si>
  <si>
    <t>Полотенце вафельное</t>
  </si>
  <si>
    <t>Салфетки диспенсерные Resmo 200</t>
  </si>
  <si>
    <t>Санита антиржавчина 500 гр</t>
  </si>
  <si>
    <t>Санфор гель д/унитаза 750 мл.</t>
  </si>
  <si>
    <t>Сода кальцинированная</t>
  </si>
  <si>
    <t>Фартук (одноразовый)</t>
  </si>
  <si>
    <t>Фейри 900 мл.</t>
  </si>
  <si>
    <t>Ценник</t>
  </si>
  <si>
    <t>Чепчики (одноразовые)</t>
  </si>
  <si>
    <t>Щетка металическая</t>
  </si>
  <si>
    <t>м</t>
  </si>
  <si>
    <t>пар</t>
  </si>
  <si>
    <t>лист лавровый вес.</t>
  </si>
  <si>
    <t>перец красный вес.</t>
  </si>
  <si>
    <t>творог вес.</t>
  </si>
  <si>
    <t>Кофе якобс монарх 95 гр ст/б</t>
  </si>
  <si>
    <t>Бумага А4</t>
  </si>
  <si>
    <t>Очиститель стекла капля цитрус 500 гр</t>
  </si>
  <si>
    <t>Перчатки х/б</t>
  </si>
  <si>
    <t>Средство чистящее без хлора Чистин Омега 950мл</t>
  </si>
  <si>
    <t>Средство чистящее Биолан антижир 400 гр</t>
  </si>
  <si>
    <t>Вапусан-2000Р 1л</t>
  </si>
  <si>
    <t>Дуст</t>
  </si>
  <si>
    <t>Мыло жидкое (Весна) 280 мл</t>
  </si>
  <si>
    <t>Пакет одноразовый 500</t>
  </si>
  <si>
    <t>Перчатки для пекаря (краги)</t>
  </si>
  <si>
    <t>Пленка пищевая 30 см/300</t>
  </si>
  <si>
    <t>рулон</t>
  </si>
  <si>
    <t>желатин вес.</t>
  </si>
  <si>
    <t>изюм вес.</t>
  </si>
  <si>
    <t>мука 1 сорт вес.</t>
  </si>
  <si>
    <t>Приправа для корейской моркови острая 15гр</t>
  </si>
  <si>
    <t>рыба щука вес</t>
  </si>
  <si>
    <t>Месяц</t>
  </si>
  <si>
    <t>Период</t>
  </si>
  <si>
    <t>Номенклатура</t>
  </si>
  <si>
    <t>СуммаСписания</t>
  </si>
  <si>
    <t>КоличествоСписания</t>
  </si>
  <si>
    <t>ВАХТА</t>
  </si>
  <si>
    <t>Кол-во дней вахты</t>
  </si>
  <si>
    <t>Объект</t>
  </si>
  <si>
    <t>Акш.1</t>
  </si>
  <si>
    <t>маргарин вес.</t>
  </si>
  <si>
    <t>мука ржаная вес.</t>
  </si>
  <si>
    <t>перец стручковый вес.</t>
  </si>
  <si>
    <t>повидло вес.</t>
  </si>
  <si>
    <t>Уксус жидкий дым 0,33 л.</t>
  </si>
  <si>
    <t>Деохлор 1 кг 300 таб.</t>
  </si>
  <si>
    <t>Очиститель стекла Реал 500 гр</t>
  </si>
  <si>
    <t>Санфор гель д/труб</t>
  </si>
  <si>
    <t>Скотч большой</t>
  </si>
  <si>
    <t>Утенок 750 мл</t>
  </si>
  <si>
    <t>Конфеты шоколадные марс кг.</t>
  </si>
  <si>
    <t>Кофе якобс монарх 190 гр</t>
  </si>
  <si>
    <t>перец горошек вес.</t>
  </si>
  <si>
    <t>Салфетки Дельфин</t>
  </si>
  <si>
    <t>Мистер Пропер жидкий 750 мл.</t>
  </si>
  <si>
    <t>Мыло хозяйственное 1л</t>
  </si>
  <si>
    <t>Ручка шариковая</t>
  </si>
  <si>
    <t>Средство чистящее Чистолюб антижир 500 гр</t>
  </si>
  <si>
    <t>Стикер</t>
  </si>
  <si>
    <t>Файл А4</t>
  </si>
  <si>
    <t>Мин вода Есентуки 1,5л</t>
  </si>
  <si>
    <t>Стоимость</t>
  </si>
  <si>
    <t>Себестоимость (ед.товара)</t>
  </si>
  <si>
    <t>орех грецкий вес</t>
  </si>
  <si>
    <t>приправа базелик вес.</t>
  </si>
  <si>
    <t>шоколад марс</t>
  </si>
  <si>
    <t>шоколад твикс</t>
  </si>
  <si>
    <t>дрожжи сухие вес.</t>
  </si>
  <si>
    <t>крахмал вес.</t>
  </si>
  <si>
    <t>сухари панировочные вес.</t>
  </si>
  <si>
    <t>арахис вес</t>
  </si>
  <si>
    <t>конфеты шоколадные в ассортименте вес.</t>
  </si>
  <si>
    <t>мед искуственный вес.</t>
  </si>
  <si>
    <t>консервы рыбные в ассортименте шт.</t>
  </si>
  <si>
    <t>сыр плавленный вес.</t>
  </si>
  <si>
    <t>зелень айсберг вес.</t>
  </si>
  <si>
    <t>зелень сельдирей вес.</t>
  </si>
  <si>
    <t>капуста корейская вес.</t>
  </si>
  <si>
    <t>помидоры черри вес.</t>
  </si>
  <si>
    <t>розмарин вес</t>
  </si>
  <si>
    <t>фасоль стручковая вес</t>
  </si>
  <si>
    <t>приправа тмин вес.</t>
  </si>
  <si>
    <t>горчица дижонская вес.</t>
  </si>
  <si>
    <t>уксус бальзамический вес.</t>
  </si>
  <si>
    <t>уксус яблочный вес.</t>
  </si>
  <si>
    <t>приправа куркума вес.</t>
  </si>
  <si>
    <t>шубат литр.</t>
  </si>
  <si>
    <t>яйцо перепелиное вес.</t>
  </si>
  <si>
    <t>чернослив вес</t>
  </si>
  <si>
    <t>казы вес.</t>
  </si>
  <si>
    <t>крупа кукуруза дробленая вес.</t>
  </si>
  <si>
    <t>сек вес.</t>
  </si>
  <si>
    <t>талкан вес.</t>
  </si>
  <si>
    <t>иримшик вес.</t>
  </si>
  <si>
    <t>курт вес.</t>
  </si>
  <si>
    <t>куриные крылья вес.</t>
  </si>
  <si>
    <t>мясо язык говяжий вес.</t>
  </si>
  <si>
    <t>баклажаны вес.</t>
  </si>
  <si>
    <t>зелень базелик вес.</t>
  </si>
  <si>
    <t>зелень мята вес.</t>
  </si>
  <si>
    <t>кабачки вес</t>
  </si>
  <si>
    <t>редис вес.</t>
  </si>
  <si>
    <t>специи корица вес</t>
  </si>
  <si>
    <t>фрукты виноград вес</t>
  </si>
  <si>
    <t>Бумага туалетная  Снежинка</t>
  </si>
  <si>
    <t>Ветошь</t>
  </si>
  <si>
    <t>Доместос 0,5 л</t>
  </si>
  <si>
    <t>Мистер Пропер жидкий 1 литр</t>
  </si>
  <si>
    <t>Мистер Пропер порошок 400 гр</t>
  </si>
  <si>
    <t>Мыло хозяйственное жидкое 5 л</t>
  </si>
  <si>
    <t>Освежитель воздуха gold wind 300 мл</t>
  </si>
  <si>
    <t>Санита гель 500 гр</t>
  </si>
  <si>
    <t>Санфор гель д/труб 1000мл</t>
  </si>
  <si>
    <t>Утенок 900 мл</t>
  </si>
  <si>
    <t>Клеенка</t>
  </si>
  <si>
    <t>Утенок 500 мл</t>
  </si>
  <si>
    <t>Фольга 100 м*45 см.</t>
  </si>
  <si>
    <t>Бумага для выпечки 45*100</t>
  </si>
  <si>
    <t>Пленка Falcon 45см*1200м</t>
  </si>
  <si>
    <t>Упаковка 1000 мл. с крышкой РР</t>
  </si>
  <si>
    <t>Упаковка РКС-250</t>
  </si>
  <si>
    <t>Мыло жидкое 500 мл</t>
  </si>
  <si>
    <t>Перчатки рабочие</t>
  </si>
  <si>
    <t>рул</t>
  </si>
  <si>
    <t>№ п/п</t>
  </si>
  <si>
    <t>Антижир 5л</t>
  </si>
  <si>
    <t>Перчатки резиновые  L</t>
  </si>
  <si>
    <t>Средство для чистки труб крот 90 гр.</t>
  </si>
  <si>
    <t>Фейри Чисто Да 5 л.</t>
  </si>
  <si>
    <t xml:space="preserve">Щетка металическая </t>
  </si>
  <si>
    <t>Пакет для мусора 60л</t>
  </si>
  <si>
    <t>Бахилы</t>
  </si>
  <si>
    <t xml:space="preserve">Ценник </t>
  </si>
  <si>
    <t>Бумага туалетная 65м</t>
  </si>
  <si>
    <t>Средство для полов 5л</t>
  </si>
  <si>
    <t>Шприц для муравьев</t>
  </si>
  <si>
    <t>Специи</t>
  </si>
  <si>
    <t>Сухофрукты</t>
  </si>
  <si>
    <t>Овощи</t>
  </si>
  <si>
    <t>Моющие</t>
  </si>
  <si>
    <t>Расходные материалы</t>
  </si>
  <si>
    <t>Кондитерские изделия</t>
  </si>
  <si>
    <t>Овощи консервированные</t>
  </si>
  <si>
    <t>Зелень</t>
  </si>
  <si>
    <t>Молочная продукция</t>
  </si>
  <si>
    <t>Колбасные изделия</t>
  </si>
  <si>
    <t>Приправа</t>
  </si>
  <si>
    <t>Напитки</t>
  </si>
  <si>
    <t>Консервы и маринады</t>
  </si>
  <si>
    <t>Чай Кофе</t>
  </si>
  <si>
    <t>Крупа и макарон.изд.</t>
  </si>
  <si>
    <t>Птица</t>
  </si>
  <si>
    <t>Масложировая продукция</t>
  </si>
  <si>
    <t>Вода</t>
  </si>
  <si>
    <t>Мука</t>
  </si>
  <si>
    <t>Мясо</t>
  </si>
  <si>
    <t>Сбой</t>
  </si>
  <si>
    <t>Рыба</t>
  </si>
  <si>
    <t>Фрукты</t>
  </si>
  <si>
    <t>Яйцо</t>
  </si>
  <si>
    <t>Восточные сладости</t>
  </si>
  <si>
    <t>-Крабовые палочки 500 гр</t>
  </si>
  <si>
    <t>приправа  оригано вес.</t>
  </si>
  <si>
    <t>капуста молодая вес.</t>
  </si>
  <si>
    <t>специя хмели-сунели вес.</t>
  </si>
  <si>
    <t>Комет 475 гр</t>
  </si>
  <si>
    <t>Пакет одноразовый 1000</t>
  </si>
  <si>
    <t>Эмульсия 7 кг.</t>
  </si>
  <si>
    <t>чай черный вес.</t>
  </si>
  <si>
    <t>Должность</t>
  </si>
  <si>
    <t>Повар</t>
  </si>
  <si>
    <t>Супервайзер</t>
  </si>
  <si>
    <t>Пекарь</t>
  </si>
  <si>
    <t>Мясник</t>
  </si>
  <si>
    <t>Расчетный листок за Май 2022</t>
  </si>
  <si>
    <t xml:space="preserve">Подразделение: Акшабулак 2 столовая м/р </t>
  </si>
  <si>
    <t xml:space="preserve">Должность: Супервайзер </t>
  </si>
  <si>
    <t>Табельный номер: 0000000279</t>
  </si>
  <si>
    <r>
      <t xml:space="preserve">Месячная (часовая) тарифная ставка: </t>
    </r>
    <r>
      <rPr>
        <sz val="8"/>
        <color rgb="FF0000FF"/>
        <rFont val="Arial"/>
        <family val="2"/>
        <charset val="204"/>
      </rPr>
      <t>124 896</t>
    </r>
  </si>
  <si>
    <t>ООСМС с начала года: 31 910,00</t>
  </si>
  <si>
    <t>ООСМС за месяц: 4 546,00</t>
  </si>
  <si>
    <t>ВОСМС с начала года: 21 275,00</t>
  </si>
  <si>
    <t>Вид</t>
  </si>
  <si>
    <t>Дни</t>
  </si>
  <si>
    <t>Часы</t>
  </si>
  <si>
    <t>1.Начислено</t>
  </si>
  <si>
    <t>2. Удержано</t>
  </si>
  <si>
    <t>Вычет</t>
  </si>
  <si>
    <t>Оклад по часам</t>
  </si>
  <si>
    <t>Май 22</t>
  </si>
  <si>
    <t>ИПН исчисленный</t>
  </si>
  <si>
    <t xml:space="preserve">Экологические </t>
  </si>
  <si>
    <t>ОПВ исчисленные</t>
  </si>
  <si>
    <t>Взносы ОСМС исчисленные</t>
  </si>
  <si>
    <t>Всего начислено</t>
  </si>
  <si>
    <t>Всего удержано</t>
  </si>
  <si>
    <t>3. Доходы в натуральной форме</t>
  </si>
  <si>
    <t>4. Выплачено</t>
  </si>
  <si>
    <t>Перечислено в банк</t>
  </si>
  <si>
    <t>Всего натуральных доходов</t>
  </si>
  <si>
    <t>Всего выплат</t>
  </si>
  <si>
    <t>5. Налоговые вычеты</t>
  </si>
  <si>
    <t>Вычет ОПВ</t>
  </si>
  <si>
    <t>Стандартный 14 МРП (1 МЗП)</t>
  </si>
  <si>
    <t>Вычет ВОСМС</t>
  </si>
  <si>
    <t>Всего вычеты</t>
  </si>
  <si>
    <t>Долг за организацией на начало месяца</t>
  </si>
  <si>
    <t>Долг за организацией на конец месяца</t>
  </si>
  <si>
    <t>Должность: Мясник</t>
  </si>
  <si>
    <t xml:space="preserve">Табельный номер: УТ0001200 </t>
  </si>
  <si>
    <t>Месячная (часовая) тарифная ставка: 88 084</t>
  </si>
  <si>
    <t>ООСМС с начала года: 8 015,00</t>
  </si>
  <si>
    <t xml:space="preserve">ООСМС за месяц:  </t>
  </si>
  <si>
    <t>ВОСМС с начала года: 7 483,00</t>
  </si>
  <si>
    <t xml:space="preserve">Выплачено из кассы </t>
  </si>
  <si>
    <t>Должность: Кухонный работник</t>
  </si>
  <si>
    <t xml:space="preserve">Табельный номер: УТ0001115 </t>
  </si>
  <si>
    <t>Месячная (часовая) тарифная ставка: 69 679</t>
  </si>
  <si>
    <t>ООСМС с начала года: 17 802,00</t>
  </si>
  <si>
    <t>ООСМС за месяц: 2 536,00</t>
  </si>
  <si>
    <t>ВОСМС с начала года: 11 870,00</t>
  </si>
  <si>
    <t xml:space="preserve">Подразделение: Акшабулак 1 столовая м/р </t>
  </si>
  <si>
    <t>Должность: Повар</t>
  </si>
  <si>
    <t>Табельный номер: 0000000651</t>
  </si>
  <si>
    <t>ООСМС с начала года: 19 965,00</t>
  </si>
  <si>
    <t>ООСМС за месяц: 3 206,00</t>
  </si>
  <si>
    <t>ВОСМС с начала года: 13 313,00</t>
  </si>
  <si>
    <t>Штат столовой №1</t>
  </si>
  <si>
    <t>Сумма нач.за 14 дней</t>
  </si>
  <si>
    <t>Пересчет суммы за 30Дней</t>
  </si>
  <si>
    <t>Вед.Повар</t>
  </si>
  <si>
    <t>Кух.раб</t>
  </si>
  <si>
    <t>Дополнительно вед.поварам доплата за 30 дней 21 429 тенге</t>
  </si>
  <si>
    <t>Работник</t>
  </si>
  <si>
    <t>Организация</t>
  </si>
  <si>
    <t>Работник:</t>
  </si>
  <si>
    <t xml:space="preserve">Организация: </t>
  </si>
  <si>
    <t xml:space="preserve">Работник: </t>
  </si>
  <si>
    <t>Лауазымы</t>
  </si>
  <si>
    <t xml:space="preserve">
Жеке табыс салығы мен жеке табыс салығын қосқандағы тарифтік мөлшерлеме (сағат үшін), теңге</t>
  </si>
  <si>
    <t>Жеке табыс салығы мен жеке табыс салығын қоса алғанда, тарифтік мөлшерлеме (айына), теңге</t>
  </si>
  <si>
    <t>* Мердігердің Шарт бойынша жұмыстарды орындайтын қызметкерлері үшін ең төменгі тарифтік мөлшерлеме олардың лауазымына/кәсібіне сәйкес кестеде көрсетілген тарифтік мөлшерлемеден төмен болмауы тиіс. Барлық қосымша төлемдер Қазақстан Республикасының Еңбек кодексінің талаптарына сәйкес белгіленеді және Шарттың жалпы сомасы ұлғайтуға жатпайды.</t>
  </si>
  <si>
    <t>№2  Шартқа қосымша</t>
  </si>
  <si>
    <t xml:space="preserve">Мердігер қызметкерлерінің жалақысының ең төменгі мәні* ату-жару жұмыстары бойынша жұмыстарды орындауға </t>
  </si>
  <si>
    <t>Партия басшысы</t>
  </si>
  <si>
    <t>Жүргізуші</t>
  </si>
  <si>
    <t>Каротажшы (жарғыш)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</si>
</sst>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3" formatCode="_-* #,##0.00_-;\-* #,##0.00_-;_-* &quot;-&quot;??_-;_-@_-"/>
    <numFmt numFmtId="164" formatCode="_-* #,##0.00\ _₽_-;\-* #,##0.00\ _₽_-;_-* &quot;-&quot;??\ _₽_-;_-@_-"/>
    <numFmt numFmtId="165" formatCode="[$-419]mmmm\ yyyy;@"/>
    <numFmt numFmtId="166" formatCode="_-* #,##0_-;\-* #,##0_-;_-* &quot;-&quot;??_-;_-@_-"/>
    <numFmt numFmtId="167" formatCode="0.000;[Red]\-0.000"/>
    <numFmt numFmtId="168" formatCode="0.00;[Red]\-0.00"/>
    <numFmt numFmtId="169" formatCode="#,##0.000;[Red]\-#,##0.000"/>
    <numFmt numFmtId="170" formatCode="0.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sz val="11"/>
      <color rgb="FF7030A0"/>
      <name val="Times New Roman"/>
      <family val="1"/>
      <charset val="204"/>
    </font>
    <font>
      <sz val="8"/>
      <name val="Arial"/>
      <family val="2"/>
      <charset val="204"/>
    </font>
    <font>
      <b/>
      <sz val="11"/>
      <color rgb="FF594304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8"/>
      <name val="Arial"/>
      <family val="2"/>
    </font>
    <font>
      <sz val="8"/>
      <color indexed="8"/>
      <name val="Arial"/>
      <family val="2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b/>
      <u/>
      <sz val="9"/>
      <name val="Arial"/>
      <family val="2"/>
    </font>
    <font>
      <b/>
      <sz val="8"/>
      <name val="Arial"/>
      <family val="2"/>
      <charset val="204"/>
    </font>
    <font>
      <sz val="8"/>
      <color rgb="FF0000FF"/>
      <name val="Arial"/>
      <family val="2"/>
      <charset val="204"/>
    </font>
    <font>
      <b/>
      <sz val="8"/>
      <name val="Arial"/>
      <family val="2"/>
    </font>
    <font>
      <sz val="7"/>
      <name val="Arial"/>
      <family val="2"/>
    </font>
    <font>
      <b/>
      <sz val="18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5F2DD"/>
      </patternFill>
    </fill>
    <fill>
      <patternFill patternType="solid">
        <fgColor indexed="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3">
    <xf numFmtId="0" fontId="0" fillId="0" borderId="0"/>
    <xf numFmtId="43" fontId="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0" fontId="1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" fillId="0" borderId="0"/>
    <xf numFmtId="0" fontId="3" fillId="0" borderId="0"/>
    <xf numFmtId="0" fontId="19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</cellStyleXfs>
  <cellXfs count="130">
    <xf numFmtId="0" fontId="0" fillId="0" borderId="0" xfId="0"/>
    <xf numFmtId="0" fontId="7" fillId="0" borderId="0" xfId="0" applyFont="1"/>
    <xf numFmtId="14" fontId="7" fillId="0" borderId="0" xfId="0" applyNumberFormat="1" applyFont="1"/>
    <xf numFmtId="0" fontId="7" fillId="0" borderId="1" xfId="0" applyFont="1" applyBorder="1"/>
    <xf numFmtId="0" fontId="7" fillId="0" borderId="1" xfId="0" applyFont="1" applyBorder="1" applyAlignment="1">
      <alignment horizontal="left" vertical="top" wrapText="1"/>
    </xf>
    <xf numFmtId="14" fontId="7" fillId="0" borderId="1" xfId="0" applyNumberFormat="1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3" fontId="7" fillId="0" borderId="1" xfId="1" applyFont="1" applyBorder="1" applyAlignment="1">
      <alignment horizontal="center" vertical="center" wrapText="1"/>
    </xf>
    <xf numFmtId="43" fontId="7" fillId="0" borderId="1" xfId="1" applyFont="1" applyBorder="1"/>
    <xf numFmtId="43" fontId="7" fillId="0" borderId="1" xfId="1" applyFont="1" applyBorder="1" applyAlignment="1">
      <alignment horizontal="center" vertical="center"/>
    </xf>
    <xf numFmtId="17" fontId="7" fillId="0" borderId="0" xfId="0" applyNumberFormat="1" applyFont="1"/>
    <xf numFmtId="43" fontId="7" fillId="0" borderId="2" xfId="1" applyFont="1" applyBorder="1"/>
    <xf numFmtId="43" fontId="7" fillId="0" borderId="2" xfId="1" applyFont="1" applyBorder="1" applyAlignment="1">
      <alignment horizontal="center" vertical="center"/>
    </xf>
    <xf numFmtId="14" fontId="7" fillId="3" borderId="1" xfId="0" applyNumberFormat="1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center"/>
    </xf>
    <xf numFmtId="43" fontId="7" fillId="3" borderId="1" xfId="1" applyFont="1" applyFill="1" applyBorder="1" applyAlignment="1">
      <alignment horizontal="center" vertical="center" wrapText="1"/>
    </xf>
    <xf numFmtId="43" fontId="7" fillId="3" borderId="1" xfId="1" applyFont="1" applyFill="1" applyBorder="1"/>
    <xf numFmtId="43" fontId="7" fillId="3" borderId="1" xfId="1" applyFont="1" applyFill="1" applyBorder="1" applyAlignment="1">
      <alignment horizontal="center" vertical="center"/>
    </xf>
    <xf numFmtId="43" fontId="7" fillId="3" borderId="2" xfId="1" applyFont="1" applyFill="1" applyBorder="1"/>
    <xf numFmtId="14" fontId="7" fillId="3" borderId="0" xfId="0" applyNumberFormat="1" applyFont="1" applyFill="1"/>
    <xf numFmtId="17" fontId="7" fillId="3" borderId="0" xfId="0" applyNumberFormat="1" applyFont="1" applyFill="1"/>
    <xf numFmtId="14" fontId="7" fillId="0" borderId="0" xfId="0" applyNumberFormat="1" applyFont="1" applyBorder="1"/>
    <xf numFmtId="0" fontId="7" fillId="0" borderId="0" xfId="0" applyFont="1" applyBorder="1"/>
    <xf numFmtId="0" fontId="7" fillId="3" borderId="0" xfId="0" applyFont="1" applyFill="1" applyBorder="1"/>
    <xf numFmtId="0" fontId="9" fillId="2" borderId="0" xfId="0" applyFont="1" applyFill="1" applyAlignment="1">
      <alignment horizontal="centerContinuous"/>
    </xf>
    <xf numFmtId="0" fontId="7" fillId="2" borderId="0" xfId="0" applyFont="1" applyFill="1" applyAlignment="1">
      <alignment horizontal="centerContinuous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/>
    <xf numFmtId="0" fontId="7" fillId="5" borderId="0" xfId="0" applyFont="1" applyFill="1"/>
    <xf numFmtId="0" fontId="8" fillId="6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0" fontId="0" fillId="0" borderId="1" xfId="0" applyBorder="1"/>
    <xf numFmtId="0" fontId="13" fillId="7" borderId="3" xfId="2" applyFont="1" applyFill="1" applyBorder="1" applyAlignment="1">
      <alignment horizontal="left" vertical="top" wrapText="1"/>
    </xf>
    <xf numFmtId="0" fontId="13" fillId="7" borderId="3" xfId="2" applyFont="1" applyFill="1" applyBorder="1" applyAlignment="1">
      <alignment horizontal="center" vertical="top" wrapText="1"/>
    </xf>
    <xf numFmtId="0" fontId="8" fillId="0" borderId="0" xfId="2" applyFont="1"/>
    <xf numFmtId="0" fontId="8" fillId="0" borderId="0" xfId="2" applyFont="1" applyAlignment="1">
      <alignment horizontal="left"/>
    </xf>
    <xf numFmtId="43" fontId="8" fillId="0" borderId="0" xfId="3" applyFont="1"/>
    <xf numFmtId="17" fontId="8" fillId="0" borderId="0" xfId="2" applyNumberFormat="1" applyFont="1"/>
    <xf numFmtId="0" fontId="8" fillId="0" borderId="1" xfId="2" applyFont="1" applyBorder="1" applyAlignment="1">
      <alignment horizontal="left"/>
    </xf>
    <xf numFmtId="0" fontId="8" fillId="4" borderId="0" xfId="2" applyFont="1" applyFill="1"/>
    <xf numFmtId="43" fontId="8" fillId="0" borderId="0" xfId="1" applyFont="1"/>
    <xf numFmtId="0" fontId="8" fillId="0" borderId="0" xfId="2" applyFont="1" applyBorder="1" applyAlignment="1">
      <alignment horizontal="left"/>
    </xf>
    <xf numFmtId="0" fontId="7" fillId="0" borderId="4" xfId="0" applyFont="1" applyBorder="1" applyAlignment="1">
      <alignment wrapText="1"/>
    </xf>
    <xf numFmtId="43" fontId="7" fillId="0" borderId="4" xfId="0" applyNumberFormat="1" applyFont="1" applyBorder="1"/>
    <xf numFmtId="165" fontId="8" fillId="6" borderId="1" xfId="0" applyNumberFormat="1" applyFont="1" applyFill="1" applyBorder="1" applyAlignment="1">
      <alignment horizontal="center" vertical="center" wrapText="1"/>
    </xf>
    <xf numFmtId="0" fontId="17" fillId="8" borderId="6" xfId="8" applyNumberFormat="1" applyFont="1" applyFill="1" applyBorder="1" applyAlignment="1">
      <alignment horizontal="left" vertical="top" wrapText="1"/>
    </xf>
    <xf numFmtId="167" fontId="17" fillId="8" borderId="6" xfId="8" applyNumberFormat="1" applyFont="1" applyFill="1" applyBorder="1" applyAlignment="1">
      <alignment horizontal="right" vertical="top" wrapText="1"/>
    </xf>
    <xf numFmtId="40" fontId="17" fillId="8" borderId="6" xfId="8" applyNumberFormat="1" applyFont="1" applyFill="1" applyBorder="1" applyAlignment="1">
      <alignment horizontal="right" vertical="top" wrapText="1"/>
    </xf>
    <xf numFmtId="168" fontId="17" fillId="8" borderId="6" xfId="8" applyNumberFormat="1" applyFont="1" applyFill="1" applyBorder="1" applyAlignment="1">
      <alignment horizontal="right" vertical="top" wrapText="1"/>
    </xf>
    <xf numFmtId="169" fontId="17" fillId="8" borderId="6" xfId="8" applyNumberFormat="1" applyFont="1" applyFill="1" applyBorder="1" applyAlignment="1">
      <alignment horizontal="right" vertical="top" wrapText="1"/>
    </xf>
    <xf numFmtId="40" fontId="8" fillId="0" borderId="0" xfId="2" applyNumberFormat="1" applyFont="1"/>
    <xf numFmtId="0" fontId="17" fillId="8" borderId="0" xfId="8" applyNumberFormat="1" applyFont="1" applyFill="1" applyBorder="1" applyAlignment="1">
      <alignment horizontal="left" vertical="top" wrapText="1"/>
    </xf>
    <xf numFmtId="167" fontId="17" fillId="8" borderId="0" xfId="8" applyNumberFormat="1" applyFont="1" applyFill="1" applyBorder="1" applyAlignment="1">
      <alignment horizontal="right" vertical="top" wrapText="1"/>
    </xf>
    <xf numFmtId="168" fontId="17" fillId="8" borderId="0" xfId="8" applyNumberFormat="1" applyFont="1" applyFill="1" applyBorder="1" applyAlignment="1">
      <alignment horizontal="right" vertical="top" wrapText="1"/>
    </xf>
    <xf numFmtId="0" fontId="18" fillId="0" borderId="0" xfId="0" applyFont="1"/>
    <xf numFmtId="0" fontId="8" fillId="6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9" fillId="0" borderId="0" xfId="0" applyFont="1"/>
    <xf numFmtId="9" fontId="0" fillId="0" borderId="0" xfId="9" applyFont="1"/>
    <xf numFmtId="0" fontId="16" fillId="0" borderId="0" xfId="16"/>
    <xf numFmtId="0" fontId="16" fillId="0" borderId="14" xfId="16" applyNumberFormat="1" applyFont="1" applyBorder="1" applyAlignment="1">
      <alignment horizontal="left" vertical="top" wrapText="1"/>
    </xf>
    <xf numFmtId="0" fontId="16" fillId="10" borderId="5" xfId="16" applyNumberFormat="1" applyFont="1" applyFill="1" applyBorder="1" applyAlignment="1">
      <alignment horizontal="center" vertical="top" wrapText="1"/>
    </xf>
    <xf numFmtId="0" fontId="16" fillId="0" borderId="17" xfId="16" applyNumberFormat="1" applyFont="1" applyBorder="1" applyAlignment="1">
      <alignment horizontal="left" vertical="top" wrapText="1"/>
    </xf>
    <xf numFmtId="0" fontId="23" fillId="0" borderId="17" xfId="16" applyNumberFormat="1" applyFont="1" applyBorder="1" applyAlignment="1">
      <alignment horizontal="left" vertical="top" wrapText="1"/>
    </xf>
    <xf numFmtId="0" fontId="24" fillId="8" borderId="10" xfId="16" applyNumberFormat="1" applyFont="1" applyFill="1" applyBorder="1" applyAlignment="1">
      <alignment horizontal="left" vertical="top" wrapText="1"/>
    </xf>
    <xf numFmtId="4" fontId="0" fillId="0" borderId="0" xfId="0" applyNumberFormat="1"/>
    <xf numFmtId="0" fontId="0" fillId="3" borderId="0" xfId="0" applyFill="1"/>
    <xf numFmtId="0" fontId="16" fillId="8" borderId="7" xfId="16" applyNumberFormat="1" applyFont="1" applyFill="1" applyBorder="1" applyAlignment="1">
      <alignment horizontal="left" vertical="top" wrapText="1"/>
    </xf>
    <xf numFmtId="170" fontId="0" fillId="0" borderId="0" xfId="0" applyNumberFormat="1"/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0" xfId="0" applyFont="1" applyBorder="1"/>
    <xf numFmtId="166" fontId="7" fillId="0" borderId="10" xfId="1" applyNumberFormat="1" applyFont="1" applyBorder="1"/>
    <xf numFmtId="166" fontId="9" fillId="0" borderId="10" xfId="0" applyNumberFormat="1" applyFont="1" applyBorder="1"/>
    <xf numFmtId="166" fontId="14" fillId="9" borderId="0" xfId="0" applyNumberFormat="1" applyFont="1" applyFill="1"/>
    <xf numFmtId="0" fontId="25" fillId="0" borderId="0" xfId="0" applyFont="1" applyFill="1" applyBorder="1"/>
    <xf numFmtId="0" fontId="1" fillId="0" borderId="0" xfId="22"/>
    <xf numFmtId="0" fontId="26" fillId="0" borderId="0" xfId="22" applyFont="1" applyAlignment="1">
      <alignment horizontal="right" vertical="center"/>
    </xf>
    <xf numFmtId="0" fontId="26" fillId="0" borderId="18" xfId="22" applyFont="1" applyBorder="1" applyAlignment="1">
      <alignment horizontal="center" vertical="center" wrapText="1"/>
    </xf>
    <xf numFmtId="0" fontId="27" fillId="0" borderId="18" xfId="22" applyFont="1" applyBorder="1" applyAlignment="1">
      <alignment horizontal="center" vertical="center" wrapText="1"/>
    </xf>
    <xf numFmtId="0" fontId="18" fillId="0" borderId="18" xfId="22" applyFont="1" applyBorder="1" applyAlignment="1">
      <alignment vertical="center" wrapText="1"/>
    </xf>
    <xf numFmtId="3" fontId="18" fillId="0" borderId="18" xfId="22" applyNumberFormat="1" applyFont="1" applyBorder="1" applyAlignment="1">
      <alignment horizontal="center" vertical="center" wrapText="1"/>
    </xf>
    <xf numFmtId="3" fontId="18" fillId="0" borderId="18" xfId="22" applyNumberFormat="1" applyFont="1" applyFill="1" applyBorder="1" applyAlignment="1">
      <alignment horizontal="center" vertical="center" wrapText="1"/>
    </xf>
    <xf numFmtId="3" fontId="28" fillId="0" borderId="18" xfId="22" applyNumberFormat="1" applyFont="1" applyFill="1" applyBorder="1" applyAlignment="1">
      <alignment horizontal="center" vertical="center" wrapText="1"/>
    </xf>
    <xf numFmtId="0" fontId="14" fillId="0" borderId="0" xfId="22" applyFont="1"/>
    <xf numFmtId="0" fontId="28" fillId="0" borderId="0" xfId="22" applyFont="1" applyAlignment="1">
      <alignment horizontal="left" vertical="center" wrapText="1"/>
    </xf>
    <xf numFmtId="0" fontId="26" fillId="0" borderId="0" xfId="22" applyFont="1" applyAlignment="1">
      <alignment horizontal="center" vertical="center" wrapText="1"/>
    </xf>
    <xf numFmtId="0" fontId="20" fillId="8" borderId="0" xfId="16" applyNumberFormat="1" applyFont="1" applyFill="1" applyAlignment="1">
      <alignment horizontal="center" vertical="top" wrapText="1"/>
    </xf>
    <xf numFmtId="0" fontId="16" fillId="8" borderId="12" xfId="16" applyNumberFormat="1" applyFont="1" applyFill="1" applyBorder="1" applyAlignment="1">
      <alignment horizontal="left" vertical="top" wrapText="1"/>
    </xf>
    <xf numFmtId="0" fontId="16" fillId="8" borderId="13" xfId="16" applyNumberFormat="1" applyFont="1" applyFill="1" applyBorder="1" applyAlignment="1">
      <alignment horizontal="left" vertical="top" wrapText="1"/>
    </xf>
    <xf numFmtId="0" fontId="21" fillId="9" borderId="13" xfId="16" applyNumberFormat="1" applyFont="1" applyFill="1" applyBorder="1" applyAlignment="1">
      <alignment horizontal="left" vertical="top" wrapText="1"/>
    </xf>
    <xf numFmtId="0" fontId="16" fillId="8" borderId="15" xfId="16" applyNumberFormat="1" applyFont="1" applyFill="1" applyBorder="1" applyAlignment="1">
      <alignment horizontal="left" vertical="top" wrapText="1"/>
    </xf>
    <xf numFmtId="0" fontId="16" fillId="3" borderId="16" xfId="16" applyNumberFormat="1" applyFont="1" applyFill="1" applyBorder="1" applyAlignment="1">
      <alignment horizontal="left" vertical="top" wrapText="1"/>
    </xf>
    <xf numFmtId="0" fontId="16" fillId="0" borderId="15" xfId="16" applyNumberFormat="1" applyFont="1" applyBorder="1" applyAlignment="1">
      <alignment horizontal="left" vertical="top" wrapText="1"/>
    </xf>
    <xf numFmtId="0" fontId="16" fillId="0" borderId="16" xfId="16" applyNumberFormat="1" applyFont="1" applyBorder="1" applyAlignment="1">
      <alignment horizontal="left" vertical="top" wrapText="1"/>
    </xf>
    <xf numFmtId="0" fontId="16" fillId="10" borderId="5" xfId="16" applyNumberFormat="1" applyFont="1" applyFill="1" applyBorder="1" applyAlignment="1">
      <alignment horizontal="center" vertical="top" wrapText="1"/>
    </xf>
    <xf numFmtId="0" fontId="16" fillId="10" borderId="10" xfId="16" applyNumberFormat="1" applyFont="1" applyFill="1" applyBorder="1" applyAlignment="1">
      <alignment horizontal="center" vertical="top" wrapText="1"/>
    </xf>
    <xf numFmtId="0" fontId="23" fillId="8" borderId="7" xfId="16" applyNumberFormat="1" applyFont="1" applyFill="1" applyBorder="1" applyAlignment="1">
      <alignment horizontal="left" vertical="top" wrapText="1"/>
    </xf>
    <xf numFmtId="0" fontId="23" fillId="8" borderId="9" xfId="16" applyNumberFormat="1" applyFont="1" applyFill="1" applyBorder="1" applyAlignment="1">
      <alignment horizontal="left" vertical="top" wrapText="1"/>
    </xf>
    <xf numFmtId="0" fontId="24" fillId="8" borderId="5" xfId="16" applyNumberFormat="1" applyFont="1" applyFill="1" applyBorder="1" applyAlignment="1">
      <alignment horizontal="right" vertical="top" wrapText="1"/>
    </xf>
    <xf numFmtId="1" fontId="24" fillId="8" borderId="10" xfId="16" applyNumberFormat="1" applyFont="1" applyFill="1" applyBorder="1" applyAlignment="1">
      <alignment horizontal="right" vertical="top" wrapText="1"/>
    </xf>
    <xf numFmtId="4" fontId="24" fillId="3" borderId="5" xfId="16" applyNumberFormat="1" applyFont="1" applyFill="1" applyBorder="1" applyAlignment="1">
      <alignment horizontal="right" vertical="top" wrapText="1"/>
    </xf>
    <xf numFmtId="0" fontId="24" fillId="8" borderId="5" xfId="16" applyNumberFormat="1" applyFont="1" applyFill="1" applyBorder="1" applyAlignment="1">
      <alignment horizontal="left" vertical="top" wrapText="1"/>
    </xf>
    <xf numFmtId="4" fontId="24" fillId="8" borderId="10" xfId="16" applyNumberFormat="1" applyFont="1" applyFill="1" applyBorder="1" applyAlignment="1">
      <alignment horizontal="right" vertical="top" wrapText="1"/>
    </xf>
    <xf numFmtId="0" fontId="16" fillId="8" borderId="11" xfId="16" applyNumberFormat="1" applyFont="1" applyFill="1" applyBorder="1" applyAlignment="1">
      <alignment horizontal="left" vertical="top" wrapText="1"/>
    </xf>
    <xf numFmtId="1" fontId="16" fillId="8" borderId="8" xfId="16" applyNumberFormat="1" applyFont="1" applyFill="1" applyBorder="1" applyAlignment="1">
      <alignment horizontal="right" vertical="top" wrapText="1"/>
    </xf>
    <xf numFmtId="1" fontId="16" fillId="8" borderId="7" xfId="16" applyNumberFormat="1" applyFont="1" applyFill="1" applyBorder="1" applyAlignment="1">
      <alignment horizontal="right" vertical="top" wrapText="1"/>
    </xf>
    <xf numFmtId="4" fontId="16" fillId="8" borderId="7" xfId="16" applyNumberFormat="1" applyFont="1" applyFill="1" applyBorder="1" applyAlignment="1">
      <alignment horizontal="right" vertical="top" wrapText="1"/>
    </xf>
    <xf numFmtId="0" fontId="16" fillId="8" borderId="7" xfId="16" applyNumberFormat="1" applyFont="1" applyFill="1" applyBorder="1" applyAlignment="1">
      <alignment horizontal="left" vertical="top" wrapText="1"/>
    </xf>
    <xf numFmtId="4" fontId="16" fillId="8" borderId="9" xfId="16" applyNumberFormat="1" applyFont="1" applyFill="1" applyBorder="1" applyAlignment="1">
      <alignment horizontal="right" vertical="top" wrapText="1"/>
    </xf>
    <xf numFmtId="0" fontId="24" fillId="8" borderId="10" xfId="16" applyNumberFormat="1" applyFont="1" applyFill="1" applyBorder="1" applyAlignment="1">
      <alignment horizontal="right" vertical="top" wrapText="1"/>
    </xf>
    <xf numFmtId="4" fontId="24" fillId="8" borderId="5" xfId="16" applyNumberFormat="1" applyFont="1" applyFill="1" applyBorder="1" applyAlignment="1">
      <alignment horizontal="right" vertical="top" wrapText="1"/>
    </xf>
    <xf numFmtId="0" fontId="16" fillId="8" borderId="7" xfId="16" applyNumberFormat="1" applyFont="1" applyFill="1" applyBorder="1" applyAlignment="1">
      <alignment horizontal="right" vertical="top" wrapText="1"/>
    </xf>
    <xf numFmtId="3" fontId="24" fillId="8" borderId="10" xfId="16" applyNumberFormat="1" applyFont="1" applyFill="1" applyBorder="1" applyAlignment="1">
      <alignment horizontal="right" vertical="top" wrapText="1"/>
    </xf>
    <xf numFmtId="4" fontId="24" fillId="8" borderId="7" xfId="16" applyNumberFormat="1" applyFont="1" applyFill="1" applyBorder="1" applyAlignment="1">
      <alignment horizontal="right" vertical="top" wrapText="1"/>
    </xf>
    <xf numFmtId="0" fontId="24" fillId="8" borderId="10" xfId="16" applyNumberFormat="1" applyFont="1" applyFill="1" applyBorder="1" applyAlignment="1">
      <alignment horizontal="left" vertical="top" wrapText="1"/>
    </xf>
    <xf numFmtId="0" fontId="16" fillId="8" borderId="9" xfId="16" applyNumberFormat="1" applyFont="1" applyFill="1" applyBorder="1" applyAlignment="1">
      <alignment horizontal="left" vertical="top" wrapText="1"/>
    </xf>
    <xf numFmtId="0" fontId="16" fillId="8" borderId="5" xfId="16" applyNumberFormat="1" applyFont="1" applyFill="1" applyBorder="1" applyAlignment="1">
      <alignment horizontal="left" vertical="top" wrapText="1"/>
    </xf>
    <xf numFmtId="0" fontId="16" fillId="8" borderId="5" xfId="16" applyNumberFormat="1" applyFont="1" applyFill="1" applyBorder="1" applyAlignment="1">
      <alignment horizontal="right" vertical="top" wrapText="1"/>
    </xf>
    <xf numFmtId="0" fontId="16" fillId="8" borderId="10" xfId="16" applyNumberFormat="1" applyFont="1" applyFill="1" applyBorder="1" applyAlignment="1">
      <alignment horizontal="right" vertical="top" wrapText="1"/>
    </xf>
    <xf numFmtId="4" fontId="16" fillId="8" borderId="5" xfId="16" applyNumberFormat="1" applyFont="1" applyFill="1" applyBorder="1" applyAlignment="1">
      <alignment horizontal="right" vertical="top" wrapText="1"/>
    </xf>
    <xf numFmtId="4" fontId="16" fillId="8" borderId="10" xfId="16" applyNumberFormat="1" applyFont="1" applyFill="1" applyBorder="1" applyAlignment="1">
      <alignment horizontal="right" vertical="top" wrapText="1"/>
    </xf>
  </cellXfs>
  <cellStyles count="23">
    <cellStyle name="Обычный" xfId="0" builtinId="0"/>
    <cellStyle name="Обычный 10 2 4" xfId="18"/>
    <cellStyle name="Обычный 2" xfId="2"/>
    <cellStyle name="Обычный 2 2" xfId="6"/>
    <cellStyle name="Обычный 241" xfId="22"/>
    <cellStyle name="Обычный 3" xfId="4"/>
    <cellStyle name="Обычный 4" xfId="10"/>
    <cellStyle name="Обычный 5" xfId="13"/>
    <cellStyle name="Обычный 6" xfId="17"/>
    <cellStyle name="Обычный 7" xfId="20"/>
    <cellStyle name="Обычный_22 год" xfId="8"/>
    <cellStyle name="Обычный_Лист1" xfId="16"/>
    <cellStyle name="Процентный" xfId="9" builtinId="5"/>
    <cellStyle name="Процентный 2" xfId="11"/>
    <cellStyle name="Процентный 3" xfId="15"/>
    <cellStyle name="Процентный 4" xfId="19"/>
    <cellStyle name="Процентный 5" xfId="21"/>
    <cellStyle name="Финансовый" xfId="1" builtinId="3"/>
    <cellStyle name="Финансовый 2" xfId="3"/>
    <cellStyle name="Финансовый 3" xfId="5"/>
    <cellStyle name="Финансовый 3 2" xfId="7"/>
    <cellStyle name="Финансовый 4" xfId="12"/>
    <cellStyle name="Финансовый 5" xfId="14"/>
  </cellStyles>
  <dxfs count="0"/>
  <tableStyles count="0" defaultTableStyle="TableStyleMedium2" defaultPivotStyle="PivotStyleLight16"/>
  <colors>
    <mruColors>
      <color rgb="FFFFCCFF"/>
      <color rgb="FF0000FF"/>
      <color rgb="FF4DF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3" Type="http://schemas.openxmlformats.org/officeDocument/2006/relationships/externalLink" Target="externalLinks/externalLink47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56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40.xml"/><Relationship Id="rId59" Type="http://schemas.openxmlformats.org/officeDocument/2006/relationships/calcChain" Target="calcChain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4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top\DBPEA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isanbekova/&#1052;&#1086;&#1080;%20&#1076;&#1086;&#1082;&#1091;&#1084;&#1077;&#1085;&#1090;&#1099;/My%20eBooks/&#1060;&#1080;&#1085;&#1072;&#1085;&#1089;&#1086;&#1074;&#1072;&#1103;%20&#1086;&#1090;&#1095;&#1077;&#1090;&#1085;&#1086;&#1089;&#1090;&#1100;/2007/FS%20by%20Client/FS_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nisanbekova/&#1052;&#1086;&#1080;%20&#1076;&#1086;&#1082;&#1091;&#1084;&#1077;&#1085;&#1090;&#1099;/My%20eBooks/&#1053;&#1072;&#1083;&#1086;&#1075;&#1080;/&#1053;&#1072;&#1083;&#1086;&#1075;&#1086;&#1074;&#1099;&#1077;%20&#1086;&#1090;&#1095;&#1077;&#1090;&#1099;/2007/Deferred%20Tax%20Tool%2020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t009\budget\&#1052;&#1086;&#1085;&#1080;&#1090;&#1086;&#1088;&#1080;&#1085;&#1075;%20&#1050;&#1052;&#1043;\2005%20&#1075;&#1086;&#1076;\6%20&#1084;&#1077;&#1089;&#1103;&#1094;&#1077;&#1074;\&#1052;&#1086;&#1085;&#1080;&#1090;&#1086;&#1088;&#1080;&#1085;&#1075;%20&#1076;&#1083;&#1103;%20&#1046;&#1072;&#1085;&#1085;&#109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RH_AS_DATA\&#1054;&#1090;&#1076;&#1077;&#1083;%20&#1055;&#1083;&#1072;&#1085;&#1080;&#1088;&#1086;&#1074;&#1072;&#1085;&#1080;&#1103;\2019\01.%20&#1041;&#1102;&#1076;&#1078;&#1077;&#1090;%202019\02.%20&#1050;&#1086;&#1088;&#1088;&#1077;&#1082;&#1090;&#1080;&#1088;&#1086;&#1074;&#1082;&#1080;%20&#1073;&#1102;&#1076;&#1078;&#1077;&#1090;&#1072;\1.%20&#1059;&#1090;&#1074;&#1077;&#1088;&#1078;&#1076;&#1077;&#1085;&#1085;&#1072;&#1103;%20&#1082;&#1086;&#1088;&#1088;%20&#8470;1%20&#1053;&#1057;\KGM_4_Budget_PC%202019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tp200\&#1041;&#1055;6-10\DOCUME~1\M-AITZ~1\LOCALS~1\Temp\C.Lotus.Notes.Data\Documents%20and%20Settings\K-Samarova\&#1052;&#1086;&#1080;%20&#1076;&#1086;&#1082;&#1091;&#1084;&#1077;&#1085;&#1090;&#1099;\&#1055;&#1088;&#1080;&#1082;&#1072;&#1079;_182\form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top\dbpea\&#1055;&#1083;&#1072;&#1085;%20&#1088;&#1072;&#1079;&#1074;&#1080;&#1090;&#1080;&#1103;\&#1055;&#1083;&#1072;&#1085;-&#1088;&#1072;&#1079;&#1074;&#1080;&#1090;&#1080;&#1103;%20&#1085;&#1072;%202008-2010&#1075;&#1075;\&#1074;%20&#1057;&#1072;&#1084;&#1088;&#1091;&#1082;%20&#1089;%20&#1080;&#1079;&#1084;%20&#1092;&#1086;&#1088;&#1084;&#1072;&#1084;&#1080;%201&#1041;&#1050;%202&#1053;&#1050;_&#1050;&#1055;&#1044;_310108\S810_6HK_Oct_TEP_%20&#1087;&#1086;%20&#1085;&#1086;&#1074;&#1099;&#1084;%20&#1092;&#1086;&#1088;&#1084;&#1072;&#108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top\dbpea\Documents%20and%20Settings\M-Kadreshev\&#1056;&#1072;&#1073;&#1086;&#1095;&#1080;&#1081;%20&#1089;&#1090;&#1086;&#1083;\&#1076;&#1086;&#1084;%20&#1055;&#1056;%208-10\S810_3HK_Oct_22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tp200\&#1041;&#1055;6-10\DOCUME~1\ZH-SAM~1\LOCALS~1\Temp\C.Lotus.Notes.Data\57_1NKs%20&#1087;&#1083;&#1102;&#1089;%20&#1040;&#1040;_&#1053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top\dbpea\Documents%20and%20Settings\L.Agimbetova.ICA\&#1056;&#1072;&#1073;&#1086;&#1095;&#1080;&#1081;%20&#1089;&#1090;&#1086;&#1083;\DOCUME~1\ZHUNUS~1\LOCALS~1\Temp\Rar$DI00.674\&#1053;&#1072;&#1083;&#1086;&#1075;&#1080;\&#1044;&#1077;&#1082;&#1083;&#1072;&#1088;&#1072;&#1094;&#1080;&#1103;%20&#1050;&#1055;&#1053;%20&#1087;&#1083;&#1072;&#1085;%202006%20&#1075;+&#1072;&#1084;&#1086;&#1088;&#1090;%202004-2005&#1075;%20%20&#1101;&#1082;&#1089;&#1087;&#1077;&#1088;%20&#1089;&#1090;&#1072;&#1074;&#1082;&#1080;%20200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-m4\Work\DOCUME~1\M-AITZ~1\LOCALS~1\Temp\C.Lotus.Notes.Data\Documents%20and%20Settings\K-Samarova\&#1052;&#1086;&#1080;%20&#1076;&#1086;&#1082;&#1091;&#1084;&#1077;&#1085;&#1090;&#1099;\&#1055;&#1088;&#1080;&#1082;&#1072;&#1079;_182\for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3&#1055;&#1069;&#1054;\2010\01_BUDGETS\02_KBM\New%20Version\&#1050;&#1056;&#1057;%20200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1\SharedDocs\Documents%20and%20Settings\ageyze\My%20Documents\Projects\KMG\additional_data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Mira\Desktop\&#1053;&#1086;&#1074;&#1072;&#1103;%20&#1087;&#1072;&#1087;&#1082;&#1072;%20&#1082;&#1084;&#1075;\&#1044;&#1086;&#1087;.&#1090;&#1072;&#1073;&#1083;&#1080;&#1094;&#1072;%20&#1087;&#1086;%20&#1076;&#1086;&#1093;&#1086;&#1076;&#1072;&#1084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t303\&#1044;&#1086;&#1075;&#1086;&#1074;&#1086;&#1088;&#1072;\Documents%20and%20Settings\Syzdykbaeva\&#1052;&#1086;&#1080;%20&#1076;&#1086;&#1082;&#1091;&#1084;&#1077;&#1085;&#1090;&#1099;\&#1041;&#1102;&#1076;&#1078;&#1077;&#1090;2003\&#1041;&#1102;&#1076;&#1078;&#1077;&#1090;2003\&#1047;&#1072;&#1088;&#1055;&#1083;&#1072;&#1090;&#1072;%2020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ZWALMMADEYESA\aws\Documents%20and%20Settings\t.kulmanova\Local%20Settings\Temporary%20Internet%20Files\OLK131\&#1076;&#1077;&#1073;&#1080;&#1090;%20&#1085;&#1072;%2031%2006%200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orage\&#1048;&#1058;\Documents%20and%20Settings\K-Samarova\&#1052;&#1086;&#1080;%20&#1076;&#1086;&#1082;&#1091;&#1084;&#1077;&#1085;&#1090;&#1099;\&#1055;&#1088;&#1080;&#1082;&#1072;&#1079;_182\form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13\Indicate%20Plan%202003-2005\DOCUME~1\M-AITZ~1\LOCALS~1\Temp\C.Lotus.Notes.Data\My%20document\&#1040;&#1085;&#1072;&#1083;&#1080;&#1079;\&#1055;&#1088;&#1072;&#1074;&#1080;&#1083;&#1072;_&#1087;&#1086;&#1083;&#1085;&#1099;&#1081;%20&#1087;&#1072;&#1082;&#1077;&#1090;\1\form_&#1101;&#1083;&#1077;&#1082;&#1090;&#1088;&#1086;&#108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-m4\Work\Documents%20and%20Settings\ordabaev.ATYRAU\&#1052;&#1086;&#1080;%20&#1076;&#1086;&#1082;&#1091;&#1084;&#1077;&#1085;&#1090;&#1099;\&#1055;&#1083;&#1072;&#1085;&#1080;&#1088;&#1086;&#1074;&#1072;&#1085;&#1080;&#1077;\&#1041;&#1102;&#1076;&#1078;&#1077;&#1090;\&#1041;&#1102;&#1076;&#1078;&#1077;&#1090;%202004&#1075;\&#1057;&#1082;&#1086;&#1088;&#1088;.%20&#1041;&#1102;&#1076;&#1078;&#1077;&#1090;%20&#1047;&#1060;%202004%20&#1075;%20&#1057;&#1042;&#1054;&#1044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User\&#1056;&#1072;&#1073;&#1086;&#1095;&#1080;&#1081;%20&#1089;&#1090;&#1086;&#1083;\&#1050;&#1072;&#1089;&#1089;&#1072;_&#1087;&#1086;&#1089;&#1083;\&#1050;&#1086;&#1087;&#1080;&#1103;%20&#1056;&#1072;&#1073;&#1086;&#1095;&#1072;&#1103;%20&#1074;&#1077;&#1088;&#1089;&#1080;&#1103;_&#1057;&#1072;&#1088;&#1073;&#1080;&#1085;&#1072;&#1079;_29\&#1053;&#1086;&#1074;&#1072;&#1103;%20&#1087;&#1072;&#1087;&#1082;&#1072;\&#1056;&#1044;_29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top\DBPEA\DOCUME~1\A-BAIM~1\LOCALS~1\Temp\notesE1EF34\DOCUME~1\Y-SMAI~1\LOCALS~1\Temp\notesE1EF34\&#1057;&#1074;&#1086;&#1076;%20&#1082;&#1086;&#1084;&#1087;&#1072;&#1085;&#1080;&#1081;\&#1057;&#1074;&#1086;&#1076;&#1085;&#1072;&#1103;%20&#1090;&#1072;&#1073;&#1083;&#1080;&#1094;&#1072;\Documents%20and%20Setting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-PL/NBPL/_F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13\Indicate%20Plan%202003-2005\DOCUME~1\M-AITZ~1\LOCALS~1\Temp\C.Lotus.Notes.Data\Documents%20and%20Settings\N-Novgorodskaya\Local%20Settings\Temporary%20Internet%20Files\OLK1A\KTG_m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K-Samarova\&#1052;&#1086;&#1080;%20&#1076;&#1086;&#1082;&#1091;&#1084;&#1077;&#1085;&#1090;&#1099;\&#1055;&#1088;&#1080;&#1082;&#1072;&#1079;_182\for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&#1040;&#1076;&#1084;&#1080;&#1085;&#1080;&#1089;&#1090;&#1088;&#1072;&#1090;&#1086;&#1088;\Local%20Settings\Temporary%20Internet%20Files\Content.IE5\MTOJGRST\&#1056;&#1072;&#1089;&#1096;&#1080;&#1092;&#1088;&#1086;&#1074;&#1082;&#1080;%20&#1062;&#1040;%202005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xy\economist\Documents%20and%20Settings\K-Samarova\&#1052;&#1086;&#1080;%20&#1076;&#1086;&#1082;&#1091;&#1084;&#1077;&#1085;&#1090;&#1099;\&#1055;&#1088;&#1080;&#1082;&#1072;&#1079;_182\form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82\777\Users\&#1040;&#1076;&#1084;&#1080;&#1085;&#1080;&#1089;&#1090;&#1088;&#1072;&#1090;&#1086;&#1088;\Documents\2010\&#1056;&#1072;&#1089;&#1095;&#1077;&#1090;&#1099;%202010\&#1056;&#1072;&#1089;&#1095;&#1077;&#1090;%20&#1050;&#1055;&#1054;%20%202010\KP&#1054;%20&#1087;&#1088;&#1077;&#1076;&#1087;&#1086;&#1083;%20&#1086;&#1073;&#1098;&#1077;&#1084;%202009%205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T.Ibrayeva.KMGEP\Local%20Settings\Temporary%20Internet%20Files\OLKB\2005%2008%2010%20&#1056;&#1072;&#1089;&#1096;&#1080;&#1092;&#1088;&#1086;&#1074;&#1082;&#1080;%20&#1082;&#1072;&#1087;%20&#1074;&#1083;&#1086;&#1078;&#1077;&#1085;&#1080;&#1081;-2006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RH_AS_DATA\&#1054;&#1090;&#1076;&#1077;&#1083;%20&#1055;&#1083;&#1072;&#1085;&#1080;&#1088;&#1086;&#1074;&#1072;&#1085;&#1080;&#1103;\2023\1.%20&#1041;&#1102;&#1076;&#1078;&#1077;&#1090;%20&#1085;&#1072;%202023\2.%20&#1059;&#1090;&#1074;&#1077;&#1088;&#1078;&#1076;&#1077;&#1085;&#1085;&#1099;&#1081;%20&#1073;&#1102;&#1076;&#1078;&#1077;&#1090;\KGM_3_Budget_PC%202023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8kstor\RH_AS_DATA\&#1054;&#1090;&#1076;&#1077;&#1083;%20&#1055;&#1083;&#1072;&#1085;&#1080;&#1088;&#1086;&#1074;&#1072;&#1085;&#1080;&#1103;\2018\01.%20&#1041;&#1102;&#1076;&#1078;&#1077;&#1090;%202018\02.%20&#1050;&#1086;&#1088;&#1088;&#1077;&#1082;&#1090;&#1080;&#1088;&#1086;&#1074;&#1082;&#1080;%20&#1073;&#1102;&#1076;&#1078;&#1077;&#1090;&#1072;%202018\&#1050;&#1086;&#1088;&#1088;&#1077;&#1082;&#1090;&#1080;&#1088;&#1086;&#1074;&#1082;&#1072;%20&#8470;2\KGM_5_Budget_G&amp;A%202018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RH_AS_DATA\&#1054;&#1090;&#1076;&#1077;&#1083;%20&#1055;&#1083;&#1072;&#1085;&#1080;&#1088;&#1086;&#1074;&#1072;&#1085;&#1080;&#1103;\2023\1.%20&#1041;&#1102;&#1076;&#1078;&#1077;&#1090;%20&#1085;&#1072;%202023\2.%20&#1059;&#1090;&#1074;&#1077;&#1088;&#1078;&#1076;&#1077;&#1085;&#1085;&#1099;&#1081;%20&#1073;&#1102;&#1076;&#1078;&#1077;&#1090;\KGM_5_CAPEX_BreakDown%202023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t303\&#1076;&#1086;&#1075;&#1086;&#1074;&#1086;&#1088;&#1072;\Documents%20and%20Settings\Syzdykbaeva\&#1052;&#1086;&#1080;%20&#1076;&#1086;&#1082;&#1091;&#1084;&#1077;&#1085;&#1090;&#1099;\&#1044;&#1086;&#1075;&#1086;&#1074;&#1086;&#1088;&#1072;\2005%20&#1075;&#1086;&#1076;\DOCUME~1\M-AITZ~1\LOCALS~1\Temp\C.Lotus.Notes.Data\&#1041;&#1044;\&#1050;&#1086;&#1101;&#1092;&#1092;&#1080;&#1094;&#1080;&#1077;&#1085;&#1090;&#109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t074\&#1086;&#1073;&#1097;&#1072;&#1103;\Documents%20and%20Settings\L.Agimbetova.ICA\&#1056;&#1072;&#1073;&#1086;&#1095;&#1080;&#1081;%20&#1089;&#1090;&#1086;&#1083;\DOCUME~1\ZHUNUS~1\LOCALS~1\Temp\Rar$DI00.674\&#1053;&#1072;&#1083;&#1086;&#1075;&#1080;\&#1044;&#1077;&#1082;&#1083;&#1072;&#1088;&#1072;&#1094;&#1080;&#1103;%20&#1050;&#1055;&#1053;%20&#1087;&#1083;&#1072;&#1085;%202006%20&#1075;+&#1072;&#1084;&#1086;&#1088;&#1090;%202004-2005&#1075;%20%20&#1101;&#1082;&#1089;&#1087;&#1077;&#1088;%20&#1089;&#1090;&#1072;&#1074;&#1082;&#1080;%202006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orage\&#1048;&#1058;\Documents%20and%20Settings\Zhugurova\Local%20Settings\Temporary%20Internet%20Files\OLK12\&#1092;&#1077;&#1074;%202002\&#1044;&#1041;&#1057;&#1055;_02_%20200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13\Indicate%20Plan%202003-2005\DOCUME~1\M-AITZ~1\LOCALS~1\Temp\C.Lotus.Notes.Data\&#1041;&#1044;\&#1050;&#1086;&#1101;&#1092;&#1092;&#1080;&#1094;&#1080;&#1077;&#1085;&#1090;&#1099;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p-natalya\&#1053;&#1086;&#1074;&#1075;&#1086;&#1088;&#1086;&#1076;&#1089;&#1082;&#1072;&#1103;\Documents%20and%20Settings\N-Novgorodskaya\Local%20Settings\Temporary%20Internet%20Files\OLKCD\&#1060;&#1086;&#1088;&#1084;&#1072;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BB6EF8E\&#1041;&#1102;&#1076;&#1078;&#1077;&#1090;%20&#1092;&#1072;&#1082;&#1090;%20&#1085;&#1072;%202009%20&#1075;&#1086;&#1076;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13\Indicate%20Plan%202003-2005\DOCUME~1\M-AITZ~1\LOCALS~1\Temp\C.Lotus.Notes.Data\&#1041;&#1044;\&#1057;&#1090;&#1072;&#1090;&#1100;&#1080;%20&#1058;&#1069;&#1055;_&#1089;&#1090;&#1072;&#1088;&#1072;&#1103;%20&#1089;&#1090;&#1088;&#1091;&#1082;&#1090;&#1091;&#1088;&#1072;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eo001\&#1086;&#1073;&#1097;&#1080;&#1081;\&#1052;&#1086;&#1080;%20&#1076;&#1086;&#1082;&#1091;&#1084;&#1077;&#1085;&#1090;&#1099;\&#1089;&#1090;&#1086;&#1083;%20&#1085;&#1072;\&#1057;&#1052;&#1056;\2005\&#1053;&#1053;&#1055;\&#1055;&#1088;&#1077;&#1076;&#1074;&#1072;&#1088;&#1080;&#1090;&#1077;&#1083;&#1100;&#1085;&#1086;\&#1044;&#1086;&#1082;&#1091;&#1084;&#1077;&#1085;&#1090;&#1099;%20&#1080;&#1079;%20&#1059;&#1059;&#1041;&#1056;\&#1065;&#1077;&#1083;&#1082;&#1072;&#1085;&#1086;&#1074;&#1089;&#1082;&#1072;&#1103;_1709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eo001\&#1086;&#1073;&#1097;&#1080;&#1081;\&#1052;&#1086;&#1080;%20&#1076;&#1086;&#1082;&#1091;&#1084;&#1077;&#1085;&#1090;&#1099;\&#1056;&#1072;&#1089;&#1095;&#1077;&#1090;_&#1090;&#1088;_&#1079;&#1090;\&#1053;&#1086;&#1103;&#1073;&#1088;&#1100;\&#1057;&#1090;&#1088;&#1077;&#1078;&#1052;-&#1041;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8kstor\RH_AS_DATA\&#1054;&#1090;&#1076;&#1077;&#1083;%20&#1055;&#1083;&#1072;&#1085;&#1080;&#1088;&#1086;&#1074;&#1072;&#1085;&#1080;&#1103;\2018\01.%20&#1041;&#1102;&#1076;&#1078;&#1077;&#1090;%202018\02.%20&#1050;&#1086;&#1088;&#1088;&#1077;&#1082;&#1090;&#1080;&#1088;&#1086;&#1074;&#1082;&#1080;%20&#1073;&#1102;&#1076;&#1078;&#1077;&#1090;&#1072;%202018\&#1050;&#1086;&#1088;&#1088;&#1077;&#1082;&#1090;&#1080;&#1088;&#1086;&#1074;&#1082;&#1072;%20&#8470;2\KGM_4_Budget_PC%202018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eo001\&#1086;&#1073;&#1097;&#1080;&#1081;\&#1052;&#1086;&#1080;%20&#1076;&#1086;&#1082;&#1091;&#1084;&#1077;&#1085;&#1090;&#1099;\&#1057;%20&#1088;&#1072;&#1073;&#1086;&#1095;&#1077;&#1075;&#1086;%20&#1089;&#1090;&#1086;&#1083;&#1072;\For_2RB\&#1055;&#1088;&#1086;&#1077;&#1082;&#1090;%2057&#1040;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o13\Indicate%20Plan%202003-2005\DOCUME~1\M-AITZ~1\LOCALS~1\Temp\C.Lotus.Notes.Data\&#1057;&#1074;&#1086;&#1073;&#1086;&#1076;&#1085;&#1072;&#1103;\&#1050;&#1052;&#1043;%202003%20&#1080;&#1102;&#1085;&#1100;\&#1040;&#1053;&#1055;&#1047;_06_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E-Akhmurzin\01Samruk\methodology\businessplan\&#1060;&#1086;&#1088;&#1084;&#1099;%20&#1055;&#1056;_&#1085;&#1086;&#1074;&#1099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ay/Desktop/&#1055;&#1055;%202020%20&#1082;&#1086;&#1088;&#1088;&#1077;&#1082;&#1090;&#1080;&#1088;&#1086;&#1074;&#1082;&#1072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8\fin$\Documents%20and%20Settings\L.Agimbetova.ICA\&#1056;&#1072;&#1073;&#1086;&#1095;&#1080;&#1081;%20&#1089;&#1090;&#1086;&#1083;\DOCUME~1\ZHUNUS~1\LOCALS~1\Temp\Rar$DI00.674\&#1053;&#1072;&#1083;&#1086;&#1075;&#1080;\&#1044;&#1077;&#1082;&#1083;&#1072;&#1088;&#1072;&#1094;&#1080;&#1103;%20&#1050;&#1055;&#1053;%20&#1087;&#1083;&#1072;&#1085;%202006%20&#1075;+&#1072;&#1084;&#1086;&#1088;&#1090;%202004-2005&#1075;%20%20&#1101;&#1082;&#1089;&#1087;&#1077;&#1088;%20&#1089;&#1090;&#1072;&#1074;&#1082;&#1080;%20200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nkhabibullin\My%20Documents\KMG\Transformation\&#1057;&#1082;&#1086;&#1088;&#1088;&#1077;&#1082;&#1090;&#1080;&#1088;%20&#1056;&#1044;_&#1084;&#1077;&#1089;&#1103;&#1094;_&#1085;&#1072;_20_CF%20Calc%20(version%20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M-Kadreshev\&#1056;&#1072;&#1073;&#1086;&#1095;&#1080;&#1081;%20&#1089;&#1090;&#1086;&#1083;\c%20&#1080;&#1079;&#1084;.%20&#1050;&#1062;%20270409%20&#1076;&#1086;&#1084;%20241208%20&#1055;&#1056;-913\Aggregator%20191208\Aggregator\KMG_6NK_6BK_Upd_v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IPR_VOG"/>
      <sheetName val="6НК-cт."/>
      <sheetName val="Форма2"/>
      <sheetName val="СписокТЭП"/>
      <sheetName val="Precios"/>
      <sheetName val="ЗАО_н.ит"/>
      <sheetName val="11"/>
      <sheetName val="ЗАО_мес"/>
      <sheetName val="Форма1"/>
      <sheetName val="Осн"/>
      <sheetName val="Сдача "/>
      <sheetName val="Пром1"/>
      <sheetName val="предприятия"/>
      <sheetName val="Культ-масс.мероп."/>
      <sheetName val="Data-in"/>
      <sheetName val="Ural med"/>
      <sheetName val="Лист1 (2)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_FES"/>
      <sheetName val="Фин.обязат."/>
      <sheetName val="December(начис)_ZKM-ZinBV"/>
      <sheetName val="Транспорт"/>
      <sheetName val="Financial ratios А3"/>
      <sheetName val="ЦентрЗатр"/>
      <sheetName val="ЕдИзм"/>
      <sheetName val="Предпр"/>
      <sheetName val="Transport overview"/>
      <sheetName val="t0_name"/>
      <sheetName val="Control"/>
      <sheetName val="InputTD"/>
      <sheetName val="K_750_Sl_KPMG_report_Test"/>
      <sheetName val="K_300_RFD_KMG EP"/>
      <sheetName val="K_200_ES"/>
      <sheetName val="K_101_DDA_LS"/>
      <sheetName val="K_310_RFD_Uzen_rev"/>
      <sheetName val="K_120_FA_Sale"/>
      <sheetName val="B-4"/>
      <sheetName val="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S"/>
      <sheetName val="PL"/>
      <sheetName val="1000"/>
      <sheetName val="1610-1000"/>
      <sheetName val="3310-1000"/>
      <sheetName val="CFS"/>
      <sheetName val="EQ"/>
      <sheetName val="5600"/>
      <sheetName val="PPE"/>
      <sheetName val="2410"/>
      <sheetName val="2420"/>
      <sheetName val="Inventory"/>
      <sheetName val="1310"/>
      <sheetName val="Cash"/>
      <sheetName val="Other current assets"/>
      <sheetName val="TB"/>
      <sheetName val="Capital"/>
      <sheetName val="G&amp;A"/>
      <sheetName val="7210"/>
      <sheetName val="CIT"/>
      <sheetName val="Deferred tax liability (asset)"/>
      <sheetName val="Income tax summary"/>
      <sheetName val="Book to tax"/>
      <sheetName val="FS_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6">
          <cell r="B6">
            <v>0.3</v>
          </cell>
        </row>
        <row r="37">
          <cell r="E37">
            <v>-13581750.527999997</v>
          </cell>
        </row>
        <row r="39">
          <cell r="E39">
            <v>0.29625830703581746</v>
          </cell>
        </row>
      </sheetData>
      <sheetData sheetId="22">
        <row r="9">
          <cell r="I9">
            <v>-45844285.899999999</v>
          </cell>
        </row>
        <row r="78">
          <cell r="E78">
            <v>-18232528.838999998</v>
          </cell>
        </row>
      </sheetData>
      <sheetData sheetId="2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tax summary"/>
      <sheetName val="Deferred tax liability (asset)"/>
      <sheetName val="Deferred tax expense"/>
      <sheetName val="Book to tax"/>
      <sheetName val="Tax loss schedule"/>
    </sheetNames>
    <sheetDataSet>
      <sheetData sheetId="0"/>
      <sheetData sheetId="1"/>
      <sheetData sheetId="2">
        <row r="16">
          <cell r="H16">
            <v>0</v>
          </cell>
        </row>
        <row r="18">
          <cell r="H18">
            <v>4650778.3109999998</v>
          </cell>
        </row>
      </sheetData>
      <sheetData sheetId="3"/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етры"/>
      <sheetName val="ТЭП"/>
      <sheetName val="АдмРасх"/>
      <sheetName val="АнИЦА"/>
      <sheetName val="Интергаз_2"/>
      <sheetName val="Интергаз_3"/>
      <sheetName val="Описание"/>
      <sheetName val="Gr"/>
      <sheetName val="Comp"/>
      <sheetName val="Баланс"/>
      <sheetName val="Форма2"/>
      <sheetName val="Содержание"/>
      <sheetName val="ЯНВАРЬ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Мониторинг для Жанны"/>
      <sheetName val="1БК"/>
      <sheetName val="7.1"/>
      <sheetName val="3НК"/>
      <sheetName val="7НК"/>
      <sheetName val="Табл 1"/>
      <sheetName val="Ожид выбытие ОС"/>
      <sheetName val="12НК"/>
      <sheetName val="D3-1"/>
      <sheetName val="Info"/>
      <sheetName val="definitions"/>
      <sheetName val="4НК"/>
      <sheetName val="SVOD"/>
      <sheetName val="Old CompAcq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кономия 1"/>
      <sheetName val="Свод"/>
      <sheetName val="P1 (1)"/>
      <sheetName val="P2 (1)"/>
      <sheetName val="Р3 (1)"/>
      <sheetName val="Р3 (2)"/>
      <sheetName val="P4 (1)"/>
      <sheetName val="P4 (2)"/>
      <sheetName val="P4 (4)"/>
      <sheetName val="P5 (1)"/>
      <sheetName val="P5 (2)"/>
      <sheetName val="P5 (3)"/>
      <sheetName val="P5 (4)"/>
      <sheetName val="P6 (1)"/>
      <sheetName val="P6 (2)"/>
      <sheetName val="P6 (3)"/>
      <sheetName val="P6 (4)"/>
      <sheetName val="P6 (5)"/>
      <sheetName val="P6 (6)"/>
      <sheetName val="P6 (7)"/>
      <sheetName val="P6 (8)"/>
      <sheetName val="P7 (1)"/>
      <sheetName val="P7 (2)"/>
      <sheetName val="P7 (3)"/>
      <sheetName val="P7 (4)"/>
      <sheetName val="P7 (5)"/>
      <sheetName val="P7 (6)"/>
      <sheetName val="P7 (7)"/>
      <sheetName val="P8 (1)"/>
      <sheetName val="P8 (2)"/>
      <sheetName val="P8 (3)"/>
      <sheetName val="P9 (1)"/>
      <sheetName val="P9 (2)"/>
      <sheetName val="P10 (1)"/>
      <sheetName val="P10 (2)"/>
      <sheetName val="P10 (3)"/>
      <sheetName val="P11 (1)"/>
      <sheetName val="P11 (2)"/>
      <sheetName val="P11 (3)"/>
      <sheetName val="P11 (4)"/>
      <sheetName val="P11 (5)"/>
      <sheetName val="P11 (6)"/>
      <sheetName val="P11 (7)"/>
      <sheetName val="P11 (8)"/>
      <sheetName val="P11 (9)"/>
      <sheetName val="P11 (10)"/>
      <sheetName val="P11 (11)"/>
      <sheetName val="P11 (12)"/>
      <sheetName val="P12 (1)"/>
      <sheetName val="P12 (2)"/>
      <sheetName val="P12 (3)"/>
      <sheetName val="P12 (4)"/>
      <sheetName val="P13 (1)"/>
      <sheetName val="P13 (2)"/>
      <sheetName val="P14"/>
      <sheetName val="P15 (1)"/>
      <sheetName val="P15 (2)"/>
      <sheetName val="P15 (3)"/>
      <sheetName val="P15 (4)"/>
      <sheetName val="Deferred tax expense"/>
      <sheetName val="Deferred tax liability (asset)"/>
    </sheetNames>
    <sheetDataSet>
      <sheetData sheetId="0"/>
      <sheetData sheetId="1">
        <row r="3">
          <cell r="H3">
            <v>1.05</v>
          </cell>
        </row>
        <row r="4">
          <cell r="G4">
            <v>340</v>
          </cell>
          <cell r="H4">
            <v>350</v>
          </cell>
          <cell r="AD4">
            <v>350</v>
          </cell>
        </row>
      </sheetData>
      <sheetData sheetId="2"/>
      <sheetData sheetId="3"/>
      <sheetData sheetId="4">
        <row r="46">
          <cell r="M46">
            <v>28000</v>
          </cell>
        </row>
      </sheetData>
      <sheetData sheetId="5">
        <row r="35">
          <cell r="N35">
            <v>17000</v>
          </cell>
        </row>
      </sheetData>
      <sheetData sheetId="6">
        <row r="6">
          <cell r="M6">
            <v>30685784.399999999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из сем"/>
      <sheetName val="Instructions"/>
      <sheetName val="US Dollar 2003"/>
      <sheetName val="SDR 2003"/>
      <sheetName val="1NK"/>
      <sheetName val="Captions"/>
      <sheetName val="form"/>
      <sheetName val="Info"/>
      <sheetName val="#ССЫЛКА"/>
      <sheetName val="Пр2"/>
      <sheetName val="из_сем1"/>
      <sheetName val="US_Dollar_20031"/>
      <sheetName val="SDR_20031"/>
      <sheetName val="из_сем"/>
      <sheetName val="US_Dollar_2003"/>
      <sheetName val="SDR_2003"/>
      <sheetName val="из_сем2"/>
      <sheetName val="US_Dollar_20032"/>
      <sheetName val="SDR_20032"/>
      <sheetName val="Статьи"/>
      <sheetName val="Input"/>
      <sheetName val="Control Settings"/>
      <sheetName val="Anlagevermögen"/>
      <sheetName val="GTM BK"/>
      <sheetName val="Const"/>
      <sheetName val="Dep_OpEx"/>
      <sheetName val="Consolidator Inputs"/>
      <sheetName val="Auxilliary_Info"/>
      <sheetName val="Добыча нефти4"/>
      <sheetName val="поставка сравн13"/>
      <sheetName val="Budget"/>
      <sheetName val="2.2 ОтклОТМ"/>
      <sheetName val="1.3.2 ОТМ"/>
      <sheetName val="Предпр"/>
      <sheetName val="ЦентрЗатр"/>
      <sheetName val="ЕдИзм"/>
      <sheetName val="Cost 99v98"/>
      <sheetName val="cant sim"/>
      <sheetName val="PYTB"/>
      <sheetName val="XLR_NoRangeSheet"/>
      <sheetName val="1"/>
      <sheetName val="фот пп2000разбивка"/>
      <sheetName val="Production_Ref Q-1-3"/>
      <sheetName val="ЗАО_н.ит"/>
      <sheetName val="ЗАО_мес"/>
      <sheetName val="Aug"/>
      <sheetName val="Apr"/>
      <sheetName val="Dec"/>
      <sheetName val="Jul"/>
      <sheetName val="Jun"/>
      <sheetName val="May"/>
      <sheetName val="Mar"/>
      <sheetName val="Nov"/>
      <sheetName val="Oct"/>
      <sheetName val="Sep"/>
      <sheetName val="Feb"/>
      <sheetName val="Jan"/>
      <sheetName val="Нефть"/>
      <sheetName val="PP&amp;E mvt for 2003"/>
      <sheetName val="ЯНВАРЬ"/>
      <sheetName val="FP20DB (3)"/>
      <sheetName val="Курс валют"/>
      <sheetName val="АЗФ"/>
      <sheetName val="АК"/>
      <sheetName val="Актюбе"/>
      <sheetName val="ССГПО"/>
      <sheetName val="Другие расходы"/>
      <sheetName val="Форма 4 кап.зат-ты (2)"/>
      <sheetName val="2006 AJE RJE"/>
      <sheetName val="FES"/>
      <sheetName val="группа"/>
      <sheetName val="GAAP TB 31.12.01  detail p&amp;l"/>
      <sheetName val="КЭШ"/>
      <sheetName val="ОПиУ"/>
      <sheetName val="Лист1"/>
      <sheetName val="1БО"/>
      <sheetName val="штат"/>
      <sheetName val="КВЛ"/>
      <sheetName val="Канцтовары"/>
      <sheetName val="аренда"/>
      <sheetName val="связь"/>
      <sheetName val="реклама"/>
      <sheetName val="расхмат"/>
      <sheetName val="прочие стор"/>
      <sheetName val="услуги прочие"/>
      <sheetName val="обуч"/>
      <sheetName val="ком"/>
      <sheetName val="Выкуп порталов"/>
      <sheetName val="представ"/>
      <sheetName val="обуч (2)"/>
      <sheetName val="прочие стор (2)"/>
      <sheetName val="ком (2)"/>
      <sheetName val="КВЛ (2)"/>
      <sheetName val="СД"/>
      <sheetName val="прочие расходы"/>
      <sheetName val="шт (2)"/>
      <sheetName val="аренда (2)"/>
      <sheetName val="прогноз движения денег в ежемес"/>
      <sheetName val="ОПиУ в ежемес."/>
      <sheetName val="Баланс"/>
      <sheetName val="курсы"/>
      <sheetName val="Добыча_нефти41"/>
      <sheetName val="Добыча_нефти4"/>
      <sheetName val="Добыча_нефти42"/>
      <sheetName val="Добычанефти4"/>
      <sheetName val="поставкасравн13"/>
      <sheetName val="XREF"/>
      <sheetName val="Movements"/>
      <sheetName val="АПК реформа"/>
      <sheetName val="База"/>
      <sheetName val="Преискурант"/>
      <sheetName val="стр.245 (2)"/>
      <sheetName val="SETUP"/>
      <sheetName val="топливо"/>
      <sheetName val="Потребители"/>
      <sheetName val="Сдача "/>
      <sheetName val="МО 0012"/>
      <sheetName val="класс"/>
      <sheetName val="14.1.2.2.(Услуги связи)"/>
      <sheetName val="Осн"/>
      <sheetName val="13 NGDO"/>
      <sheetName val="  2.3.2"/>
      <sheetName val=""/>
      <sheetName val="Ввод"/>
      <sheetName val="СписокТЭП"/>
      <sheetName val="12 из 57 АЗС"/>
      <sheetName val="Авансы-1"/>
      <sheetName val="постоянные затраты"/>
      <sheetName val="Бюджет"/>
      <sheetName val="Пок"/>
      <sheetName val="5R"/>
      <sheetName val="KreПК"/>
      <sheetName val="Sheet1"/>
      <sheetName val="7.1"/>
      <sheetName val="Пр 41"/>
      <sheetName val="Russia Print Version"/>
      <sheetName val="U2 775 - COGS comparison per su"/>
      <sheetName val="finbal10"/>
      <sheetName val="12НК"/>
      <sheetName val="3НК"/>
      <sheetName val="7НК"/>
      <sheetName val="KCC"/>
      <sheetName val="Данные"/>
      <sheetName val="П"/>
      <sheetName val="I. Прогноз доходов"/>
      <sheetName val="Financial ratios А3"/>
      <sheetName val="2_2 ОтклОТМ"/>
      <sheetName val="1_3_2 ОТМ"/>
      <sheetName val="Б.мчас (П)"/>
      <sheetName val="свод"/>
      <sheetName val="calc"/>
      <sheetName val="2008 ГСМ"/>
      <sheetName val="Плата за загрязнение "/>
      <sheetName val="Типограф"/>
      <sheetName val="IS"/>
      <sheetName val="Собственный капитал"/>
      <sheetName val="ОборБалФормОтч"/>
      <sheetName val="ТитулЛистОтч"/>
      <sheetName val="2кв."/>
      <sheetName val="ОТиТБ"/>
      <sheetName val="Production_ref_Q4"/>
      <sheetName val="Sales-COS"/>
      <sheetName val="Non-Statistical Sampling Master"/>
      <sheetName val="Global Data"/>
      <sheetName val="SMSTemp"/>
      <sheetName val="A-20"/>
      <sheetName val="канц"/>
      <sheetName val="Апрель"/>
      <sheetName val="Сентябрь"/>
      <sheetName val="Декабрь"/>
      <sheetName val="Ноябрь"/>
      <sheetName val="Квартал"/>
      <sheetName val="Июль"/>
      <sheetName val="Июнь"/>
      <sheetName val="Март"/>
      <sheetName val="H3.100 Rollforward"/>
      <sheetName val="Налоги"/>
      <sheetName val="Содержание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Comp06"/>
      <sheetName val="MACRO2.XLM"/>
      <sheetName val="U-ZR_AT1.XLS"/>
      <sheetName val="TOC"/>
      <sheetName val="NPV"/>
      <sheetName val="План произв-ва (мес.) (бюджет)"/>
      <sheetName val="Инв.вл"/>
      <sheetName val="факт 2005 г."/>
      <sheetName val="д.7.001"/>
      <sheetName val="свод грузоотпр."/>
      <sheetName val="Курс"/>
      <sheetName val="Inputs"/>
      <sheetName val="Лист3"/>
      <sheetName val="Итоговая таблица"/>
      <sheetName val="Расчет2000Прямой"/>
      <sheetName val="Capex"/>
      <sheetName val="Kolommen_balans"/>
      <sheetName val="SA Procedures"/>
      <sheetName val="I KEY INFORMATION"/>
      <sheetName val="факс(2005-20гг.)"/>
      <sheetName val="11"/>
      <sheetName val="6НК-cт."/>
      <sheetName val="Interco payables&amp;receivables"/>
      <sheetName val="Common"/>
      <sheetName val="OPEX&amp;FIN"/>
      <sheetName val="1 (2)"/>
      <sheetName val="ППД"/>
      <sheetName val="2в"/>
      <sheetName val="общ-нефт"/>
      <sheetName val="Hidden"/>
      <sheetName val="ОТЧЕТ КТЖ 01.01.09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Balance Sheet"/>
      <sheetName val="summary"/>
      <sheetName val="Datasheet"/>
      <sheetName val="1 вариант  2009 "/>
      <sheetName val="Лист2"/>
      <sheetName val="Список документов"/>
      <sheetName val="GAAP TB 30.09.01  detail p&amp;l"/>
      <sheetName val="Оборудование_стоим"/>
      <sheetName val="O.500 Property Tax"/>
      <sheetName val="предприятия"/>
      <sheetName val="Securities"/>
      <sheetName val="из_сем3"/>
      <sheetName val="US_Dollar_20033"/>
      <sheetName val="SDR_20033"/>
      <sheetName val="Control_Settings"/>
      <sheetName val="GTM_BK"/>
      <sheetName val="Consolidator_Inputs"/>
      <sheetName val="Добыча_нефти43"/>
      <sheetName val="поставка_сравн13"/>
      <sheetName val="2_2_ОтклОТМ"/>
      <sheetName val="1_3_2_ОТМ"/>
      <sheetName val="Cost_99v98"/>
      <sheetName val="cant_sim"/>
      <sheetName val="фот_пп2000разбивка"/>
      <sheetName val="Production_Ref_Q-1-3"/>
      <sheetName val="ЗАО_н_ит"/>
      <sheetName val="PP&amp;E_mvt_for_2003"/>
      <sheetName val="FP20DB_(3)"/>
      <sheetName val="Курс_валют"/>
      <sheetName val="Другие_расходы"/>
      <sheetName val="Форма_4_кап_зат-ты_(2)"/>
      <sheetName val="2006_AJE_RJE"/>
      <sheetName val="GAAP_TB_31_12_01__detail_p&amp;l"/>
      <sheetName val="прочие_стор"/>
      <sheetName val="услуги_прочие"/>
      <sheetName val="Выкуп_порталов"/>
      <sheetName val="обуч_(2)"/>
      <sheetName val="прочие_стор_(2)"/>
      <sheetName val="ком_(2)"/>
      <sheetName val="КВЛ_(2)"/>
      <sheetName val="прочие_расходы"/>
      <sheetName val="шт_(2)"/>
      <sheetName val="аренда_(2)"/>
      <sheetName val="прогноз_движения_денег_в_ежемес"/>
      <sheetName val="ОПиУ_в_ежемес_"/>
      <sheetName val="АПК_реформа"/>
      <sheetName val="стр_245_(2)"/>
      <sheetName val="Сдача_"/>
      <sheetName val="МО_0012"/>
      <sheetName val="14_1_2_2_(Услуги_связи)"/>
      <sheetName val="13_NGDO"/>
      <sheetName val="__2_3_2"/>
      <sheetName val="12_из_57_АЗС"/>
      <sheetName val="постоянные_затраты"/>
      <sheetName val="7_1"/>
      <sheetName val="Пр_41"/>
      <sheetName val="Russia_Print_Version"/>
      <sheetName val="U2_775_-_COGS_comparison_per_su"/>
      <sheetName val="I__Прогноз_доходов"/>
      <sheetName val="Financial_ratios_А3"/>
      <sheetName val="2_2_ОтклОТМ1"/>
      <sheetName val="1_3_2_ОТМ1"/>
      <sheetName val="Б_мчас_(П)"/>
      <sheetName val="2008_ГСМ"/>
      <sheetName val="Плата_за_загрязнение_"/>
      <sheetName val="Собственный_капитал"/>
      <sheetName val="2кв_"/>
      <sheetName val="Non-Statistical_Sampling_Master"/>
      <sheetName val="Global_Data"/>
      <sheetName val="H3_100_Rollforward"/>
      <sheetName val="MACRO2_XLM"/>
      <sheetName val="U-ZR_AT1_XLS"/>
      <sheetName val="План_произв-ва_(мес_)_(бюджет)"/>
      <sheetName val="Инв_вл"/>
      <sheetName val="факт_2005_г_"/>
      <sheetName val="д_7_001"/>
      <sheetName val="свод_грузоотпр_"/>
      <sheetName val="Итоговая_таблица"/>
      <sheetName val="ГМ "/>
      <sheetName val="ДД"/>
      <sheetName val="ATI"/>
      <sheetName val="Блоки"/>
      <sheetName val="_ССЫЛКА"/>
      <sheetName val="Справочник"/>
      <sheetName val="почтов."/>
      <sheetName val="ГСМ Гараж"/>
      <sheetName val="ГСМ по инвест"/>
      <sheetName val="аморт"/>
      <sheetName val="Запчасти Гараж"/>
      <sheetName val="Стор Орг.РМУ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Фин.обязат."/>
      <sheetName val="спецпит,проездн."/>
      <sheetName val="-расчет налогов от ФОТ  на 2014"/>
      <sheetName val="Analytics"/>
      <sheetName val="FA Movement Kyrg"/>
      <sheetName val="Reference"/>
      <sheetName val="перевозки"/>
      <sheetName val="9"/>
      <sheetName val="L-1"/>
      <sheetName val="ввод-вывод ОС авг2004- 2005"/>
      <sheetName val="Форма3.6"/>
      <sheetName val="Graph"/>
      <sheetName val="Pbs_Wbs_ATC"/>
      <sheetName val="FA Movement "/>
      <sheetName val="depreciation testing"/>
      <sheetName val="misc"/>
      <sheetName val="форма 3 смета затрат"/>
      <sheetName val="Подразделения"/>
      <sheetName val="Проекты"/>
      <sheetName val="Сотрудники"/>
      <sheetName val="прил№10"/>
      <sheetName val="Cashflow"/>
      <sheetName val="Спр. раб."/>
      <sheetName val="Авансы_уплач,деньги в регионах"/>
      <sheetName val="Авансы_уплач,деньги в регионах,"/>
      <sheetName val="d_pok"/>
      <sheetName val="б"/>
      <sheetName val="PLтв - Б"/>
      <sheetName val="K-800 Imp. test"/>
      <sheetName val="FA register"/>
      <sheetName val="Гр5(о)"/>
      <sheetName val="Макро"/>
      <sheetName val="$ IS"/>
      <sheetName val="7"/>
      <sheetName val="10"/>
      <sheetName val="УПРАВЛЕНИЕ11"/>
      <sheetName val="факс(2005-20гг_)"/>
      <sheetName val="из_сем4"/>
      <sheetName val="US_Dollar_20034"/>
      <sheetName val="SDR_20034"/>
      <sheetName val="Control_Settings1"/>
      <sheetName val="GTM_BK1"/>
      <sheetName val="Consolidator_Inputs1"/>
      <sheetName val="Добыча_нефти44"/>
      <sheetName val="поставка_сравн131"/>
      <sheetName val="2_2_ОтклОТМ2"/>
      <sheetName val="1_3_2_ОТМ2"/>
      <sheetName val="Cost_99v981"/>
      <sheetName val="cant_sim1"/>
      <sheetName val="фот_пп2000разбивка1"/>
      <sheetName val="Production_Ref_Q-1-31"/>
      <sheetName val="ЗАО_н_ит1"/>
      <sheetName val="PP&amp;E_mvt_for_20031"/>
      <sheetName val="FP20DB_(3)1"/>
      <sheetName val="Курс_валют1"/>
      <sheetName val="Другие_расходы1"/>
      <sheetName val="Форма_4_кап_зат-ты_(2)1"/>
      <sheetName val="2006_AJE_RJE1"/>
      <sheetName val="GAAP_TB_31_12_01__detail_p&amp;l1"/>
      <sheetName val="прочие_стор1"/>
      <sheetName val="услуги_прочие1"/>
      <sheetName val="Выкуп_порталов1"/>
      <sheetName val="обуч_(2)1"/>
      <sheetName val="прочие_стор_(2)1"/>
      <sheetName val="ком_(2)1"/>
      <sheetName val="КВЛ_(2)1"/>
      <sheetName val="прочие_расходы1"/>
      <sheetName val="шт_(2)1"/>
      <sheetName val="аренда_(2)1"/>
      <sheetName val="прогноз_движения_денег_в_ежеме1"/>
      <sheetName val="6 NK"/>
      <sheetName val="1кв. "/>
      <sheetName val="ОПиУ_в_ежемес_1"/>
      <sheetName val="АПК_реформа1"/>
      <sheetName val="стр_245_(2)1"/>
      <sheetName val="Сдача_1"/>
      <sheetName val="МО_00121"/>
      <sheetName val="14_1_2_2_(Услуги_связи)1"/>
      <sheetName val="13_NGDO1"/>
      <sheetName val="__2_3_21"/>
      <sheetName val="12_из_57_АЗС1"/>
      <sheetName val="постоянные_затраты1"/>
      <sheetName val="7_11"/>
      <sheetName val="Пр_411"/>
      <sheetName val="Russia_Print_Version1"/>
      <sheetName val="U2_775_-_COGS_comparison_per_s1"/>
      <sheetName val="I__Прогноз_доходов1"/>
      <sheetName val="Financial_ratios_А31"/>
      <sheetName val="2_2_ОтклОТМ3"/>
      <sheetName val="1_3_2_ОТМ3"/>
      <sheetName val="Б_мчас_(П)1"/>
      <sheetName val="2008_ГСМ1"/>
      <sheetName val="Плата_за_загрязнение_1"/>
      <sheetName val="Собственный_капитал1"/>
      <sheetName val="2кв_1"/>
      <sheetName val="Non-Statistical_Sampling_Maste1"/>
      <sheetName val="Global_Data1"/>
      <sheetName val="H3_100_Rollforward1"/>
      <sheetName val="MACRO2_XLM1"/>
      <sheetName val="U-ZR_AT1_XLS1"/>
      <sheetName val="План_произв-ва_(мес_)_(бюджет)1"/>
      <sheetName val="Инв_вл1"/>
      <sheetName val="факт_2005_г_1"/>
      <sheetName val="д_7_0011"/>
      <sheetName val="свод_грузоотпр_1"/>
      <sheetName val="Итоговая_таблица1"/>
      <sheetName val="I_KEY_INFORMATION"/>
      <sheetName val="факс(2005-20гг_)1"/>
      <sheetName val="6НК-cт_"/>
      <sheetName val="Interco_payables&amp;receivables"/>
      <sheetName val="1_(2)"/>
      <sheetName val="ОТЧЕТ_КТЖ_01_01_09"/>
      <sheetName val="8180_(8181,8182)"/>
      <sheetName val="Balance_Sheet"/>
      <sheetName val="1_вариант__2009_"/>
      <sheetName val="Список_документов"/>
      <sheetName val="GAAP_TB_30_09_01__detail_p&amp;l"/>
      <sheetName val="O_500_Property_Tax"/>
      <sheetName val="SA_Procedures"/>
      <sheetName val="ГМ_"/>
      <sheetName val="почтов_"/>
      <sheetName val="ГСМ_Гараж"/>
      <sheetName val="ГСМ_по_инвест"/>
      <sheetName val="Запчасти_Гараж"/>
      <sheetName val="Стор_Орг_РМУ"/>
      <sheetName val="Материалы_РМУ"/>
      <sheetName val="Постановка_на_учет_авто"/>
      <sheetName val="Размножение_проектов"/>
      <sheetName val="материалы_ВДГО"/>
      <sheetName val="Тех_осмотр"/>
      <sheetName val="Проект_1"/>
      <sheetName val="Объем_ВДГО"/>
      <sheetName val="Фин_обязат_"/>
      <sheetName val="спецпит,проездн_"/>
      <sheetName val="-расчет_налогов_от_ФОТ__на_2014"/>
      <sheetName val="FA_Movement_Kyrg"/>
      <sheetName val="ввод-вывод_ОС_авг2004-_2005"/>
      <sheetName val="Форма3_6"/>
      <sheetName val="FA_Movement_"/>
      <sheetName val="depreciation_testing"/>
      <sheetName val="форма_3_смета_затрат"/>
      <sheetName val="$_IS"/>
      <sheetName val="Авансы_уплач,деньги_в_регионах"/>
      <sheetName val="Авансы_уплач,деньги_в_регионах,"/>
      <sheetName val="PLтв_-_Б"/>
      <sheetName val="Спр__раб_"/>
      <sheetName val="16.12"/>
      <sheetName val="Precios"/>
      <sheetName val="Бюджет тек. затрат"/>
      <sheetName val="замер"/>
      <sheetName val="78"/>
      <sheetName val="PM-TE"/>
      <sheetName val="Test"/>
      <sheetName val="Keys"/>
      <sheetName val="Settings"/>
      <sheetName val="Трафик по АУП"/>
      <sheetName val="Трафик по ЦБПТО"/>
      <sheetName val="Трафик по ПНУ"/>
      <sheetName val="Трафик по ЖНУ"/>
      <sheetName val="Трафик по ШНУ"/>
      <sheetName val="18."/>
      <sheetName val="08."/>
      <sheetName val="11."/>
      <sheetName val="14."/>
      <sheetName val="15."/>
      <sheetName val="05."/>
      <sheetName val="09."/>
      <sheetName val="04."/>
      <sheetName val="19."/>
      <sheetName val="01."/>
      <sheetName val="17."/>
      <sheetName val="07."/>
      <sheetName val="06."/>
      <sheetName val="16."/>
      <sheetName val="10."/>
      <sheetName val="28."/>
      <sheetName val="13."/>
      <sheetName val="03."/>
      <sheetName val="29."/>
      <sheetName val="30."/>
      <sheetName val="31."/>
      <sheetName val="27."/>
      <sheetName val="12."/>
      <sheetName val="20."/>
      <sheetName val="24."/>
      <sheetName val="25."/>
      <sheetName val="02."/>
      <sheetName val="21."/>
      <sheetName val="26."/>
      <sheetName val="23."/>
      <sheetName val="22."/>
      <sheetName val="altai income statement"/>
      <sheetName val="коммун."/>
      <sheetName val="5"/>
      <sheetName val="4b - P&amp;L ProductLine"/>
      <sheetName val="4a - Revenue ProductLine"/>
      <sheetName val="5a - Orders analysis"/>
      <sheetName val="8 - Receivables"/>
      <sheetName val="D1 - Balances input"/>
      <sheetName val="D3 - DBmagn"/>
      <sheetName val="MetaData"/>
      <sheetName val="ЛСЦ начисленное на 31.12.08"/>
      <sheetName val="ЛЛизинг начис. на 31.12.08"/>
      <sheetName val="ВОЛС"/>
      <sheetName val="исп.см."/>
      <sheetName val="L&amp;E"/>
      <sheetName val="Служебный ФКРБ"/>
      <sheetName val="Источник финансирования"/>
      <sheetName val="Способ закупки"/>
      <sheetName val="Тип пункта плана"/>
      <sheetName val="Cash flows - PBC"/>
      <sheetName val="коммун_"/>
      <sheetName val="Бюджет_тек__затрат"/>
      <sheetName val="K-800_Imp__test"/>
      <sheetName val="FA_register"/>
      <sheetName val="не_удалять!"/>
      <sheetName val="Disclosure"/>
      <sheetName val="4"/>
      <sheetName val="Movement"/>
      <sheetName val="заявка_на_произ"/>
      <sheetName val="ТД РАП"/>
      <sheetName val="I_KEY_INFORMATION1"/>
      <sheetName val="почтов_1"/>
      <sheetName val="6НК-cт_1"/>
      <sheetName val="Interco_payables&amp;receivables1"/>
      <sheetName val="Трафик_по_АУП"/>
      <sheetName val="Трафик_по_ЦБПТО"/>
      <sheetName val="Трафик_по_ПНУ"/>
      <sheetName val="Трафик_по_ЖНУ"/>
      <sheetName val="Трафик_по_ШНУ"/>
      <sheetName val="18_"/>
      <sheetName val="08_"/>
      <sheetName val="11_"/>
      <sheetName val="14_"/>
      <sheetName val="15_"/>
      <sheetName val="05_"/>
      <sheetName val="09_"/>
      <sheetName val="04_"/>
      <sheetName val="19_"/>
      <sheetName val="01_"/>
      <sheetName val="17_"/>
      <sheetName val="07_"/>
      <sheetName val="06_"/>
      <sheetName val="16_"/>
      <sheetName val="10_"/>
      <sheetName val="28_"/>
      <sheetName val="13_"/>
      <sheetName val="03_"/>
      <sheetName val="29_"/>
      <sheetName val="30_"/>
      <sheetName val="31_"/>
      <sheetName val="27_"/>
      <sheetName val="12_"/>
      <sheetName val="20_"/>
      <sheetName val="24_"/>
      <sheetName val="25_"/>
      <sheetName val="02_"/>
      <sheetName val="21_"/>
      <sheetName val="26_"/>
      <sheetName val="23_"/>
      <sheetName val="22_"/>
      <sheetName val="altai_income_statement"/>
      <sheetName val="Additions_Disposals"/>
      <sheetName val="Assumptions"/>
      <sheetName val="эксп"/>
      <sheetName val="1кв__"/>
      <sheetName val="2БО"/>
      <sheetName val="6_NK"/>
      <sheetName val="Все ТЭП"/>
      <sheetName val="1БК"/>
      <sheetName val="Ôîðìà2"/>
      <sheetName val="Ïàìÿòêà"/>
      <sheetName val="Ôîðìà1"/>
      <sheetName val="Ôîðìà3"/>
      <sheetName val="Ôîðìà4"/>
      <sheetName val="Ôîðìà5"/>
      <sheetName val="Ôîðìà6"/>
      <sheetName val="Ôîðìà7"/>
      <sheetName val="Ôîðìà8"/>
      <sheetName val="èç ñåì"/>
      <sheetName val="Ïð2"/>
      <sheetName val="ÅäÈçì"/>
      <sheetName val="Ïðåäïð"/>
      <sheetName val="Profiles"/>
      <sheetName val="Wells"/>
      <sheetName val="fish"/>
      <sheetName val="Служебный ФК_x0005__x0000_"/>
      <sheetName val="6НК簀⽕쐀⽕"/>
      <sheetName val="Loaded"/>
      <sheetName val="из_сем5"/>
      <sheetName val="US_Dollar_20035"/>
      <sheetName val="SDR_20035"/>
      <sheetName val="Control_Settings2"/>
      <sheetName val="GTM_BK2"/>
      <sheetName val="Добыча_нефти45"/>
      <sheetName val="поставка_сравн132"/>
      <sheetName val="2_2_ОтклОТМ4"/>
      <sheetName val="1_3_2_ОТМ4"/>
      <sheetName val="Cost_99v982"/>
      <sheetName val="cant_sim2"/>
      <sheetName val="фот_пп2000разбивка2"/>
      <sheetName val="Production_Ref_Q-1-32"/>
      <sheetName val="ЗАО_н_ит2"/>
      <sheetName val="PP&amp;E_mvt_for_20032"/>
      <sheetName val="FP20DB_(3)2"/>
      <sheetName val="Курс_валют2"/>
      <sheetName val="Другие_расходы2"/>
      <sheetName val="Форма_4_кап_зат-ты_(2)2"/>
      <sheetName val="2006_AJE_RJE2"/>
      <sheetName val="GAAP_TB_31_12_01__detail_p&amp;l2"/>
      <sheetName val="прочие_стор2"/>
      <sheetName val="услуги_прочие2"/>
      <sheetName val="Выкуп_порталов2"/>
      <sheetName val="обуч_(2)2"/>
      <sheetName val="прочие_стор_(2)2"/>
      <sheetName val="ком_(2)2"/>
      <sheetName val="КВЛ_(2)2"/>
      <sheetName val="прочие_расходы2"/>
      <sheetName val="шт_(2)2"/>
      <sheetName val="аренда_(2)2"/>
      <sheetName val="прогноз_движения_денег_в_ежеме2"/>
      <sheetName val="ОПиУ_в_ежемес_2"/>
      <sheetName val="АПК_реформа2"/>
      <sheetName val="стр_245_(2)2"/>
      <sheetName val="Сдача_2"/>
      <sheetName val="МО_00122"/>
      <sheetName val="14_1_2_2_(Услуги_связи)2"/>
      <sheetName val="13_NGDO2"/>
      <sheetName val="__2_3_22"/>
      <sheetName val="12_из_57_АЗС2"/>
      <sheetName val="постоянные_затраты2"/>
      <sheetName val="Consolidator_Inputs2"/>
      <sheetName val="7_12"/>
      <sheetName val="Пр_412"/>
      <sheetName val="Russia_Print_Version2"/>
      <sheetName val="U2_775_-_COGS_comparison_per_s2"/>
      <sheetName val="I__Прогноз_доходов2"/>
      <sheetName val="Financial_ratios_А32"/>
      <sheetName val="2_2_ОтклОТМ5"/>
      <sheetName val="1_3_2_ОТМ5"/>
      <sheetName val="Б_мчас_(П)2"/>
      <sheetName val="2008_ГСМ2"/>
      <sheetName val="Плата_за_загрязнение_2"/>
      <sheetName val="Собственный_капитал2"/>
      <sheetName val="2кв_2"/>
      <sheetName val="Non-Statistical_Sampling_Maste2"/>
      <sheetName val="Global_Data2"/>
      <sheetName val="H3_100_Rollforward2"/>
      <sheetName val="MACRO2_XLM2"/>
      <sheetName val="U-ZR_AT1_XLS2"/>
      <sheetName val="План_произв-ва_(мес_)_(бюджет)2"/>
      <sheetName val="Инв_вл2"/>
      <sheetName val="факт_2005_г_2"/>
      <sheetName val="д_7_0012"/>
      <sheetName val="свод_грузоотпр_2"/>
      <sheetName val="Итоговая_таблица2"/>
      <sheetName val="факс(2005-20гг_)2"/>
      <sheetName val="1_(2)1"/>
      <sheetName val="ОТЧЕТ_КТЖ_01_01_091"/>
      <sheetName val="8180_(8181,8182)1"/>
      <sheetName val="Balance_Sheet1"/>
      <sheetName val="1_вариант__2009_1"/>
      <sheetName val="Список_документов1"/>
      <sheetName val="GAAP_TB_30_09_01__detail_p&amp;l1"/>
      <sheetName val="O_500_Property_Tax1"/>
      <sheetName val="SA_Procedures1"/>
      <sheetName val="ГМ_1"/>
      <sheetName val="ГСМ_Гараж1"/>
      <sheetName val="ГСМ_по_инвест1"/>
      <sheetName val="Запчасти_Гараж1"/>
      <sheetName val="Стор_Орг_РМУ1"/>
      <sheetName val="Материалы_РМУ1"/>
      <sheetName val="Постановка_на_учет_авто1"/>
      <sheetName val="Размножение_проектов1"/>
      <sheetName val="материалы_ВДГО1"/>
      <sheetName val="Тех_осмотр1"/>
      <sheetName val="Проект_11"/>
      <sheetName val="Объем_ВДГО1"/>
      <sheetName val="Фин_обязат_1"/>
      <sheetName val="спецпит,проездн_1"/>
      <sheetName val="-расчет_налогов_от_ФОТ__на_2011"/>
      <sheetName val="FA_Movement_Kyrg1"/>
      <sheetName val="ввод-вывод_ОС_авг2004-_20051"/>
      <sheetName val="Форма3_61"/>
      <sheetName val="FA_Movement_1"/>
      <sheetName val="depreciation_testing1"/>
      <sheetName val="форма_3_смета_затрат1"/>
      <sheetName val="$_IS1"/>
      <sheetName val="Авансы_уплач,деньги_в_регионах1"/>
      <sheetName val="Авансы_уплач,деньги_в_регионах2"/>
      <sheetName val="PLтв_-_Б1"/>
      <sheetName val="Спр__раб_1"/>
      <sheetName val="K-800_Imp__test1"/>
      <sheetName val="FA_register1"/>
      <sheetName val="Бюджет_тек__затрат1"/>
      <sheetName val="16_12"/>
      <sheetName val="4b_-_P&amp;L_ProductLine"/>
      <sheetName val="4a_-_Revenue_ProductLine"/>
      <sheetName val="5a_-_Orders_analysis"/>
      <sheetName val="8_-_Receivables"/>
      <sheetName val="D1_-_Balances_input"/>
      <sheetName val="D3_-_DBmagn"/>
      <sheetName val="ЛСЦ_начисленное_на_31_12_08"/>
      <sheetName val="ЛЛизинг_начис__на_31_12_08"/>
      <sheetName val="исп_см_"/>
      <sheetName val="Служебный_ФКРБ"/>
      <sheetName val="Источник_финансирования"/>
      <sheetName val="Способ_закупки"/>
      <sheetName val="Тип_пункта_плана"/>
      <sheetName val="Cash_flows_-_PBC"/>
      <sheetName val="коммун_1"/>
      <sheetName val="ТД_РАП"/>
      <sheetName val="PIT&amp;PP(2)"/>
      <sheetName val="153541"/>
      <sheetName val="6НКԯ_x0000_缀_x0000_"/>
      <sheetName val="Служебный ФК_x0000__x0000_"/>
      <sheetName val="6НК0_x0000_堀-"/>
      <sheetName val="6НК0_x0000_瀀"/>
      <sheetName val="6НК0_x0000_"/>
      <sheetName val="6НК0_x0000_　Y"/>
      <sheetName val="Служебный ФК恔_x001c_"/>
      <sheetName val="Служебный ФК皸ɫ"/>
      <sheetName val="Служебный ФК_x0017_"/>
      <sheetName val="Служебный ФК_xdd10__x001f_"/>
      <sheetName val="Служебный ФК悄,"/>
      <sheetName val="Служебный ФК_xdd90__x0012_"/>
      <sheetName val="6НК_x0007__x001c__x0009__x000d_"/>
      <sheetName val="_x0000__x000e__x0000__x000a__x0000__x0008__x0000__x000a__x0000__x000b__x0000__x0010__x0000__x0007_"/>
      <sheetName val="6НК_x0007__x001c_ _x000d_"/>
      <sheetName val="Служебный ФК_x0005_"/>
      <sheetName val="InputTI"/>
      <sheetName val="доп_дан_"/>
      <sheetName val="доп.дан."/>
      <sheetName val="Служебный_ФК"/>
      <sheetName val="Input_Assumptions"/>
      <sheetName val="Служебный ФК厈-"/>
      <sheetName val="Служебный ФК⽄"/>
      <sheetName val="Служебный ФК⽬"/>
      <sheetName val="Служебный ФК嵔 "/>
      <sheetName val="Служебный ФК峔("/>
      <sheetName val="Служебный ФК『"/>
      <sheetName val="Служебный ФК⿯"/>
      <sheetName val="Служебный ФКૐǪ"/>
      <sheetName val="Служебный ФК　"/>
      <sheetName val="6НК/_x0000_쀀"/>
      <sheetName val="6НК/_x0000_栀)"/>
      <sheetName val="6НК/_x0000_瀀à"/>
      <sheetName val="6НК/_x0000_⠀´"/>
      <sheetName val="6НК/_x0000_ࠀµ"/>
      <sheetName val="6НК/_x0000_쀀Ø"/>
      <sheetName val="бартер"/>
      <sheetName val="6НК/_x0000_蠀"/>
      <sheetName val="6НК/_x0000_ü"/>
      <sheetName val="6НК/_x0000_£"/>
      <sheetName val="6НК/_x0000_蠀_x0008_"/>
      <sheetName val="6НК/_x0000_頀K"/>
      <sheetName val="ноябрь - декабрь"/>
      <sheetName val="Summary &amp; Variables"/>
      <sheetName val="Технический"/>
      <sheetName val="Индексы"/>
      <sheetName val="6НКԯ"/>
      <sheetName val="Служебный ФК"/>
      <sheetName val="6НК0"/>
      <sheetName val="Служебный ФК_x001f_"/>
      <sheetName val="Служебный ФК_x0012_"/>
      <sheetName val="6НК/_x0000__xd800_¹"/>
      <sheetName val="Админ и ОPEX 2010-12гг"/>
      <sheetName val="ВСДС_1 (MAIN)"/>
      <sheetName val="без НДС"/>
      <sheetName val="Общие данные"/>
      <sheetName val="Затраты утил.ТБО"/>
      <sheetName val="14_1_2_2__Услуги связи_"/>
      <sheetName val="Links"/>
      <sheetName val="Production_analysis"/>
      <sheetName val="breakdown"/>
      <sheetName val="P&amp;L"/>
      <sheetName val="Provisions"/>
      <sheetName val="FA depreciation"/>
      <sheetName val="N"/>
      <sheetName val="Исх.данные"/>
      <sheetName val="распределение модели"/>
      <sheetName val="цеховые"/>
      <sheetName val="ПАРАМ"/>
      <sheetName val="6НК퐀ᵝഀ놃"/>
      <sheetName val="[form.xls]6НК/_x0000_쀀Ø"/>
      <sheetName val="[form.xls]6НК/_x0000_쀀"/>
      <sheetName val="[form.xls]6НК/_x0000_栀)"/>
      <sheetName val="[form.xls]6НК/_x0000_瀀à"/>
      <sheetName val="[form.xls]6НК/_x0000_⠀´"/>
      <sheetName val="[form.xls]6НК/_x0000_ࠀµ"/>
      <sheetName val="[form.xls]6НК/_x0000_蠀"/>
      <sheetName val="[form.xls]6НК/_x0000_ü"/>
      <sheetName val="[form.xls]6НК/_x0000_£"/>
      <sheetName val="[form.xls]6НК/_x0000_蠀_x0008_"/>
      <sheetName val="[form.xls]6НК/_x0000_頀K"/>
      <sheetName val=" По скв"/>
      <sheetName val="Программа(М)"/>
      <sheetName val="[form.xls][form.xls]6НК/_x0000_쀀"/>
      <sheetName val="[form.xls][form.xls]6НК/_x0000_栀)"/>
      <sheetName val="[form.xls][form.xls]6НК/_x0000_瀀à"/>
      <sheetName val="[form.xls][form.xls]6НК/_x0000_⠀´"/>
      <sheetName val="[form.xls][form.xls]6НК/_x0000_ࠀµ"/>
      <sheetName val="[form.xls][form.xls]6НК/_x0000_쀀Ø"/>
      <sheetName val="6НК≟ഀﲃ"/>
      <sheetName val="канат.прод."/>
      <sheetName val="канат_прод_"/>
      <sheetName val="ноябрь_-_декабрь"/>
      <sheetName val="Ф3"/>
      <sheetName val="I_KEY_INFORMATION2"/>
      <sheetName val="почтов_2"/>
      <sheetName val="6НК-cт_2"/>
      <sheetName val="Interco_payables&amp;receivables2"/>
      <sheetName val="Трафик_по_АУП1"/>
      <sheetName val="Трафик_по_ЦБПТО1"/>
      <sheetName val="Трафик_по_ПНУ1"/>
      <sheetName val="Трафик_по_ЖНУ1"/>
      <sheetName val="Трафик_по_ШНУ1"/>
      <sheetName val="18_1"/>
      <sheetName val="08_1"/>
      <sheetName val="11_1"/>
      <sheetName val="14_1"/>
      <sheetName val="15_1"/>
      <sheetName val="05_1"/>
      <sheetName val="09_1"/>
      <sheetName val="6НК/"/>
      <sheetName val="Test of FA Installation"/>
      <sheetName val="Additions"/>
      <sheetName val="Расчет объема СУИБ"/>
      <sheetName val="LTM"/>
      <sheetName val="CREDIT STATS"/>
      <sheetName val="DropZone"/>
      <sheetName val="Analitics"/>
      <sheetName val="Project Detail Inputs"/>
      <sheetName val="тиме"/>
      <sheetName val="[form.xls][form.xls]6НК/_x0000_蠀"/>
      <sheetName val="[form.xls][form.xls]6НК/_x0000_ü"/>
      <sheetName val="[form.xls][form.xls]6НК/_x0000_£"/>
      <sheetName val="[form.xls][form.xls]6НК/_x0000_蠀_x0008_"/>
      <sheetName val="[form.xls][form.xls]6НК/_x0000_頀K"/>
      <sheetName val="[form.xls]6НК/_x0000__xd800_¹"/>
      <sheetName val="6НК/_x0000_렀£"/>
      <sheetName val="6НК/_x0000_�¹"/>
      <sheetName val="полугодие"/>
      <sheetName val="Вып.П.П."/>
      <sheetName val="кварталы"/>
      <sheetName val="план"/>
      <sheetName val="Россия-экспорт"/>
      <sheetName val="[form.xls][form.xls]6НК/_x0000__xd800_¹"/>
      <sheetName val="Энергия"/>
      <sheetName val="FS-97"/>
      <sheetName val="всп"/>
      <sheetName val="Пром1"/>
      <sheetName val="Ural med"/>
      <sheetName val="НДПИ"/>
      <sheetName val="CD-실적"/>
      <sheetName val="CONB001A_010_30"/>
      <sheetName val="Store"/>
      <sheetName val="КС 2018"/>
      <sheetName val="Lists"/>
      <sheetName val="Staff"/>
      <sheetName val="Коэфф"/>
      <sheetName val="98-02E&amp;PSUM"/>
      <sheetName val="4НК"/>
      <sheetName val="[form.xls]6НК/_x0000_렀£"/>
      <sheetName val="БРК УЖ"/>
      <sheetName val="БРК ЮКО свод"/>
      <sheetName val="Сбер 1450"/>
      <sheetName val="Сбер 1300"/>
      <sheetName val="Сбер 2500"/>
      <sheetName val="Сбер 3750"/>
      <sheetName val="КР з.ч"/>
      <sheetName val="[form.xls]6НК/_x0000_�¹"/>
      <sheetName val="[form.xls][form.xls]6НК/_x0000_�¹"/>
      <sheetName val="[form.xls]6НК/"/>
      <sheetName val="Все виды материалов D`1-18"/>
      <sheetName val="b-4"/>
      <sheetName val="Product Assumptions"/>
      <sheetName val="План_произв-в_x0006__x000c__x0007__x000f__x0010__x0011__x0007__x0007_贰΢ǅ"/>
      <sheetName val="Служебный ФК?_x001f_"/>
      <sheetName val="Служебный ФК?_x0012_"/>
      <sheetName val="Служебный ФК悤_x001d_"/>
      <sheetName val="6НК吀ᥢഀ榃"/>
      <sheetName val="ConsumptionPerUnit"/>
      <sheetName val="14.1.8.11.(Прочие)"/>
      <sheetName val="План_произв-в_x0006__x000c__x0007__x000f__x0010__x0011__x0007__x0007_贰΢ǅ_x0000_Ā_x0000__x0000__x0000__x0000_"/>
      <sheetName val="[form.xls][form.xls]6НК/"/>
      <sheetName val="3.ФОТ"/>
      <sheetName val="4.Налоги"/>
      <sheetName val="Залоги c RS"/>
      <sheetName val="Исх"/>
      <sheetName val="WBS98"/>
      <sheetName val="Служебный ФК _x0000_"/>
      <sheetName val="Служебный ФК "/>
      <sheetName val="Управление"/>
      <sheetName val="input_data"/>
      <sheetName val="Финбюджет свод "/>
      <sheetName val="MS"/>
      <sheetName val="Chart_data"/>
      <sheetName val="[form.xls][form.xls]6НК/_x0000_렀£"/>
      <sheetName val="6НК쌊 /_x0000_"/>
      <sheetName val="Конс "/>
      <sheetName val="Конфигурация МАКРО"/>
      <sheetName val="показатели"/>
      <sheetName val="3.3.31."/>
      <sheetName val="TMP"/>
      <sheetName val="01-45"/>
      <sheetName val="Sheet3"/>
      <sheetName val="14"/>
      <sheetName val="ОПГЗ"/>
      <sheetName val="План ГЗ"/>
      <sheetName val="Вид предмета"/>
      <sheetName val="Год"/>
      <sheetName val="Месяцы"/>
      <sheetName val="ЭКРБ"/>
      <sheetName val="Фонд"/>
      <sheetName val="Input TI"/>
      <sheetName val="6НК쌊 /"/>
      <sheetName val="ожид ФОТ_2010_форма1"/>
      <sheetName val="свод ФОТ"/>
      <sheetName val="Актив(1)"/>
      <sheetName val="6НК  _x0009__x000d_"/>
      <sheetName val="Служебный ФК恔 "/>
      <sheetName val="Служебный ФК "/>
      <sheetName val="Служебный ФК  "/>
      <sheetName val="6НК   _x000d_"/>
      <sheetName val="Индексы перероценки"/>
      <sheetName val="Resource Sheet"/>
      <sheetName val="Main Sheet"/>
      <sheetName val="фот_пп2000разби㑠ു੶⿖"/>
      <sheetName val="фот_пп2000разби골ೡ੶⽢"/>
      <sheetName val="расчет премии за 4 кв_12г"/>
      <sheetName val="ФОТ_2013 (2)"/>
      <sheetName val="Ком услуги аренды"/>
      <sheetName val="СВОД по НД расх"/>
      <sheetName val="Свод Мат по Тр 2012"/>
      <sheetName val="февраль"/>
      <sheetName val="_x0000_ _x0000__x000a__x0000_ _x0000__x000a__x0000_ _x0000_ _x0000_ "/>
      <sheetName val="6НК/_x0000_蠀 "/>
      <sheetName val="[form.xls]6НК/_x0000_蠀 "/>
      <sheetName val="6НК/_x0000_ ¹"/>
      <sheetName val="[form.xls][form.xls]6НК/_x0000_蠀 "/>
      <sheetName val="6НК/_x0000_ó"/>
      <sheetName val="VI REVENUE OOD"/>
      <sheetName val="IIb P&amp;L short"/>
      <sheetName val="IV REVENUE ROOMS"/>
      <sheetName val="IV REVENUE  F&amp;B"/>
      <sheetName val="ïîñòàâêà ñðàâí13"/>
      <sheetName val="новая _5"/>
      <sheetName val="DATA"/>
      <sheetName val="НД_Доходы скорр "/>
      <sheetName val="НД_Расходы"/>
      <sheetName val="Страхование ГПО работников"/>
      <sheetName val="год(отг)"/>
      <sheetName val="год(опл)"/>
      <sheetName val="бланк"/>
      <sheetName val="Лист4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Лист16"/>
      <sheetName val="????3"/>
      <sheetName val="OTCGOD99"/>
      <sheetName val="МП не вход.ФОТ"/>
      <sheetName val="Запрос"/>
      <sheetName val="month"/>
      <sheetName val="численность"/>
      <sheetName val="МП_не_вход_ФОТ"/>
      <sheetName val="Gas1999"/>
      <sheetName val="IS2000"/>
      <sheetName val="Бонды стр.341"/>
      <sheetName val="Threshold Table"/>
      <sheetName val="Простой 5-10 тн"/>
      <sheetName val="Фонд 15гор"/>
      <sheetName val="рев дф (1.08.) (3)"/>
      <sheetName val="КАТО"/>
      <sheetName val="CURCURS"/>
      <sheetName val="Utility"/>
      <sheetName val="ГБ"/>
      <sheetName val="Добыча_нефти46"/>
      <sheetName val="GAAP_TB_31_12_01__detail_p&amp;l3"/>
      <sheetName val="прочие_стор3"/>
      <sheetName val="услуги_прочие3"/>
      <sheetName val="Выкуп_порталов3"/>
      <sheetName val="обуч_(2)3"/>
      <sheetName val="прочие_стор_(2)3"/>
      <sheetName val="ком_(2)3"/>
      <sheetName val="КВЛ_(2)3"/>
      <sheetName val="прочие_расходы3"/>
      <sheetName val="шт_(2)3"/>
      <sheetName val="аренда_(2)3"/>
      <sheetName val="прогноз_движения_денег_в_ежеме3"/>
      <sheetName val="ОПиУ_в_ежемес_3"/>
      <sheetName val="Б_мчас_(П)3"/>
      <sheetName val="АПК_реформа3"/>
      <sheetName val="PP&amp;E_mvt_for_20033"/>
      <sheetName val="2008_ГСМ3"/>
      <sheetName val="Плата_за_загрязнение_3"/>
      <sheetName val="ОТЧЕТ_КТЖ_01_01_092"/>
      <sheetName val="8180_(8181,8182)2"/>
      <sheetName val="Balance_Sheet2"/>
      <sheetName val="поставка_сравн133"/>
      <sheetName val="1_вариант__2009_2"/>
      <sheetName val="Список_документов2"/>
      <sheetName val="GAAP_TB_30_09_01__detail_p&amp;l2"/>
      <sheetName val="факс(2005-20гг_)3"/>
      <sheetName val="$_IS2"/>
      <sheetName val="Служебный_ФКРБ1"/>
      <sheetName val="Источник_финансирования1"/>
      <sheetName val="Способ_закупки1"/>
      <sheetName val="Тип_пункта_плана1"/>
      <sheetName val="Авансы_уплач,деньги_в_регионах3"/>
      <sheetName val="Авансы_уплач,деньги_в_регионах4"/>
      <sheetName val="PLтв_-_Б2"/>
      <sheetName val="1_(2)2"/>
      <sheetName val="O_500_Property_Tax2"/>
      <sheetName val="форма_3_смета_затрат2"/>
      <sheetName val="Бюджет_тек__затрат2"/>
      <sheetName val="Спр__раб_2"/>
      <sheetName val="ГСМ_Гараж2"/>
      <sheetName val="ГСМ_по_инвест2"/>
      <sheetName val="Запчасти_Гараж2"/>
      <sheetName val="Стор_Орг_РМУ2"/>
      <sheetName val="Материалы_РМУ2"/>
      <sheetName val="Постановка_на_учет_авто2"/>
      <sheetName val="Размножение_проектов2"/>
      <sheetName val="материалы_ВДГО2"/>
      <sheetName val="Тех_осмотр2"/>
      <sheetName val="Проект_12"/>
      <sheetName val="Объем_ВДГО2"/>
      <sheetName val="Фин_обязат_2"/>
      <sheetName val="спецпит,проездн_2"/>
      <sheetName val="K-800_Imp__test2"/>
      <sheetName val="FA_register2"/>
      <sheetName val="коммун_2"/>
      <sheetName val="ТД_РАП1"/>
      <sheetName val="доп_дан_1"/>
      <sheetName val="6НК__x000a_"/>
      <sheetName val="_x000a__x000a_"/>
      <sheetName val="6НК _x000a_"/>
      <sheetName val="Вып_П_П_"/>
      <sheetName val="План_произв-в贰΢ǅĀ"/>
      <sheetName val="Служебный_ФК恔"/>
      <sheetName val="Служебный_ФК皸ɫ"/>
      <sheetName val="Служебный_ФК"/>
      <sheetName val="Служебный_ФК悄,"/>
      <sheetName val="Служебный_ФК峔("/>
      <sheetName val="Служебный_ФК厈-"/>
      <sheetName val="Служебный_ФК⽄"/>
      <sheetName val="Служебный_ФК⽬"/>
      <sheetName val="Служебный_ФК嵔_"/>
      <sheetName val="Служебный_ФК『"/>
      <sheetName val="Служебный_ФК⿯"/>
      <sheetName val="Служебный_ФКૐǪ"/>
      <sheetName val="Служебный_ФК　"/>
      <sheetName val="6НК/蠀"/>
      <sheetName val="Summary_&amp;_Variables"/>
      <sheetName val="Служебный_ФК1"/>
      <sheetName val="[form_xls]6НК/쀀"/>
      <sheetName val="[form_xls]6НК/栀)"/>
      <sheetName val="[form_xls]6НК/瀀à"/>
      <sheetName val="[form_xls]6НК/⠀´"/>
      <sheetName val="[form_xls]6НК/ࠀµ"/>
      <sheetName val="[form_xls]6НК/쀀Ø"/>
      <sheetName val="[form_xls]6НК/蠀"/>
      <sheetName val="[form_xls]6НК/ü"/>
      <sheetName val="[form_xls]6НК/£"/>
      <sheetName val="[form_xls]6НК/蠀"/>
      <sheetName val="[form_xls]6НК/頀K"/>
      <sheetName val="[form_xls][form_xls]6НК/쀀"/>
      <sheetName val="[form_xls][form_xls]6НК/栀)"/>
      <sheetName val="[form_xls][form_xls]6НК/瀀à"/>
      <sheetName val="[form_xls][form_xls]6НК/⠀´"/>
      <sheetName val="[form_xls][form_xls]6НК/ࠀµ"/>
      <sheetName val="[form_xls][form_xls]6НК/쀀Ø"/>
      <sheetName val="[form_xls][form_xls]6НК/蠀"/>
      <sheetName val="[form_xls][form_xls]6НК/ü"/>
      <sheetName val="[form_xls][form_xls]6НК/£"/>
      <sheetName val="[form_xls][form_xls]6НК/蠀"/>
      <sheetName val="[form_xls][form_xls]6НК/頀K"/>
      <sheetName val="Comp"/>
      <sheetName val="List of Functions"/>
      <sheetName val="sma"/>
      <sheetName val="mfb"/>
      <sheetName val="Здания "/>
      <sheetName val="form.xls"/>
      <sheetName val="Depr"/>
      <sheetName val="ЗАО_н.ит_x0000_伔⡇躁⬦_x0011_[form.xl"/>
      <sheetName val="консалт"/>
      <sheetName val="ф 03а-03(1)"/>
      <sheetName val="исп_см_1"/>
      <sheetName val="из_сем6"/>
      <sheetName val="US_Dollar_20036"/>
      <sheetName val="SDR_20036"/>
      <sheetName val="Control_Settings3"/>
      <sheetName val="GTM_BK3"/>
      <sheetName val="Consolidator_Inputs3"/>
      <sheetName val="7_13"/>
      <sheetName val="2_2_ОтклОТМ6"/>
      <sheetName val="1_3_2_ОТМ6"/>
      <sheetName val="Cost_99v983"/>
      <sheetName val="cant_sim3"/>
      <sheetName val="фот_пп2000разбивка3"/>
      <sheetName val="Production_Ref_Q-1-33"/>
      <sheetName val="ЗАО_н_ит3"/>
      <sheetName val="FP20DB_(3)3"/>
      <sheetName val="Курс_валют3"/>
      <sheetName val="Другие_расходы3"/>
      <sheetName val="Форма_4_кап_зат-ты_(2)3"/>
      <sheetName val="2006_AJE_RJE3"/>
      <sheetName val="стр_245_(2)3"/>
      <sheetName val="Сдача_3"/>
      <sheetName val="МО_00123"/>
      <sheetName val="14_1_2_2_(Услуги_связи)3"/>
      <sheetName val="13_NGDO3"/>
      <sheetName val="__2_3_23"/>
      <sheetName val="12_из_57_АЗС3"/>
      <sheetName val="постоянные_затраты3"/>
      <sheetName val="U2_775_-_COGS_comparison_per_s3"/>
      <sheetName val="Financial_ratios_А33"/>
      <sheetName val="2_2_ОтклОТМ7"/>
      <sheetName val="1_3_2_ОТМ7"/>
      <sheetName val="I__Прогноз_доходов3"/>
      <sheetName val="Non-Statistical_Sampling_Maste3"/>
      <sheetName val="Global_Data3"/>
      <sheetName val="Cash_flows_-_PBC1"/>
      <sheetName val="H3_100_Rollforward3"/>
      <sheetName val="Собственный_капитал3"/>
      <sheetName val="Пр_413"/>
      <sheetName val="Russia_Print_Version3"/>
      <sheetName val="2кв_3"/>
      <sheetName val="MACRO2_XLM3"/>
      <sheetName val="U-ZR_AT1_XLS3"/>
      <sheetName val="План_произв-ва_(мес_)_(бюджет)3"/>
      <sheetName val="Инв_вл3"/>
      <sheetName val="факт_2005_г_3"/>
      <sheetName val="д_7_0013"/>
      <sheetName val="свод_грузоотпр_3"/>
      <sheetName val="Итоговая_таблица3"/>
      <sheetName val="SA_Procedures2"/>
      <sheetName val="ГМ_2"/>
      <sheetName val="-расчет_налогов_от_ФОТ__на_2012"/>
      <sheetName val="FA_Movement_Kyrg2"/>
      <sheetName val="ввод-вывод_ОС_авг2004-_20052"/>
      <sheetName val="Форма3_62"/>
      <sheetName val="FA_Movement_2"/>
      <sheetName val="depreciation_testing2"/>
      <sheetName val="16_121"/>
      <sheetName val="4b_-_P&amp;L_ProductLine1"/>
      <sheetName val="4a_-_Revenue_ProductLine1"/>
      <sheetName val="5a_-_Orders_analysis1"/>
      <sheetName val="8_-_Receivables1"/>
      <sheetName val="D1_-_Balances_input1"/>
      <sheetName val="D3_-_DBmagn1"/>
      <sheetName val="ЛСЦ_начисленное_на_31_12_081"/>
      <sheetName val="ЛЛизинг_начис__на_31_12_081"/>
      <sheetName val="6_NK1"/>
      <sheetName val="1кв__1"/>
      <sheetName val="04_1"/>
      <sheetName val="19_1"/>
      <sheetName val="01_1"/>
      <sheetName val="17_1"/>
      <sheetName val="07_1"/>
      <sheetName val="06_1"/>
      <sheetName val="16_1"/>
      <sheetName val="10_1"/>
      <sheetName val="28_1"/>
      <sheetName val="13_1"/>
      <sheetName val="03_1"/>
      <sheetName val="29_1"/>
      <sheetName val="30_1"/>
      <sheetName val="31_1"/>
      <sheetName val="27_1"/>
      <sheetName val="12_1"/>
      <sheetName val="20_1"/>
      <sheetName val="24_1"/>
      <sheetName val="25_1"/>
      <sheetName val="02_1"/>
      <sheetName val="21_1"/>
      <sheetName val="26_1"/>
      <sheetName val="23_1"/>
      <sheetName val="22_1"/>
      <sheetName val="altai_income_statement1"/>
      <sheetName val="Все_ТЭП"/>
      <sheetName val="èç_ñåì"/>
      <sheetName val="assumpt."/>
      <sheetName val="Условия"/>
      <sheetName val="Расч-прибыли"/>
      <sheetName val="Аморт-я ввод ОС"/>
      <sheetName val="ТехЗ"/>
      <sheetName val="зд"/>
      <sheetName val="Таб"/>
      <sheetName val="25. Hidden"/>
      <sheetName val="2. Inputs"/>
      <sheetName val="мат расходы"/>
      <sheetName val="Шт расписание"/>
      <sheetName val="Prelim Cost"/>
      <sheetName val="PY misstatements"/>
      <sheetName val="A4-1&amp;2"/>
      <sheetName val="TPC con vs bdg"/>
      <sheetName val="Planned VoWD"/>
      <sheetName val="KONSOLID"/>
      <sheetName val="Код_ГТМ"/>
      <sheetName val="Lead"/>
      <sheetName val="Variants"/>
      <sheetName val="FA_depreciation"/>
      <sheetName val="PY_misstatements"/>
      <sheetName val="treatment summary"/>
      <sheetName val="sheet0"/>
      <sheetName val="25__Hidden"/>
      <sheetName val="2__Inputs"/>
      <sheetName val="Checks"/>
      <sheetName val="Дин. оборотн. ср-в!!!"/>
      <sheetName val="Уровень показателей!!!"/>
      <sheetName val="Б3!!!"/>
      <sheetName val="Б1"/>
      <sheetName val="Sup"/>
      <sheetName val="___________________________20_2"/>
      <sheetName val="акт10"/>
      <sheetName val="Фин. пок-ли"/>
      <sheetName val="Foglio1"/>
      <sheetName val="Gen Data"/>
      <sheetName val="instruqcia"/>
      <sheetName val="1НК_объемы"/>
      <sheetName val="бензин по авто"/>
      <sheetName val="Др адм"/>
      <sheetName val="Осн.ср-ва"/>
      <sheetName val="не удалять!"/>
      <sheetName val="ÑïèñîêÒÝÏ"/>
      <sheetName val="Свод тех.харак"/>
      <sheetName val="Расчет"/>
      <sheetName val="Ф-13"/>
      <sheetName val="Шым"/>
      <sheetName val="р-ны"/>
      <sheetName val="кол-во договоров ОЗ"/>
      <sheetName val="вх.исх.корр"/>
      <sheetName val="площадь"/>
      <sheetName val="орг.тех"/>
      <sheetName val="приборы"/>
      <sheetName val="Мат.пом"/>
      <sheetName val="НД_2017"/>
      <sheetName val="общ.фонд  "/>
      <sheetName val="Схема доплат"/>
      <sheetName val="Повышающие коэф ОМГ"/>
      <sheetName val="D_Opex"/>
      <sheetName val="031218"/>
      <sheetName val="хим.реаг."/>
      <sheetName val="БПО"/>
      <sheetName val="6НК/_x0000_瀀G"/>
      <sheetName val="6НК0_x0000_#"/>
      <sheetName val="6НК0_x0000_Å"/>
      <sheetName val="пост. пар."/>
      <sheetName val="6НК예썘/_x0000_"/>
      <sheetName val="COS"/>
      <sheetName val="пассоб"/>
      <sheetName val="Royalty"/>
      <sheetName val="1610"/>
      <sheetName val="1210"/>
      <sheetName val="Drop-Downs"/>
      <sheetName val="PY Audit WP 2011"/>
      <sheetName val="Лв 1715 (сб)"/>
      <sheetName val="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 refreshError="1"/>
      <sheetData sheetId="316" refreshError="1"/>
      <sheetData sheetId="317" refreshError="1"/>
      <sheetData sheetId="318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/>
      <sheetData sheetId="353"/>
      <sheetData sheetId="354"/>
      <sheetData sheetId="355"/>
      <sheetData sheetId="356"/>
      <sheetData sheetId="357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/>
      <sheetData sheetId="631"/>
      <sheetData sheetId="632" refreshError="1"/>
      <sheetData sheetId="633"/>
      <sheetData sheetId="634" refreshError="1"/>
      <sheetData sheetId="635" refreshError="1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 refreshError="1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/>
      <sheetData sheetId="730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/>
      <sheetData sheetId="754"/>
      <sheetData sheetId="755"/>
      <sheetData sheetId="756" refreshError="1"/>
      <sheetData sheetId="757" refreshError="1"/>
      <sheetData sheetId="758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/>
      <sheetData sheetId="918" refreshError="1"/>
      <sheetData sheetId="919" refreshError="1"/>
      <sheetData sheetId="920"/>
      <sheetData sheetId="921"/>
      <sheetData sheetId="922" refreshError="1"/>
      <sheetData sheetId="923" refreshError="1"/>
      <sheetData sheetId="924" refreshError="1"/>
      <sheetData sheetId="925" refreshError="1"/>
      <sheetData sheetId="926"/>
      <sheetData sheetId="927"/>
      <sheetData sheetId="928" refreshError="1"/>
      <sheetData sheetId="929" refreshError="1"/>
      <sheetData sheetId="930"/>
      <sheetData sheetId="931"/>
      <sheetData sheetId="932" refreshError="1"/>
      <sheetData sheetId="933" refreshError="1"/>
      <sheetData sheetId="934" refreshError="1"/>
      <sheetData sheetId="935"/>
      <sheetData sheetId="936"/>
      <sheetData sheetId="937" refreshError="1"/>
      <sheetData sheetId="938" refreshError="1"/>
      <sheetData sheetId="939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/>
      <sheetData sheetId="981"/>
      <sheetData sheetId="982"/>
      <sheetData sheetId="983"/>
      <sheetData sheetId="984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/>
      <sheetData sheetId="1140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/>
      <sheetData sheetId="1210"/>
      <sheetData sheetId="1211"/>
      <sheetData sheetId="1212"/>
      <sheetData sheetId="1213"/>
      <sheetData sheetId="1214"/>
      <sheetData sheetId="1215"/>
      <sheetData sheetId="1216"/>
      <sheetData sheetId="1217"/>
      <sheetData sheetId="1218"/>
      <sheetData sheetId="1219"/>
      <sheetData sheetId="1220"/>
      <sheetData sheetId="1221"/>
      <sheetData sheetId="1222"/>
      <sheetData sheetId="1223"/>
      <sheetData sheetId="1224"/>
      <sheetData sheetId="1225"/>
      <sheetData sheetId="1226"/>
      <sheetData sheetId="1227"/>
      <sheetData sheetId="1228"/>
      <sheetData sheetId="1229"/>
      <sheetData sheetId="1230"/>
      <sheetData sheetId="1231"/>
      <sheetData sheetId="1232"/>
      <sheetData sheetId="1233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  <sheetData sheetId="1244" refreshError="1"/>
      <sheetData sheetId="1245" refreshError="1"/>
      <sheetData sheetId="1246" refreshError="1"/>
      <sheetData sheetId="1247" refreshError="1"/>
      <sheetData sheetId="1248" refreshError="1"/>
      <sheetData sheetId="1249" refreshError="1"/>
      <sheetData sheetId="1250" refreshError="1"/>
      <sheetData sheetId="1251" refreshError="1"/>
      <sheetData sheetId="1252" refreshError="1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/>
      <sheetData sheetId="1259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 refreshError="1"/>
      <sheetData sheetId="1309" refreshError="1"/>
      <sheetData sheetId="13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НК (5)"/>
      <sheetName val="6НК (займы) (2)"/>
      <sheetName val="6НК (займы)"/>
      <sheetName val="6НК (3)"/>
      <sheetName val="6НК (05.12.07г.)"/>
      <sheetName val="6НК (2)"/>
      <sheetName val="6НК"/>
      <sheetName val="Query6НК"/>
      <sheetName val="Query3НК_KZ"/>
      <sheetName val="Query6НК (2)"/>
      <sheetName val="6НК-cт."/>
      <sheetName val="6NК engl"/>
      <sheetName val="Предпр"/>
      <sheetName val="ЕдИзм"/>
      <sheetName val="Группы"/>
      <sheetName val="6НК (10.12.07г.)"/>
      <sheetName val="3НК"/>
      <sheetName val="1NK"/>
      <sheetName val="FES"/>
      <sheetName val="Info"/>
      <sheetName val="Форма2"/>
      <sheetName val="Содержание"/>
      <sheetName val="Лист2"/>
      <sheetName val="7.1"/>
      <sheetName val="S810_6HK_Oct_TEP_ по новым форм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Language"/>
      <sheetName val="Consolidator Inputs"/>
      <sheetName val="ШРР"/>
      <sheetName val="ïîñòàâêà ñðàâí13"/>
      <sheetName val="12НК"/>
      <sheetName val="7НК"/>
      <sheetName val="Статьи"/>
      <sheetName val="US Dollar 2003"/>
      <sheetName val="SDR 2003"/>
      <sheetName val="Auxilliary_Info"/>
      <sheetName val="Добыча нефти4"/>
      <sheetName val="Данные"/>
      <sheetName val="KreПК"/>
      <sheetName val="PROGNOS"/>
      <sheetName val="Charts"/>
      <sheetName val="KAZAK RECO ST 99"/>
      <sheetName val="CONSO"/>
      <sheetName val="Пр2"/>
      <sheetName val="балансAL"/>
      <sheetName val="Footer Calculator"/>
      <sheetName val="TB 2005"/>
      <sheetName val="П"/>
      <sheetName val="цхл 2004"/>
      <sheetName val="1БО"/>
      <sheetName val="Forecast"/>
      <sheetName val="2.2 ОтклОТМ"/>
      <sheetName val="1.3.2 ОТ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извЭконЦели"/>
      <sheetName val="по долям участия"/>
      <sheetName val="2НК"/>
      <sheetName val="1БК"/>
      <sheetName val="1BК engl"/>
      <sheetName val="2NК engl"/>
      <sheetName val="Query3НК"/>
      <sheetName val="1НК (2008-2010)"/>
      <sheetName val="2НК, 1БК"/>
      <sheetName val="2БК"/>
      <sheetName val="2BК engl"/>
      <sheetName val="3НК"/>
      <sheetName val="Query3НК_KZ"/>
      <sheetName val="Предпр"/>
      <sheetName val="ЕдИзм"/>
      <sheetName val="Группы"/>
      <sheetName val="7.1"/>
      <sheetName val="5НК"/>
      <sheetName val="Форма2"/>
      <sheetName val="DCF"/>
      <sheetName val="Auxilliary_Info"/>
      <sheetName val="ОТиТБ"/>
      <sheetName val="Управление"/>
      <sheetName val="OffshoreBatchReport"/>
      <sheetName val="1NK"/>
      <sheetName val="ЦентрЗатр"/>
      <sheetName val="из сем"/>
      <sheetName val="FES"/>
      <sheetName val="2.2 ОтклОТМ"/>
      <sheetName val="1.3.2 ОТМ"/>
      <sheetName val="Добыча нефти4"/>
      <sheetName val="Содержание"/>
      <sheetName val="Лист2"/>
      <sheetName val="PD.5_2"/>
      <sheetName val="1,3 новая"/>
      <sheetName val="ИнвестицииСвод"/>
      <sheetName val="PD.5_1"/>
      <sheetName val="Итог по НПО "/>
      <sheetName val="PD.5_3"/>
      <sheetName val="Баланс (Ф1)"/>
      <sheetName val="1.401.2"/>
      <sheetName val="П"/>
      <sheetName val="S810_3HK_Oct_2211"/>
      <sheetName val="формаДДС_пЛОХ_ЛОХЛкмесяц03_ДАШв"/>
      <sheetName val="К1_МП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6НК-cт."/>
      <sheetName val="Отчет по налогам"/>
      <sheetName val="Hollywood-Bud"/>
      <sheetName val="Input"/>
      <sheetName val="Статьи"/>
      <sheetName val="Scenarios"/>
      <sheetName val="Gal_VarSheet"/>
      <sheetName val="K31X"/>
      <sheetName val=""/>
      <sheetName val="по_долям_участия"/>
      <sheetName val="1BК_engl"/>
      <sheetName val="2NК_engl"/>
      <sheetName val="1НК_(2008-2010)"/>
      <sheetName val="2НК,_1БК"/>
      <sheetName val="2BК_engl"/>
      <sheetName val="7_1"/>
      <sheetName val="из_сем"/>
      <sheetName val="2_2_ОтклОТМ"/>
      <sheetName val="1_3_2_ОТМ"/>
      <sheetName val="Добыча_нефти4"/>
      <sheetName val="PD_5_2"/>
      <sheetName val="1,3_новая"/>
      <sheetName val="PD_5_1"/>
      <sheetName val="Итог_по_НПО_"/>
      <sheetName val="PD_5_3"/>
      <sheetName val="Баланс_(Ф1)"/>
      <sheetName val="1_401_2"/>
      <sheetName val="6НК-cт_"/>
      <sheetName val="Отчет_по_налогам"/>
      <sheetName val="  2.3.2"/>
      <sheetName val="6 NK"/>
      <sheetName val="Inputs"/>
      <sheetName val="PROGNOS"/>
      <sheetName val="Consolidator Inputs"/>
      <sheetName val="Consolidator_Inputs"/>
      <sheetName val="Hidden"/>
      <sheetName val="Charts"/>
      <sheetName val="Общий ввод"/>
      <sheetName val="01-45"/>
      <sheetName val="ЯНВАРЬ"/>
      <sheetName val="KreПК"/>
      <sheetName val="Setup"/>
      <sheetName val="ШРР"/>
      <sheetName val="SMSTemp"/>
    </sheetNames>
    <sheetDataSet>
      <sheetData sheetId="0">
        <row r="11">
          <cell r="A11" t="str">
            <v>0_99_1</v>
          </cell>
        </row>
      </sheetData>
      <sheetData sheetId="1">
        <row r="11">
          <cell r="K11">
            <v>1224448543</v>
          </cell>
        </row>
      </sheetData>
      <sheetData sheetId="2">
        <row r="11">
          <cell r="O11">
            <v>1415075238.320755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11">
          <cell r="A11" t="str">
            <v>0_99_1</v>
          </cell>
        </row>
      </sheetData>
      <sheetData sheetId="10">
        <row r="11">
          <cell r="A11" t="str">
            <v>0_99_1</v>
          </cell>
        </row>
      </sheetData>
      <sheetData sheetId="11" refreshError="1">
        <row r="11">
          <cell r="A11" t="str">
            <v>0_99_1</v>
          </cell>
          <cell r="I11">
            <v>676684282.75999999</v>
          </cell>
          <cell r="K11">
            <v>1224448543</v>
          </cell>
          <cell r="M11">
            <v>1101628900.4533529</v>
          </cell>
          <cell r="P11">
            <v>359620545.97695029</v>
          </cell>
          <cell r="Q11">
            <v>699080614.21047151</v>
          </cell>
          <cell r="R11">
            <v>1033216837.5480852</v>
          </cell>
          <cell r="S11">
            <v>1621808924.7726734</v>
          </cell>
          <cell r="T11">
            <v>1679382291.2584093</v>
          </cell>
        </row>
        <row r="12">
          <cell r="I12">
            <v>0</v>
          </cell>
          <cell r="K12">
            <v>366164205.08963895</v>
          </cell>
          <cell r="P12">
            <v>111565101.55858539</v>
          </cell>
          <cell r="Q12">
            <v>220232447.21160641</v>
          </cell>
          <cell r="R12">
            <v>333720123.7389223</v>
          </cell>
          <cell r="S12">
            <v>454311258.08580101</v>
          </cell>
          <cell r="T12">
            <v>452295034.37197667</v>
          </cell>
        </row>
        <row r="13">
          <cell r="I13">
            <v>0</v>
          </cell>
          <cell r="K13">
            <v>365229134.28595006</v>
          </cell>
          <cell r="P13">
            <v>111377657.53379485</v>
          </cell>
          <cell r="Q13">
            <v>219860799.24957183</v>
          </cell>
          <cell r="R13">
            <v>333161830.10993391</v>
          </cell>
          <cell r="S13">
            <v>453524518.80862224</v>
          </cell>
          <cell r="T13">
            <v>451480051.06115299</v>
          </cell>
        </row>
        <row r="14">
          <cell r="I14">
            <v>0</v>
          </cell>
          <cell r="K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I15">
            <v>0</v>
          </cell>
          <cell r="K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</row>
        <row r="16">
          <cell r="I16">
            <v>0</v>
          </cell>
          <cell r="K16">
            <v>690300.51920893765</v>
          </cell>
          <cell r="P16">
            <v>85045.12339928966</v>
          </cell>
          <cell r="Q16">
            <v>169701.91879153851</v>
          </cell>
          <cell r="R16">
            <v>256800.44389356789</v>
          </cell>
          <cell r="S16">
            <v>338768.7</v>
          </cell>
          <cell r="T16">
            <v>338768.7</v>
          </cell>
        </row>
        <row r="17">
          <cell r="I17">
            <v>0</v>
          </cell>
          <cell r="K17">
            <v>244770.28448000003</v>
          </cell>
          <cell r="P17">
            <v>102398.90139125858</v>
          </cell>
          <cell r="Q17">
            <v>201946.04324304344</v>
          </cell>
          <cell r="R17">
            <v>301493.18509482837</v>
          </cell>
          <cell r="S17">
            <v>447970.57717876905</v>
          </cell>
          <cell r="T17">
            <v>476214.61082368612</v>
          </cell>
        </row>
        <row r="18">
          <cell r="I18">
            <v>0</v>
          </cell>
          <cell r="K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I19">
            <v>63773638</v>
          </cell>
          <cell r="K19">
            <v>215820597.50217462</v>
          </cell>
          <cell r="P19">
            <v>103434414.47037876</v>
          </cell>
          <cell r="Q19">
            <v>179926140.7012043</v>
          </cell>
          <cell r="R19">
            <v>251050497.23165047</v>
          </cell>
          <cell r="S19">
            <v>383563660.39403564</v>
          </cell>
          <cell r="T19">
            <v>402908108.40026629</v>
          </cell>
        </row>
        <row r="20">
          <cell r="I20">
            <v>63773638</v>
          </cell>
          <cell r="K20">
            <v>93105210.239866585</v>
          </cell>
          <cell r="P20">
            <v>27292467.368115865</v>
          </cell>
          <cell r="Q20">
            <v>55410469.523731731</v>
          </cell>
          <cell r="R20">
            <v>83760099.641847596</v>
          </cell>
          <cell r="S20">
            <v>122699575.78936674</v>
          </cell>
          <cell r="T20">
            <v>130077959.32068722</v>
          </cell>
        </row>
        <row r="21">
          <cell r="I21">
            <v>63773638</v>
          </cell>
          <cell r="K21">
            <v>89041318.354152292</v>
          </cell>
          <cell r="P21">
            <v>26646570.331223365</v>
          </cell>
          <cell r="Q21">
            <v>53293140.66244673</v>
          </cell>
          <cell r="R21">
            <v>79939710.993670091</v>
          </cell>
          <cell r="S21">
            <v>117413827.64179674</v>
          </cell>
          <cell r="T21">
            <v>124792211.17311722</v>
          </cell>
        </row>
        <row r="22">
          <cell r="I22">
            <v>0</v>
          </cell>
          <cell r="K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</row>
        <row r="23">
          <cell r="I23">
            <v>0</v>
          </cell>
          <cell r="K23">
            <v>4063891.8857142855</v>
          </cell>
          <cell r="P23">
            <v>645897.03689250012</v>
          </cell>
          <cell r="Q23">
            <v>2117328.8612850001</v>
          </cell>
          <cell r="R23">
            <v>3820388.6481774999</v>
          </cell>
          <cell r="S23">
            <v>5285748.14757</v>
          </cell>
          <cell r="T23">
            <v>5285748.14757</v>
          </cell>
        </row>
        <row r="24">
          <cell r="I24">
            <v>0</v>
          </cell>
          <cell r="K24">
            <v>122715387.26230802</v>
          </cell>
          <cell r="P24">
            <v>76141947.102262899</v>
          </cell>
          <cell r="Q24">
            <v>124515671.17747258</v>
          </cell>
          <cell r="R24">
            <v>167290397.58980286</v>
          </cell>
          <cell r="S24">
            <v>260864084.60466889</v>
          </cell>
          <cell r="T24">
            <v>272830149.07957906</v>
          </cell>
        </row>
        <row r="25">
          <cell r="I25">
            <v>0</v>
          </cell>
          <cell r="K25">
            <v>122715387.26230802</v>
          </cell>
          <cell r="P25">
            <v>76141947.102262899</v>
          </cell>
          <cell r="Q25">
            <v>124515671.17747258</v>
          </cell>
          <cell r="R25">
            <v>167290397.58980286</v>
          </cell>
          <cell r="S25">
            <v>260864084.60466889</v>
          </cell>
          <cell r="T25">
            <v>272830149.07957906</v>
          </cell>
        </row>
        <row r="26">
          <cell r="I26">
            <v>17340961</v>
          </cell>
          <cell r="K26">
            <v>18919743.200584881</v>
          </cell>
          <cell r="P26">
            <v>3877192.2304116408</v>
          </cell>
          <cell r="Q26">
            <v>5495458.2088184971</v>
          </cell>
          <cell r="R26">
            <v>8296521.8796464065</v>
          </cell>
          <cell r="S26">
            <v>8457678.5902813338</v>
          </cell>
          <cell r="T26">
            <v>9167920.9102813341</v>
          </cell>
        </row>
        <row r="27">
          <cell r="I27">
            <v>48919440</v>
          </cell>
          <cell r="K27">
            <v>51212079</v>
          </cell>
          <cell r="P27">
            <v>23691494.611956954</v>
          </cell>
          <cell r="Q27">
            <v>50034602.103075802</v>
          </cell>
          <cell r="R27">
            <v>69230157.139862463</v>
          </cell>
          <cell r="S27">
            <v>108248827.45</v>
          </cell>
          <cell r="T27">
            <v>109634579.5</v>
          </cell>
        </row>
        <row r="28">
          <cell r="I28">
            <v>0</v>
          </cell>
          <cell r="K28">
            <v>626334910.59969079</v>
          </cell>
          <cell r="M28">
            <v>0</v>
          </cell>
          <cell r="P28">
            <v>171572468.67380932</v>
          </cell>
          <cell r="Q28">
            <v>350866779.95197242</v>
          </cell>
          <cell r="R28">
            <v>535457420.66279989</v>
          </cell>
          <cell r="S28">
            <v>793535889.25735474</v>
          </cell>
          <cell r="T28">
            <v>813185335.57800066</v>
          </cell>
        </row>
        <row r="29">
          <cell r="I29">
            <v>0</v>
          </cell>
          <cell r="K29">
            <v>626334910.59969079</v>
          </cell>
          <cell r="P29">
            <v>171572468.67380932</v>
          </cell>
          <cell r="Q29">
            <v>350866779.95197242</v>
          </cell>
          <cell r="R29">
            <v>535457420.66279989</v>
          </cell>
          <cell r="S29">
            <v>793535889.25735474</v>
          </cell>
          <cell r="T29">
            <v>813185335.57800066</v>
          </cell>
        </row>
        <row r="30">
          <cell r="I30">
            <v>0</v>
          </cell>
          <cell r="K30">
            <v>59721749.699999996</v>
          </cell>
          <cell r="P30">
            <v>18126168.875592496</v>
          </cell>
          <cell r="Q30">
            <v>43136479.248923004</v>
          </cell>
          <cell r="R30">
            <v>72331368.175514802</v>
          </cell>
          <cell r="S30">
            <v>119792044.10426</v>
          </cell>
          <cell r="T30">
            <v>123039050.29586478</v>
          </cell>
        </row>
        <row r="31">
          <cell r="I31">
            <v>0</v>
          </cell>
          <cell r="K31">
            <v>50433023</v>
          </cell>
          <cell r="P31">
            <v>3822414</v>
          </cell>
          <cell r="Q31">
            <v>8862157</v>
          </cell>
          <cell r="R31">
            <v>13070392</v>
          </cell>
          <cell r="S31">
            <v>14771279</v>
          </cell>
          <cell r="T31">
            <v>15109826</v>
          </cell>
        </row>
        <row r="32">
          <cell r="I32">
            <v>0</v>
          </cell>
          <cell r="K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</row>
        <row r="33">
          <cell r="I33">
            <v>0</v>
          </cell>
          <cell r="K33">
            <v>22933706.53642508</v>
          </cell>
          <cell r="P33">
            <v>3487383.5709111905</v>
          </cell>
          <cell r="Q33">
            <v>8485457.6098082755</v>
          </cell>
          <cell r="R33">
            <v>13459945.913505359</v>
          </cell>
          <cell r="S33">
            <v>20130827.205284405</v>
          </cell>
          <cell r="T33">
            <v>21801549.343248583</v>
          </cell>
        </row>
        <row r="38">
          <cell r="I38">
            <v>0</v>
          </cell>
          <cell r="K38">
            <v>2057473.912</v>
          </cell>
          <cell r="P38">
            <v>618854.72499999998</v>
          </cell>
          <cell r="Q38">
            <v>1237709.45</v>
          </cell>
          <cell r="R38">
            <v>1856564.1749999998</v>
          </cell>
          <cell r="S38">
            <v>2652108.2230000002</v>
          </cell>
          <cell r="T38">
            <v>2652108.2230000002</v>
          </cell>
        </row>
        <row r="39">
          <cell r="I39">
            <v>0</v>
          </cell>
          <cell r="K39">
            <v>2734786</v>
          </cell>
          <cell r="P39">
            <v>732619</v>
          </cell>
          <cell r="Q39">
            <v>1575276</v>
          </cell>
          <cell r="R39">
            <v>2459590</v>
          </cell>
          <cell r="S39">
            <v>4331073</v>
          </cell>
          <cell r="T39">
            <v>5515390</v>
          </cell>
        </row>
        <row r="40">
          <cell r="I40">
            <v>0</v>
          </cell>
          <cell r="K40">
            <v>11084405</v>
          </cell>
          <cell r="P40">
            <v>646733</v>
          </cell>
          <cell r="Q40">
            <v>1712821</v>
          </cell>
          <cell r="R40">
            <v>2655584</v>
          </cell>
          <cell r="S40">
            <v>3801114</v>
          </cell>
          <cell r="T40">
            <v>4014687</v>
          </cell>
        </row>
        <row r="41">
          <cell r="I41">
            <v>0</v>
          </cell>
          <cell r="K41">
            <v>554795.79403882194</v>
          </cell>
          <cell r="P41">
            <v>80325.887978446815</v>
          </cell>
          <cell r="Q41">
            <v>768102.24394278764</v>
          </cell>
          <cell r="R41">
            <v>1466730.8647071284</v>
          </cell>
          <cell r="S41">
            <v>2293772.0035648812</v>
          </cell>
          <cell r="T41">
            <v>2349506.8840290597</v>
          </cell>
        </row>
        <row r="42">
          <cell r="I42">
            <v>0</v>
          </cell>
          <cell r="K42">
            <v>4594878</v>
          </cell>
          <cell r="P42">
            <v>947877.33333333337</v>
          </cell>
          <cell r="Q42">
            <v>2269361.6666666665</v>
          </cell>
          <cell r="R42">
            <v>3638345</v>
          </cell>
          <cell r="S42">
            <v>5088531.1500000004</v>
          </cell>
          <cell r="T42">
            <v>5150333.1074999999</v>
          </cell>
        </row>
        <row r="43">
          <cell r="I43">
            <v>0</v>
          </cell>
          <cell r="K43">
            <v>1307425.694876503</v>
          </cell>
          <cell r="P43">
            <v>430753.62459941005</v>
          </cell>
          <cell r="Q43">
            <v>861747.24919882009</v>
          </cell>
          <cell r="R43">
            <v>1292971.8737982302</v>
          </cell>
          <cell r="S43">
            <v>1964228.8287195237</v>
          </cell>
          <cell r="T43">
            <v>2119524.128719524</v>
          </cell>
        </row>
        <row r="44">
          <cell r="I44">
            <v>0</v>
          </cell>
          <cell r="K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I45">
            <v>0</v>
          </cell>
          <cell r="K45">
            <v>599942.13550975395</v>
          </cell>
          <cell r="P45">
            <v>30220</v>
          </cell>
          <cell r="Q45">
            <v>60440</v>
          </cell>
          <cell r="R45">
            <v>90160</v>
          </cell>
          <cell r="S45">
            <v>0</v>
          </cell>
          <cell r="T45">
            <v>0</v>
          </cell>
        </row>
        <row r="46">
          <cell r="I46">
            <v>0</v>
          </cell>
          <cell r="K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</row>
        <row r="47">
          <cell r="I47">
            <v>0</v>
          </cell>
          <cell r="K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</row>
        <row r="48">
          <cell r="I48">
            <v>23337912</v>
          </cell>
          <cell r="K48">
            <v>105444177</v>
          </cell>
          <cell r="P48">
            <v>15861084</v>
          </cell>
          <cell r="Q48">
            <v>48419021</v>
          </cell>
          <cell r="R48">
            <v>72363162</v>
          </cell>
          <cell r="S48">
            <v>131386913</v>
          </cell>
          <cell r="T48">
            <v>97331305</v>
          </cell>
        </row>
        <row r="49">
          <cell r="I49">
            <v>23337912</v>
          </cell>
          <cell r="K49">
            <v>105444177</v>
          </cell>
          <cell r="P49">
            <v>15861084</v>
          </cell>
          <cell r="Q49">
            <v>48419021</v>
          </cell>
          <cell r="R49">
            <v>72363162</v>
          </cell>
          <cell r="S49">
            <v>131386913</v>
          </cell>
          <cell r="T49">
            <v>97331305</v>
          </cell>
        </row>
        <row r="50">
          <cell r="I50">
            <v>127167362.36799996</v>
          </cell>
          <cell r="K50">
            <v>239553242.3959972</v>
          </cell>
          <cell r="P50">
            <v>73269149.676620007</v>
          </cell>
          <cell r="Q50">
            <v>146586334.98917499</v>
          </cell>
          <cell r="R50">
            <v>218567564.914175</v>
          </cell>
          <cell r="S50">
            <v>395270335.94999999</v>
          </cell>
          <cell r="T50">
            <v>415028291.28999996</v>
          </cell>
        </row>
        <row r="51">
          <cell r="I51">
            <v>127167362.36799996</v>
          </cell>
          <cell r="K51">
            <v>172083600</v>
          </cell>
          <cell r="P51">
            <v>56518155</v>
          </cell>
          <cell r="Q51">
            <v>113036310</v>
          </cell>
          <cell r="R51">
            <v>169554465</v>
          </cell>
          <cell r="S51">
            <v>312782310</v>
          </cell>
          <cell r="T51">
            <v>329107050</v>
          </cell>
        </row>
        <row r="52">
          <cell r="I52">
            <v>0</v>
          </cell>
          <cell r="K52">
            <v>27088123.910837192</v>
          </cell>
          <cell r="P52">
            <v>5044329.67662</v>
          </cell>
          <cell r="Q52">
            <v>10367957.489174999</v>
          </cell>
          <cell r="R52">
            <v>15552113.414175</v>
          </cell>
          <cell r="S52">
            <v>25778023.199999999</v>
          </cell>
          <cell r="T52">
            <v>26896309.199999999</v>
          </cell>
        </row>
        <row r="53">
          <cell r="I53">
            <v>0</v>
          </cell>
          <cell r="K53">
            <v>5728326.4851599997</v>
          </cell>
          <cell r="P53">
            <v>1586304</v>
          </cell>
          <cell r="Q53">
            <v>3172608</v>
          </cell>
          <cell r="R53">
            <v>4758912</v>
          </cell>
          <cell r="S53">
            <v>6862521.75</v>
          </cell>
          <cell r="T53">
            <v>7279999.5899999999</v>
          </cell>
        </row>
        <row r="54">
          <cell r="I54">
            <v>0</v>
          </cell>
          <cell r="K54">
            <v>34653192</v>
          </cell>
          <cell r="P54">
            <v>10120361</v>
          </cell>
          <cell r="Q54">
            <v>20009459.5</v>
          </cell>
          <cell r="R54">
            <v>28702074.5</v>
          </cell>
          <cell r="S54">
            <v>49847481</v>
          </cell>
          <cell r="T54">
            <v>51744932.5</v>
          </cell>
        </row>
        <row r="55">
          <cell r="I55">
            <v>0</v>
          </cell>
          <cell r="K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</row>
        <row r="57">
          <cell r="I57">
            <v>673714827.15999997</v>
          </cell>
          <cell r="K57">
            <v>1150918620</v>
          </cell>
          <cell r="M57">
            <v>1025744066.9533528</v>
          </cell>
          <cell r="P57">
            <v>354824741.16179228</v>
          </cell>
          <cell r="Q57">
            <v>691898751.42077816</v>
          </cell>
          <cell r="R57">
            <v>1021138329.129106</v>
          </cell>
          <cell r="S57">
            <v>1593231915.06672</v>
          </cell>
          <cell r="T57">
            <v>1650148639.6495302</v>
          </cell>
        </row>
        <row r="58">
          <cell r="I58">
            <v>0</v>
          </cell>
          <cell r="K58">
            <v>358426500.32795423</v>
          </cell>
          <cell r="P58">
            <v>109854176.12365885</v>
          </cell>
          <cell r="Q58">
            <v>219194681.39516541</v>
          </cell>
          <cell r="R58">
            <v>330735478.45798337</v>
          </cell>
          <cell r="S58">
            <v>444697901.61965966</v>
          </cell>
          <cell r="T58">
            <v>442927869.211999</v>
          </cell>
        </row>
        <row r="59">
          <cell r="K59">
            <v>358063788.80874532</v>
          </cell>
          <cell r="P59">
            <v>109854176.12365885</v>
          </cell>
          <cell r="Q59">
            <v>219194681.39516541</v>
          </cell>
          <cell r="R59">
            <v>330735478.45798337</v>
          </cell>
          <cell r="S59">
            <v>444697901.61965966</v>
          </cell>
          <cell r="T59">
            <v>442927869.211999</v>
          </cell>
        </row>
        <row r="62">
          <cell r="K62">
            <v>362711.51920893771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</row>
        <row r="63">
          <cell r="K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K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K65">
            <v>211599961.74425507</v>
          </cell>
          <cell r="P65">
            <v>101197383.41519332</v>
          </cell>
          <cell r="Q65">
            <v>175450306.13758343</v>
          </cell>
          <cell r="R65">
            <v>244312029.5878273</v>
          </cell>
          <cell r="S65">
            <v>368069594.57111579</v>
          </cell>
          <cell r="T65">
            <v>386057371.33461243</v>
          </cell>
        </row>
        <row r="66">
          <cell r="K66">
            <v>88006354.306947067</v>
          </cell>
          <cell r="P66">
            <v>25385595.897458412</v>
          </cell>
          <cell r="Q66">
            <v>51596726.582416825</v>
          </cell>
          <cell r="R66">
            <v>78039485.229875237</v>
          </cell>
          <cell r="S66">
            <v>109102502.60158943</v>
          </cell>
          <cell r="T66">
            <v>115180695.81812604</v>
          </cell>
        </row>
        <row r="67">
          <cell r="I67">
            <v>63773638</v>
          </cell>
          <cell r="K67">
            <v>83942462.421232775</v>
          </cell>
          <cell r="P67">
            <v>24739698.860565912</v>
          </cell>
          <cell r="Q67">
            <v>49479397.721131824</v>
          </cell>
          <cell r="R67">
            <v>74219096.581697732</v>
          </cell>
          <cell r="S67">
            <v>103816754.45401943</v>
          </cell>
          <cell r="T67">
            <v>109894947.67055604</v>
          </cell>
        </row>
        <row r="69">
          <cell r="K69">
            <v>4063891.8857142855</v>
          </cell>
          <cell r="P69">
            <v>645897.03689250012</v>
          </cell>
          <cell r="Q69">
            <v>2117328.8612850001</v>
          </cell>
          <cell r="R69">
            <v>3820388.6481774999</v>
          </cell>
          <cell r="S69">
            <v>5285748.14757</v>
          </cell>
          <cell r="T69">
            <v>5285748.14757</v>
          </cell>
        </row>
        <row r="70">
          <cell r="K70">
            <v>123593607.43730801</v>
          </cell>
          <cell r="P70">
            <v>75811787.517734915</v>
          </cell>
          <cell r="Q70">
            <v>123853579.5551666</v>
          </cell>
          <cell r="R70">
            <v>166272544.35795206</v>
          </cell>
          <cell r="S70">
            <v>258967091.96952635</v>
          </cell>
          <cell r="T70">
            <v>270876675.51648641</v>
          </cell>
        </row>
        <row r="71">
          <cell r="K71">
            <v>123593607.43730801</v>
          </cell>
          <cell r="P71">
            <v>75811787.517734915</v>
          </cell>
          <cell r="Q71">
            <v>123853579.5551666</v>
          </cell>
          <cell r="R71">
            <v>166272544.35795206</v>
          </cell>
          <cell r="S71">
            <v>258967091.96952635</v>
          </cell>
          <cell r="T71">
            <v>270876675.51648641</v>
          </cell>
        </row>
        <row r="72">
          <cell r="I72">
            <v>14813824</v>
          </cell>
          <cell r="K72">
            <v>18919743.200584881</v>
          </cell>
          <cell r="P72">
            <v>3877192.2304116408</v>
          </cell>
          <cell r="Q72">
            <v>5495458.2088184971</v>
          </cell>
          <cell r="R72">
            <v>8296521.8796464065</v>
          </cell>
          <cell r="S72">
            <v>8457678.5902813338</v>
          </cell>
          <cell r="T72">
            <v>9167920.9102813341</v>
          </cell>
        </row>
        <row r="73">
          <cell r="I73">
            <v>48919440</v>
          </cell>
          <cell r="K73">
            <v>51212079</v>
          </cell>
          <cell r="P73">
            <v>20937128.519676954</v>
          </cell>
          <cell r="Q73">
            <v>42304177.3539958</v>
          </cell>
          <cell r="R73">
            <v>61275663.489862464</v>
          </cell>
          <cell r="S73">
            <v>108248827.45</v>
          </cell>
          <cell r="T73">
            <v>109634579.5</v>
          </cell>
        </row>
        <row r="74">
          <cell r="I74">
            <v>0</v>
          </cell>
          <cell r="K74">
            <v>617588053.93190944</v>
          </cell>
          <cell r="M74">
            <v>0</v>
          </cell>
          <cell r="P74">
            <v>170955895.08670479</v>
          </cell>
          <cell r="Q74">
            <v>349741928.77776337</v>
          </cell>
          <cell r="R74">
            <v>533828004.90148622</v>
          </cell>
          <cell r="S74">
            <v>790958190.90893662</v>
          </cell>
          <cell r="T74">
            <v>810951618.22958255</v>
          </cell>
        </row>
        <row r="75">
          <cell r="K75">
            <v>617588053.93190944</v>
          </cell>
          <cell r="P75">
            <v>170955895.08670479</v>
          </cell>
          <cell r="Q75">
            <v>349741928.77776337</v>
          </cell>
          <cell r="R75">
            <v>533828004.90148622</v>
          </cell>
          <cell r="S75">
            <v>790958190.90893662</v>
          </cell>
          <cell r="T75">
            <v>810951618.22958255</v>
          </cell>
        </row>
        <row r="76">
          <cell r="K76">
            <v>49973474.899999999</v>
          </cell>
          <cell r="P76">
            <v>16074330.312312497</v>
          </cell>
          <cell r="Q76">
            <v>40257294.555883005</v>
          </cell>
          <cell r="R76">
            <v>70950174.225314796</v>
          </cell>
          <cell r="S76">
            <v>119672044.10426</v>
          </cell>
          <cell r="T76">
            <v>122919050.29586478</v>
          </cell>
        </row>
        <row r="77">
          <cell r="K77">
            <v>50433023</v>
          </cell>
          <cell r="P77">
            <v>2629982</v>
          </cell>
          <cell r="Q77">
            <v>5981490</v>
          </cell>
          <cell r="R77">
            <v>9550406</v>
          </cell>
          <cell r="S77">
            <v>14089786</v>
          </cell>
          <cell r="T77">
            <v>14425833</v>
          </cell>
        </row>
        <row r="79">
          <cell r="K79">
            <v>13614303.336615244</v>
          </cell>
          <cell r="P79">
            <v>3427695.297078447</v>
          </cell>
          <cell r="Q79">
            <v>8288071.0621427875</v>
          </cell>
          <cell r="R79">
            <v>13254429.092007129</v>
          </cell>
          <cell r="S79">
            <v>19877869.579631552</v>
          </cell>
          <cell r="T79">
            <v>21622795.71759573</v>
          </cell>
        </row>
        <row r="84">
          <cell r="K84">
            <v>2013473.912</v>
          </cell>
          <cell r="P84">
            <v>618854.72499999998</v>
          </cell>
          <cell r="Q84">
            <v>1237709.45</v>
          </cell>
          <cell r="R84">
            <v>1856564.1749999998</v>
          </cell>
          <cell r="S84">
            <v>2652108.2230000002</v>
          </cell>
          <cell r="T84">
            <v>2652108.2230000002</v>
          </cell>
        </row>
        <row r="85">
          <cell r="K85">
            <v>2710117</v>
          </cell>
          <cell r="P85">
            <v>729247</v>
          </cell>
          <cell r="Q85">
            <v>1568532</v>
          </cell>
          <cell r="R85">
            <v>2423023</v>
          </cell>
          <cell r="S85">
            <v>4316573</v>
          </cell>
          <cell r="T85">
            <v>5500890</v>
          </cell>
        </row>
        <row r="86">
          <cell r="K86">
            <v>1906316</v>
          </cell>
          <cell r="P86">
            <v>646733</v>
          </cell>
          <cell r="Q86">
            <v>1634811</v>
          </cell>
          <cell r="R86">
            <v>2655584</v>
          </cell>
          <cell r="S86">
            <v>3723104</v>
          </cell>
          <cell r="T86">
            <v>3936677</v>
          </cell>
        </row>
        <row r="87">
          <cell r="K87">
            <v>541586.13043882197</v>
          </cell>
          <cell r="P87">
            <v>77023.472078446808</v>
          </cell>
          <cell r="Q87">
            <v>761497.41214278759</v>
          </cell>
          <cell r="R87">
            <v>1456823.6170071284</v>
          </cell>
          <cell r="S87">
            <v>2280562.3399648811</v>
          </cell>
          <cell r="T87">
            <v>2336297.2204290596</v>
          </cell>
        </row>
        <row r="88">
          <cell r="K88">
            <v>4594878</v>
          </cell>
          <cell r="P88">
            <v>934526.08333333337</v>
          </cell>
          <cell r="Q88">
            <v>2242659.1666666665</v>
          </cell>
          <cell r="R88">
            <v>3598291.25</v>
          </cell>
          <cell r="S88">
            <v>5050326.1500000004</v>
          </cell>
          <cell r="T88">
            <v>5150333.1074999999</v>
          </cell>
        </row>
        <row r="89">
          <cell r="K89">
            <v>1247990.1586666666</v>
          </cell>
          <cell r="P89">
            <v>393081.01666666666</v>
          </cell>
          <cell r="Q89">
            <v>786402.03333333333</v>
          </cell>
          <cell r="R89">
            <v>1179953.05</v>
          </cell>
          <cell r="S89">
            <v>1855195.8666666667</v>
          </cell>
          <cell r="T89">
            <v>2046490.1666666667</v>
          </cell>
        </row>
        <row r="91">
          <cell r="K91">
            <v>599942.13550975395</v>
          </cell>
          <cell r="P91">
            <v>28230</v>
          </cell>
          <cell r="Q91">
            <v>56460</v>
          </cell>
          <cell r="R91">
            <v>84190</v>
          </cell>
          <cell r="S91">
            <v>0</v>
          </cell>
          <cell r="T91">
            <v>0</v>
          </cell>
        </row>
        <row r="94">
          <cell r="K94">
            <v>7536800</v>
          </cell>
          <cell r="P94">
            <v>2065690</v>
          </cell>
          <cell r="Q94">
            <v>4131380</v>
          </cell>
          <cell r="R94">
            <v>6197071</v>
          </cell>
          <cell r="S94">
            <v>8797301</v>
          </cell>
          <cell r="T94">
            <v>9395572</v>
          </cell>
        </row>
        <row r="95">
          <cell r="I95">
            <v>14231912</v>
          </cell>
          <cell r="K95">
            <v>7536800</v>
          </cell>
          <cell r="P95">
            <v>2065690</v>
          </cell>
          <cell r="Q95">
            <v>4131380</v>
          </cell>
          <cell r="R95">
            <v>6197071</v>
          </cell>
          <cell r="S95">
            <v>8797301</v>
          </cell>
          <cell r="T95">
            <v>9395572</v>
          </cell>
        </row>
        <row r="96">
          <cell r="K96">
            <v>238995228.87257326</v>
          </cell>
          <cell r="P96">
            <v>73269149.676620007</v>
          </cell>
          <cell r="Q96">
            <v>146586334.98917499</v>
          </cell>
          <cell r="R96">
            <v>218567564.914175</v>
          </cell>
          <cell r="S96">
            <v>395261223.44999999</v>
          </cell>
          <cell r="T96">
            <v>415019178.78999996</v>
          </cell>
        </row>
        <row r="97">
          <cell r="I97">
            <v>127167362.36799996</v>
          </cell>
          <cell r="K97">
            <v>172083600</v>
          </cell>
          <cell r="P97">
            <v>56518155</v>
          </cell>
          <cell r="Q97">
            <v>113036310</v>
          </cell>
          <cell r="R97">
            <v>169554465</v>
          </cell>
          <cell r="S97">
            <v>312782310</v>
          </cell>
          <cell r="T97">
            <v>329107050</v>
          </cell>
        </row>
        <row r="98">
          <cell r="K98">
            <v>27084089.387413278</v>
          </cell>
          <cell r="P98">
            <v>5044329.67662</v>
          </cell>
          <cell r="Q98">
            <v>10367957.489174999</v>
          </cell>
          <cell r="R98">
            <v>15552113.414175</v>
          </cell>
          <cell r="S98">
            <v>25768910.699999999</v>
          </cell>
          <cell r="T98">
            <v>26887196.699999999</v>
          </cell>
        </row>
        <row r="99">
          <cell r="K99">
            <v>5690994.4851599997</v>
          </cell>
          <cell r="P99">
            <v>1586304</v>
          </cell>
          <cell r="Q99">
            <v>3172608</v>
          </cell>
          <cell r="R99">
            <v>4758912</v>
          </cell>
          <cell r="S99">
            <v>6862521.75</v>
          </cell>
          <cell r="T99">
            <v>7279999.5899999999</v>
          </cell>
        </row>
        <row r="100">
          <cell r="K100">
            <v>34136545</v>
          </cell>
          <cell r="P100">
            <v>10120361</v>
          </cell>
          <cell r="Q100">
            <v>20009459.5</v>
          </cell>
          <cell r="R100">
            <v>28702074.5</v>
          </cell>
          <cell r="S100">
            <v>49847481</v>
          </cell>
          <cell r="T100">
            <v>51744932.5</v>
          </cell>
        </row>
        <row r="101">
          <cell r="K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3">
          <cell r="P103">
            <v>186479.76666666666</v>
          </cell>
          <cell r="Q103">
            <v>432034.53333333333</v>
          </cell>
          <cell r="R103">
            <v>677589.3</v>
          </cell>
          <cell r="S103">
            <v>360385.8666666667</v>
          </cell>
          <cell r="T103">
            <v>364892.66666666669</v>
          </cell>
        </row>
        <row r="104">
          <cell r="K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K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8">
          <cell r="K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K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0">
          <cell r="K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</row>
        <row r="111">
          <cell r="K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K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K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5">
          <cell r="K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K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K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K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K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I120">
            <v>0</v>
          </cell>
          <cell r="K120">
            <v>0</v>
          </cell>
          <cell r="M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K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K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  <row r="123">
          <cell r="K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</row>
        <row r="125">
          <cell r="K125">
            <v>1130000</v>
          </cell>
          <cell r="P125">
            <v>186479.76666666666</v>
          </cell>
          <cell r="Q125">
            <v>432034.53333333333</v>
          </cell>
          <cell r="R125">
            <v>677589.3</v>
          </cell>
          <cell r="S125">
            <v>360385.8666666667</v>
          </cell>
          <cell r="T125">
            <v>364892.66666666669</v>
          </cell>
        </row>
        <row r="130">
          <cell r="K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</row>
        <row r="131">
          <cell r="K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</row>
        <row r="132">
          <cell r="K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</row>
        <row r="133">
          <cell r="K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</row>
        <row r="134">
          <cell r="K134">
            <v>1130000</v>
          </cell>
          <cell r="P134">
            <v>88615</v>
          </cell>
          <cell r="Q134">
            <v>236305</v>
          </cell>
          <cell r="R134">
            <v>383995</v>
          </cell>
          <cell r="S134">
            <v>0</v>
          </cell>
          <cell r="T134">
            <v>0</v>
          </cell>
        </row>
        <row r="135">
          <cell r="K135">
            <v>0</v>
          </cell>
          <cell r="P135">
            <v>97864.766666666677</v>
          </cell>
          <cell r="Q135">
            <v>195729.53333333335</v>
          </cell>
          <cell r="R135">
            <v>293594.3</v>
          </cell>
          <cell r="S135">
            <v>360385.8666666667</v>
          </cell>
          <cell r="T135">
            <v>364892.66666666669</v>
          </cell>
        </row>
        <row r="137">
          <cell r="K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</row>
        <row r="140">
          <cell r="K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</row>
        <row r="141">
          <cell r="K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</row>
        <row r="142">
          <cell r="K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</row>
        <row r="143">
          <cell r="K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</row>
        <row r="144">
          <cell r="K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</row>
        <row r="145">
          <cell r="K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</row>
        <row r="146">
          <cell r="K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</row>
        <row r="147">
          <cell r="K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</row>
        <row r="149">
          <cell r="I149">
            <v>321887499.35999995</v>
          </cell>
          <cell r="K149">
            <v>581963530</v>
          </cell>
          <cell r="M149">
            <v>464966243</v>
          </cell>
          <cell r="P149">
            <v>180413275.30119938</v>
          </cell>
          <cell r="Q149">
            <v>356902196.54052413</v>
          </cell>
          <cell r="R149">
            <v>530817806.36530256</v>
          </cell>
          <cell r="S149">
            <v>878682759.44908345</v>
          </cell>
          <cell r="T149">
            <v>901633881.75955272</v>
          </cell>
        </row>
        <row r="150">
          <cell r="K150">
            <v>120777797.75201157</v>
          </cell>
          <cell r="P150">
            <v>30281268.430038784</v>
          </cell>
          <cell r="Q150">
            <v>62994385.847515523</v>
          </cell>
          <cell r="R150">
            <v>97038755.263941541</v>
          </cell>
          <cell r="S150">
            <v>128820851.83074963</v>
          </cell>
          <cell r="T150">
            <v>129173573.26211499</v>
          </cell>
        </row>
        <row r="151">
          <cell r="I151">
            <v>86043983</v>
          </cell>
          <cell r="K151">
            <v>120415086.23280263</v>
          </cell>
          <cell r="P151">
            <v>30281268.430038784</v>
          </cell>
          <cell r="Q151">
            <v>62994385.847515523</v>
          </cell>
          <cell r="R151">
            <v>97038755.263941541</v>
          </cell>
          <cell r="S151">
            <v>128820851.83074963</v>
          </cell>
          <cell r="T151">
            <v>129173573.26211499</v>
          </cell>
        </row>
        <row r="154">
          <cell r="K154">
            <v>362711.51920893771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</row>
        <row r="155">
          <cell r="K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</row>
        <row r="156">
          <cell r="K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</row>
        <row r="157">
          <cell r="K157">
            <v>135366436.68550026</v>
          </cell>
          <cell r="P157">
            <v>64843473.887514859</v>
          </cell>
          <cell r="Q157">
            <v>117981629.71904498</v>
          </cell>
          <cell r="R157">
            <v>167263115.85681659</v>
          </cell>
          <cell r="S157">
            <v>250396644.0371857</v>
          </cell>
          <cell r="T157">
            <v>257141580.74196592</v>
          </cell>
        </row>
        <row r="158">
          <cell r="K158">
            <v>58116598.380156785</v>
          </cell>
          <cell r="P158">
            <v>15724982.977279266</v>
          </cell>
          <cell r="Q158">
            <v>31779223.522147976</v>
          </cell>
          <cell r="R158">
            <v>47956671.595924333</v>
          </cell>
          <cell r="S158">
            <v>65451563.394259006</v>
          </cell>
          <cell r="T158">
            <v>66470037.1166104</v>
          </cell>
        </row>
        <row r="159">
          <cell r="I159">
            <v>38185101</v>
          </cell>
          <cell r="K159">
            <v>54762180.408526964</v>
          </cell>
          <cell r="P159">
            <v>14923390.639528915</v>
          </cell>
          <cell r="Q159">
            <v>29846781.279057831</v>
          </cell>
          <cell r="R159">
            <v>44770171.918586746</v>
          </cell>
          <cell r="S159">
            <v>60980971.857221946</v>
          </cell>
          <cell r="T159">
            <v>61999420.379573338</v>
          </cell>
        </row>
        <row r="161">
          <cell r="K161">
            <v>3354417.9716298194</v>
          </cell>
          <cell r="P161">
            <v>801592.33775035094</v>
          </cell>
          <cell r="Q161">
            <v>1932442.2430901439</v>
          </cell>
          <cell r="R161">
            <v>3186499.6773375859</v>
          </cell>
          <cell r="S161">
            <v>4470591.5370370615</v>
          </cell>
          <cell r="T161">
            <v>4470616.7370370617</v>
          </cell>
        </row>
        <row r="162">
          <cell r="K162">
            <v>77249838.305343494</v>
          </cell>
          <cell r="P162">
            <v>49118490.910235591</v>
          </cell>
          <cell r="Q162">
            <v>86202406.196897015</v>
          </cell>
          <cell r="R162">
            <v>119306444.26089224</v>
          </cell>
          <cell r="S162">
            <v>184945080.64292669</v>
          </cell>
          <cell r="T162">
            <v>190671543.62535551</v>
          </cell>
        </row>
        <row r="163">
          <cell r="K163">
            <v>77249838.305343494</v>
          </cell>
          <cell r="P163">
            <v>49118490.910235591</v>
          </cell>
          <cell r="Q163">
            <v>86202406.196897015</v>
          </cell>
          <cell r="R163">
            <v>119306444.26089224</v>
          </cell>
          <cell r="S163">
            <v>184945080.64292669</v>
          </cell>
          <cell r="T163">
            <v>190671543.62535551</v>
          </cell>
        </row>
        <row r="164">
          <cell r="I164">
            <v>11556570</v>
          </cell>
          <cell r="K164">
            <v>14350806.79239515</v>
          </cell>
          <cell r="P164">
            <v>2082039.3969654094</v>
          </cell>
          <cell r="Q164">
            <v>2206595.488029649</v>
          </cell>
          <cell r="R164">
            <v>3466432.8814371089</v>
          </cell>
          <cell r="S164">
            <v>1458567.3092317272</v>
          </cell>
          <cell r="T164">
            <v>1806547.6553454234</v>
          </cell>
        </row>
        <row r="165">
          <cell r="I165">
            <v>23430105</v>
          </cell>
          <cell r="K165">
            <v>29489769</v>
          </cell>
          <cell r="P165">
            <v>7906743.7005700003</v>
          </cell>
          <cell r="Q165">
            <v>17522058.765688598</v>
          </cell>
          <cell r="R165">
            <v>29346964.757678516</v>
          </cell>
          <cell r="S165">
            <v>50294072.75</v>
          </cell>
          <cell r="T165">
            <v>51393810.824999996</v>
          </cell>
        </row>
        <row r="166">
          <cell r="I166">
            <v>0</v>
          </cell>
          <cell r="K166">
            <v>566216629.87204731</v>
          </cell>
          <cell r="M166">
            <v>0</v>
          </cell>
          <cell r="P166">
            <v>159176797.29153937</v>
          </cell>
          <cell r="Q166">
            <v>323404615.79399353</v>
          </cell>
          <cell r="R166">
            <v>493046840.19486481</v>
          </cell>
          <cell r="S166">
            <v>730646198.42484331</v>
          </cell>
          <cell r="T166">
            <v>748100621.82457972</v>
          </cell>
        </row>
        <row r="167">
          <cell r="K167">
            <v>566216629.87204731</v>
          </cell>
          <cell r="P167">
            <v>159176797.29153937</v>
          </cell>
          <cell r="Q167">
            <v>323404615.79399353</v>
          </cell>
          <cell r="R167">
            <v>493046840.19486481</v>
          </cell>
          <cell r="S167">
            <v>730646198.42484331</v>
          </cell>
          <cell r="T167">
            <v>748100621.82457972</v>
          </cell>
        </row>
        <row r="168">
          <cell r="K168">
            <v>33847882</v>
          </cell>
          <cell r="P168">
            <v>12841807.722047087</v>
          </cell>
          <cell r="Q168">
            <v>28303518.782905437</v>
          </cell>
          <cell r="R168">
            <v>51513473.076294556</v>
          </cell>
          <cell r="S168">
            <v>93633648.307512999</v>
          </cell>
          <cell r="T168">
            <v>92560560.230766475</v>
          </cell>
        </row>
        <row r="169">
          <cell r="K169">
            <v>41496591</v>
          </cell>
          <cell r="P169">
            <v>2955647</v>
          </cell>
          <cell r="Q169">
            <v>6157753</v>
          </cell>
          <cell r="R169">
            <v>10171985</v>
          </cell>
          <cell r="S169">
            <v>11198159</v>
          </cell>
          <cell r="T169">
            <v>11458836</v>
          </cell>
        </row>
        <row r="171">
          <cell r="K171">
            <v>11523025.105205771</v>
          </cell>
          <cell r="P171">
            <v>2936578.3486230741</v>
          </cell>
          <cell r="Q171">
            <v>6343298.418640485</v>
          </cell>
          <cell r="R171">
            <v>9899959.8242602944</v>
          </cell>
          <cell r="S171">
            <v>14572993.201770758</v>
          </cell>
          <cell r="T171">
            <v>15536446.130421881</v>
          </cell>
        </row>
        <row r="176">
          <cell r="K176">
            <v>1629794.2</v>
          </cell>
          <cell r="P176">
            <v>448657.1875</v>
          </cell>
          <cell r="Q176">
            <v>909570.93833333335</v>
          </cell>
          <cell r="R176">
            <v>1370483.1591666667</v>
          </cell>
          <cell r="S176">
            <v>1932128.2003500001</v>
          </cell>
          <cell r="T176">
            <v>1932128.2003500001</v>
          </cell>
        </row>
        <row r="177">
          <cell r="K177">
            <v>2125041</v>
          </cell>
          <cell r="P177">
            <v>614922</v>
          </cell>
          <cell r="Q177">
            <v>1269518</v>
          </cell>
          <cell r="R177">
            <v>1922110</v>
          </cell>
          <cell r="S177">
            <v>3225251</v>
          </cell>
          <cell r="T177">
            <v>4005086</v>
          </cell>
        </row>
        <row r="178">
          <cell r="K178">
            <v>1665275</v>
          </cell>
          <cell r="P178">
            <v>559652</v>
          </cell>
          <cell r="Q178">
            <v>1027777</v>
          </cell>
          <cell r="R178">
            <v>1629393</v>
          </cell>
          <cell r="S178">
            <v>2487315</v>
          </cell>
          <cell r="T178">
            <v>2565718</v>
          </cell>
        </row>
        <row r="179">
          <cell r="K179">
            <v>357306.91671247536</v>
          </cell>
          <cell r="P179">
            <v>224218.65863649559</v>
          </cell>
          <cell r="Q179">
            <v>697970.34185036714</v>
          </cell>
          <cell r="R179">
            <v>1151877.7849558422</v>
          </cell>
          <cell r="S179">
            <v>1761052.1979594475</v>
          </cell>
          <cell r="T179">
            <v>1755623.1261594475</v>
          </cell>
        </row>
        <row r="180">
          <cell r="K180">
            <v>3759676.8</v>
          </cell>
          <cell r="P180">
            <v>778193.57044998684</v>
          </cell>
          <cell r="Q180">
            <v>1794830.8335121712</v>
          </cell>
          <cell r="R180">
            <v>2849584.1034600278</v>
          </cell>
          <cell r="S180">
            <v>3941712.5287421988</v>
          </cell>
          <cell r="T180">
            <v>3973649.7946044654</v>
          </cell>
        </row>
        <row r="181">
          <cell r="K181">
            <v>1136111.6038982111</v>
          </cell>
          <cell r="P181">
            <v>273002.49523659202</v>
          </cell>
          <cell r="Q181">
            <v>567814.13134461257</v>
          </cell>
          <cell r="R181">
            <v>862801.76745263312</v>
          </cell>
          <cell r="S181">
            <v>1225534.2747191135</v>
          </cell>
          <cell r="T181">
            <v>1304241.0093079677</v>
          </cell>
        </row>
        <row r="183">
          <cell r="K183">
            <v>849819.58459508582</v>
          </cell>
          <cell r="P183">
            <v>37932.436800000003</v>
          </cell>
          <cell r="Q183">
            <v>75817.173600000009</v>
          </cell>
          <cell r="R183">
            <v>113710.00922512502</v>
          </cell>
          <cell r="S183">
            <v>0</v>
          </cell>
          <cell r="T183">
            <v>0</v>
          </cell>
        </row>
        <row r="186">
          <cell r="K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</row>
        <row r="187">
          <cell r="K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</row>
        <row r="188">
          <cell r="K188">
            <v>67122423.247503787</v>
          </cell>
          <cell r="P188">
            <v>21735384.157038793</v>
          </cell>
          <cell r="Q188">
            <v>42874995.349565186</v>
          </cell>
          <cell r="R188">
            <v>67055978.01845488</v>
          </cell>
          <cell r="S188">
            <v>158058705.97693425</v>
          </cell>
          <cell r="T188">
            <v>155781128.16287041</v>
          </cell>
        </row>
        <row r="189">
          <cell r="I189">
            <v>41094799.952000007</v>
          </cell>
          <cell r="K189">
            <v>41535000</v>
          </cell>
          <cell r="P189">
            <v>14324850</v>
          </cell>
          <cell r="Q189">
            <v>28649700</v>
          </cell>
          <cell r="R189">
            <v>42974550</v>
          </cell>
          <cell r="S189">
            <v>108426600</v>
          </cell>
          <cell r="T189">
            <v>103299300</v>
          </cell>
        </row>
        <row r="190">
          <cell r="K190">
            <v>5716732.1319437874</v>
          </cell>
          <cell r="P190">
            <v>1134142.1370387916</v>
          </cell>
          <cell r="Q190">
            <v>2389160.2995651858</v>
          </cell>
          <cell r="R190">
            <v>3733667.9484548783</v>
          </cell>
          <cell r="S190">
            <v>6392099.1069342438</v>
          </cell>
          <cell r="T190">
            <v>7472842.2628704002</v>
          </cell>
        </row>
        <row r="191">
          <cell r="K191">
            <v>3110502.1155600003</v>
          </cell>
          <cell r="P191">
            <v>1037468.52</v>
          </cell>
          <cell r="Q191">
            <v>2074937.55</v>
          </cell>
          <cell r="R191">
            <v>3112406.07</v>
          </cell>
          <cell r="S191">
            <v>3828971.37</v>
          </cell>
          <cell r="T191">
            <v>3943263.9</v>
          </cell>
        </row>
        <row r="192">
          <cell r="K192">
            <v>16760189</v>
          </cell>
          <cell r="P192">
            <v>5238923.5</v>
          </cell>
          <cell r="Q192">
            <v>9761197.5</v>
          </cell>
          <cell r="R192">
            <v>17235354</v>
          </cell>
          <cell r="S192">
            <v>39411035.5</v>
          </cell>
          <cell r="T192">
            <v>41065722</v>
          </cell>
        </row>
        <row r="193">
          <cell r="K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</row>
        <row r="195">
          <cell r="M195">
            <v>425613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</row>
        <row r="196">
          <cell r="K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</row>
        <row r="197">
          <cell r="K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</row>
        <row r="200">
          <cell r="K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</row>
        <row r="201">
          <cell r="K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</row>
        <row r="202">
          <cell r="K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</row>
        <row r="203">
          <cell r="K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</row>
        <row r="204">
          <cell r="K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</row>
        <row r="205">
          <cell r="K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</row>
        <row r="207">
          <cell r="K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</row>
        <row r="208">
          <cell r="K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</row>
        <row r="209">
          <cell r="K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</row>
        <row r="210">
          <cell r="K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</row>
        <row r="211">
          <cell r="K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</row>
        <row r="212">
          <cell r="I212">
            <v>0</v>
          </cell>
          <cell r="K212">
            <v>0</v>
          </cell>
          <cell r="M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</row>
        <row r="213">
          <cell r="K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</row>
        <row r="214">
          <cell r="K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</row>
        <row r="215">
          <cell r="K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</row>
        <row r="217">
          <cell r="K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</row>
        <row r="222">
          <cell r="K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</row>
        <row r="223">
          <cell r="K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</row>
        <row r="224">
          <cell r="K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</row>
        <row r="225">
          <cell r="K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</row>
        <row r="226">
          <cell r="K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</row>
        <row r="227">
          <cell r="K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</row>
        <row r="229">
          <cell r="K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</row>
        <row r="232">
          <cell r="K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</row>
        <row r="233">
          <cell r="K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</row>
        <row r="234">
          <cell r="K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</row>
        <row r="235">
          <cell r="K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</row>
        <row r="236">
          <cell r="K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</row>
        <row r="237">
          <cell r="K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</row>
        <row r="238">
          <cell r="K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</row>
        <row r="239">
          <cell r="K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</row>
        <row r="241">
          <cell r="K241">
            <v>70329432</v>
          </cell>
          <cell r="P241">
            <v>26340199.871702872</v>
          </cell>
          <cell r="Q241">
            <v>54641925.345916465</v>
          </cell>
          <cell r="R241">
            <v>82056024.963130787</v>
          </cell>
          <cell r="S241">
            <v>123316852.35084274</v>
          </cell>
          <cell r="T241">
            <v>128662490.61738694</v>
          </cell>
        </row>
        <row r="242">
          <cell r="K242">
            <v>0</v>
          </cell>
          <cell r="P242">
            <v>8161398.9400733439</v>
          </cell>
          <cell r="Q242">
            <v>16233816.879474185</v>
          </cell>
          <cell r="R242">
            <v>24302856.749625031</v>
          </cell>
          <cell r="S242">
            <v>32467350.302918039</v>
          </cell>
          <cell r="T242">
            <v>32523208.144772291</v>
          </cell>
        </row>
        <row r="243">
          <cell r="K243">
            <v>0</v>
          </cell>
          <cell r="P243">
            <v>8161398.9400733439</v>
          </cell>
          <cell r="Q243">
            <v>16233816.879474185</v>
          </cell>
          <cell r="R243">
            <v>24302856.749625031</v>
          </cell>
          <cell r="S243">
            <v>32467350.302918039</v>
          </cell>
          <cell r="T243">
            <v>32523208.144772291</v>
          </cell>
        </row>
        <row r="246">
          <cell r="K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</row>
        <row r="247">
          <cell r="K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</row>
        <row r="248">
          <cell r="K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</row>
        <row r="249">
          <cell r="K249">
            <v>25685219.797848888</v>
          </cell>
          <cell r="P249">
            <v>7228554.5873085074</v>
          </cell>
          <cell r="Q249">
            <v>15371064.544842698</v>
          </cell>
          <cell r="R249">
            <v>23586143.372898582</v>
          </cell>
          <cell r="S249">
            <v>34718840.196535468</v>
          </cell>
          <cell r="T249">
            <v>36709128.765482783</v>
          </cell>
        </row>
        <row r="250">
          <cell r="K250">
            <v>17064819.797848888</v>
          </cell>
          <cell r="P250">
            <v>4080231.5014025094</v>
          </cell>
          <cell r="Q250">
            <v>8160463.0028050188</v>
          </cell>
          <cell r="R250">
            <v>12240694.504207529</v>
          </cell>
          <cell r="S250">
            <v>17280340.136486929</v>
          </cell>
          <cell r="T250">
            <v>17107275.296157341</v>
          </cell>
        </row>
        <row r="251">
          <cell r="K251">
            <v>17059103.050009426</v>
          </cell>
          <cell r="P251">
            <v>4017738.2095200093</v>
          </cell>
          <cell r="Q251">
            <v>8035476.4190400187</v>
          </cell>
          <cell r="R251">
            <v>12053214.628560029</v>
          </cell>
          <cell r="S251">
            <v>17086313.136486929</v>
          </cell>
          <cell r="T251">
            <v>16913248.296157341</v>
          </cell>
        </row>
        <row r="253">
          <cell r="K253">
            <v>5716.7478394627951</v>
          </cell>
          <cell r="P253">
            <v>62493.291882500002</v>
          </cell>
          <cell r="Q253">
            <v>124986.583765</v>
          </cell>
          <cell r="R253">
            <v>187479.87564750001</v>
          </cell>
          <cell r="S253">
            <v>194027</v>
          </cell>
          <cell r="T253">
            <v>194027</v>
          </cell>
        </row>
        <row r="254">
          <cell r="K254">
            <v>8620400</v>
          </cell>
          <cell r="P254">
            <v>3148323.0859059975</v>
          </cell>
          <cell r="Q254">
            <v>7210601.5420376789</v>
          </cell>
          <cell r="R254">
            <v>11345448.868691053</v>
          </cell>
          <cell r="S254">
            <v>17438500.060048543</v>
          </cell>
          <cell r="T254">
            <v>19601853.469325442</v>
          </cell>
        </row>
        <row r="255">
          <cell r="K255">
            <v>8620400</v>
          </cell>
          <cell r="P255">
            <v>3148323.0859059975</v>
          </cell>
          <cell r="Q255">
            <v>7210601.5420376789</v>
          </cell>
          <cell r="R255">
            <v>11345448.868691053</v>
          </cell>
          <cell r="S255">
            <v>17438500.060048543</v>
          </cell>
          <cell r="T255">
            <v>19601853.469325442</v>
          </cell>
        </row>
        <row r="256">
          <cell r="K256">
            <v>0</v>
          </cell>
          <cell r="P256">
            <v>188583.0132014578</v>
          </cell>
          <cell r="Q256">
            <v>188583.0132014578</v>
          </cell>
          <cell r="R256">
            <v>188583.0132014578</v>
          </cell>
          <cell r="S256">
            <v>446486.24929675326</v>
          </cell>
          <cell r="T256">
            <v>543448.86637855519</v>
          </cell>
        </row>
        <row r="257">
          <cell r="K257">
            <v>5328424.1107478263</v>
          </cell>
          <cell r="P257">
            <v>1552878.3450200001</v>
          </cell>
          <cell r="Q257">
            <v>1796676.1443399999</v>
          </cell>
          <cell r="R257">
            <v>1930005.9</v>
          </cell>
          <cell r="S257">
            <v>8189492.75</v>
          </cell>
          <cell r="T257">
            <v>8997473.8249999993</v>
          </cell>
        </row>
        <row r="258">
          <cell r="I258">
            <v>0</v>
          </cell>
          <cell r="K258">
            <v>5547756.9287290033</v>
          </cell>
          <cell r="M258">
            <v>0</v>
          </cell>
          <cell r="P258">
            <v>2076696.4363987125</v>
          </cell>
          <cell r="Q258">
            <v>5191741.0909967814</v>
          </cell>
          <cell r="R258">
            <v>7268437.5273954943</v>
          </cell>
          <cell r="S258">
            <v>6541352.4339237269</v>
          </cell>
          <cell r="T258">
            <v>6769026.2556199133</v>
          </cell>
        </row>
        <row r="259">
          <cell r="K259">
            <v>5547756.9287290033</v>
          </cell>
          <cell r="P259">
            <v>2076696.4363987125</v>
          </cell>
          <cell r="Q259">
            <v>5191741.0909967814</v>
          </cell>
          <cell r="R259">
            <v>7268437.5273954943</v>
          </cell>
          <cell r="S259">
            <v>6541352.4339237269</v>
          </cell>
          <cell r="T259">
            <v>6769026.2556199133</v>
          </cell>
        </row>
        <row r="260">
          <cell r="K260">
            <v>0</v>
          </cell>
          <cell r="P260">
            <v>554841.26343000005</v>
          </cell>
          <cell r="Q260">
            <v>1113479.6224600002</v>
          </cell>
          <cell r="R260">
            <v>2125060.201136468</v>
          </cell>
          <cell r="S260">
            <v>6113677.6395393843</v>
          </cell>
          <cell r="T260">
            <v>7258180.4195040055</v>
          </cell>
        </row>
        <row r="261">
          <cell r="K261">
            <v>4075921</v>
          </cell>
          <cell r="P261">
            <v>1364940</v>
          </cell>
          <cell r="Q261">
            <v>2705574</v>
          </cell>
          <cell r="R261">
            <v>4076125</v>
          </cell>
          <cell r="S261">
            <v>4985014</v>
          </cell>
          <cell r="T261">
            <v>4985014</v>
          </cell>
        </row>
        <row r="263">
          <cell r="K263">
            <v>1314946.3179321249</v>
          </cell>
          <cell r="P263">
            <v>337895.46737952379</v>
          </cell>
          <cell r="Q263">
            <v>672290.72798238089</v>
          </cell>
          <cell r="R263">
            <v>1025175.1627519047</v>
          </cell>
          <cell r="S263">
            <v>1539711.2876005713</v>
          </cell>
          <cell r="T263">
            <v>1691605.5826875553</v>
          </cell>
        </row>
        <row r="268">
          <cell r="K268">
            <v>138711</v>
          </cell>
          <cell r="P268">
            <v>45329.75</v>
          </cell>
          <cell r="Q268">
            <v>90659.5</v>
          </cell>
          <cell r="R268">
            <v>135989.25</v>
          </cell>
          <cell r="S268">
            <v>194011.33</v>
          </cell>
          <cell r="T268">
            <v>194011.33</v>
          </cell>
        </row>
        <row r="269">
          <cell r="K269">
            <v>204165</v>
          </cell>
          <cell r="P269">
            <v>56942</v>
          </cell>
          <cell r="Q269">
            <v>114533</v>
          </cell>
          <cell r="R269">
            <v>170344</v>
          </cell>
          <cell r="S269">
            <v>362661</v>
          </cell>
          <cell r="T269">
            <v>502378</v>
          </cell>
        </row>
        <row r="270">
          <cell r="K270">
            <v>174696.43234187498</v>
          </cell>
          <cell r="P270">
            <v>78619</v>
          </cell>
          <cell r="Q270">
            <v>157237</v>
          </cell>
          <cell r="R270">
            <v>255281</v>
          </cell>
          <cell r="S270">
            <v>349818</v>
          </cell>
          <cell r="T270">
            <v>361619</v>
          </cell>
        </row>
        <row r="271">
          <cell r="K271">
            <v>118408.3401</v>
          </cell>
          <cell r="P271">
            <v>49381.332119999999</v>
          </cell>
          <cell r="Q271">
            <v>93516.374130000011</v>
          </cell>
          <cell r="R271">
            <v>137614.67363999999</v>
          </cell>
          <cell r="S271">
            <v>180311.36924999999</v>
          </cell>
          <cell r="T271">
            <v>180311.36924999999</v>
          </cell>
        </row>
        <row r="272">
          <cell r="K272">
            <v>191302.2</v>
          </cell>
          <cell r="P272">
            <v>64449.948242857143</v>
          </cell>
          <cell r="Q272">
            <v>129995.97981904761</v>
          </cell>
          <cell r="R272">
            <v>196419.92806190476</v>
          </cell>
          <cell r="S272">
            <v>281116.67259390478</v>
          </cell>
          <cell r="T272">
            <v>288160.63277172192</v>
          </cell>
        </row>
        <row r="273">
          <cell r="K273">
            <v>266625.26321</v>
          </cell>
          <cell r="P273">
            <v>43059.437016666663</v>
          </cell>
          <cell r="Q273">
            <v>86120.874033333326</v>
          </cell>
          <cell r="R273">
            <v>129184.31104999999</v>
          </cell>
          <cell r="S273">
            <v>171792.91575666665</v>
          </cell>
          <cell r="T273">
            <v>165125.25066583336</v>
          </cell>
        </row>
        <row r="275">
          <cell r="K275">
            <v>221038.08228025003</v>
          </cell>
          <cell r="P275">
            <v>114</v>
          </cell>
          <cell r="Q275">
            <v>228</v>
          </cell>
          <cell r="R275">
            <v>342</v>
          </cell>
          <cell r="S275">
            <v>0</v>
          </cell>
          <cell r="T275">
            <v>0</v>
          </cell>
        </row>
        <row r="278">
          <cell r="K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</row>
        <row r="279">
          <cell r="K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</row>
        <row r="280">
          <cell r="K280">
            <v>24521389.820878282</v>
          </cell>
          <cell r="P280">
            <v>8535654.4405427817</v>
          </cell>
          <cell r="Q280">
            <v>17173012.102620423</v>
          </cell>
          <cell r="R280">
            <v>25873412.150459778</v>
          </cell>
          <cell r="S280">
            <v>48049598.129864924</v>
          </cell>
          <cell r="T280">
            <v>50969521.868824393</v>
          </cell>
        </row>
        <row r="281">
          <cell r="K281">
            <v>21668400</v>
          </cell>
          <cell r="P281">
            <v>8097975</v>
          </cell>
          <cell r="Q281">
            <v>16195950</v>
          </cell>
          <cell r="R281">
            <v>24293925</v>
          </cell>
          <cell r="S281">
            <v>44736300</v>
          </cell>
          <cell r="T281">
            <v>46704600</v>
          </cell>
        </row>
        <row r="282">
          <cell r="K282">
            <v>2541994.3708782839</v>
          </cell>
          <cell r="P282">
            <v>437679.44054278138</v>
          </cell>
          <cell r="Q282">
            <v>977062.10262042121</v>
          </cell>
          <cell r="R282">
            <v>1579487.150459778</v>
          </cell>
          <cell r="S282">
            <v>3129101.4298649188</v>
          </cell>
          <cell r="T282">
            <v>4067831.8588243951</v>
          </cell>
        </row>
        <row r="283">
          <cell r="K283">
            <v>310995.45</v>
          </cell>
          <cell r="P283">
            <v>0</v>
          </cell>
          <cell r="Q283">
            <v>0</v>
          </cell>
          <cell r="R283">
            <v>0</v>
          </cell>
          <cell r="S283">
            <v>184196.7</v>
          </cell>
          <cell r="T283">
            <v>197090.01</v>
          </cell>
        </row>
        <row r="284">
          <cell r="K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</row>
        <row r="285">
          <cell r="K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</row>
        <row r="287">
          <cell r="I287">
            <v>351827327.80000001</v>
          </cell>
          <cell r="K287">
            <v>568955090</v>
          </cell>
          <cell r="M287">
            <v>560777823.95335281</v>
          </cell>
          <cell r="P287">
            <v>174411465.8605929</v>
          </cell>
          <cell r="Q287">
            <v>334996554.88025415</v>
          </cell>
          <cell r="R287">
            <v>490320522.76380354</v>
          </cell>
          <cell r="S287">
            <v>714549155.61763644</v>
          </cell>
          <cell r="T287">
            <v>748514757.8899771</v>
          </cell>
        </row>
        <row r="288">
          <cell r="K288">
            <v>237648702.5759427</v>
          </cell>
          <cell r="P288">
            <v>79572907.693620071</v>
          </cell>
          <cell r="Q288">
            <v>156200295.54764989</v>
          </cell>
          <cell r="R288">
            <v>233696723.19404185</v>
          </cell>
          <cell r="S288">
            <v>315877049.78891003</v>
          </cell>
          <cell r="T288">
            <v>313754295.949884</v>
          </cell>
        </row>
        <row r="289">
          <cell r="I289">
            <v>74826856</v>
          </cell>
          <cell r="K289">
            <v>237648702.5759427</v>
          </cell>
          <cell r="P289">
            <v>79572907.693620071</v>
          </cell>
          <cell r="Q289">
            <v>156200295.54764989</v>
          </cell>
          <cell r="R289">
            <v>233696723.19404185</v>
          </cell>
          <cell r="S289">
            <v>315877049.78891003</v>
          </cell>
          <cell r="T289">
            <v>313754295.949884</v>
          </cell>
        </row>
        <row r="292">
          <cell r="K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</row>
        <row r="293">
          <cell r="K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</row>
        <row r="294">
          <cell r="K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</row>
        <row r="295">
          <cell r="K295">
            <v>76233525.058754802</v>
          </cell>
          <cell r="P295">
            <v>36353909.527678467</v>
          </cell>
          <cell r="Q295">
            <v>57468676.418538436</v>
          </cell>
          <cell r="R295">
            <v>77048913.73101072</v>
          </cell>
          <cell r="S295">
            <v>117672950.53393006</v>
          </cell>
          <cell r="T295">
            <v>128915790.59264654</v>
          </cell>
        </row>
        <row r="296">
          <cell r="K296">
            <v>29889755.926790275</v>
          </cell>
          <cell r="P296">
            <v>9660612.9201791454</v>
          </cell>
          <cell r="Q296">
            <v>19817503.060268849</v>
          </cell>
          <cell r="R296">
            <v>30082813.6339509</v>
          </cell>
          <cell r="S296">
            <v>43650939.207330413</v>
          </cell>
          <cell r="T296">
            <v>48710658.701515637</v>
          </cell>
        </row>
        <row r="297">
          <cell r="I297">
            <v>25588537</v>
          </cell>
          <cell r="K297">
            <v>29180282.01270581</v>
          </cell>
          <cell r="P297">
            <v>9816308.2210369967</v>
          </cell>
          <cell r="Q297">
            <v>19632616.442073993</v>
          </cell>
          <cell r="R297">
            <v>29448924.663110986</v>
          </cell>
          <cell r="S297">
            <v>42835782.596797474</v>
          </cell>
          <cell r="T297">
            <v>47895527.290982701</v>
          </cell>
        </row>
        <row r="299">
          <cell r="K299">
            <v>709473.91408446617</v>
          </cell>
          <cell r="P299">
            <v>-155695.30085785082</v>
          </cell>
          <cell r="Q299">
            <v>184886.61819485622</v>
          </cell>
          <cell r="R299">
            <v>633888.97083991393</v>
          </cell>
          <cell r="S299">
            <v>815156.6105329385</v>
          </cell>
          <cell r="T299">
            <v>815131.41053293832</v>
          </cell>
        </row>
        <row r="300">
          <cell r="K300">
            <v>46343769.13196452</v>
          </cell>
          <cell r="P300">
            <v>26693296.607499324</v>
          </cell>
          <cell r="Q300">
            <v>37651173.358269587</v>
          </cell>
          <cell r="R300">
            <v>46966100.097059816</v>
          </cell>
          <cell r="S300">
            <v>74022011.326599658</v>
          </cell>
          <cell r="T300">
            <v>80205131.891130894</v>
          </cell>
        </row>
        <row r="301">
          <cell r="K301">
            <v>46343769.13196452</v>
          </cell>
          <cell r="P301">
            <v>26693296.607499324</v>
          </cell>
          <cell r="Q301">
            <v>37651173.358269587</v>
          </cell>
          <cell r="R301">
            <v>46966100.097059816</v>
          </cell>
          <cell r="S301">
            <v>74022011.326599658</v>
          </cell>
          <cell r="T301">
            <v>80205131.891130894</v>
          </cell>
        </row>
        <row r="302">
          <cell r="I302">
            <v>3257254</v>
          </cell>
          <cell r="K302">
            <v>4568936.4081897307</v>
          </cell>
          <cell r="P302">
            <v>1795152.8334462314</v>
          </cell>
          <cell r="Q302">
            <v>3288862.7207888481</v>
          </cell>
          <cell r="R302">
            <v>4830088.9982092977</v>
          </cell>
          <cell r="S302">
            <v>6999111.2810496064</v>
          </cell>
          <cell r="T302">
            <v>7361373.2549359109</v>
          </cell>
        </row>
        <row r="303">
          <cell r="I303">
            <v>29054037</v>
          </cell>
          <cell r="K303">
            <v>21722310</v>
          </cell>
          <cell r="P303">
            <v>13030384.819106953</v>
          </cell>
          <cell r="Q303">
            <v>24782118.588307202</v>
          </cell>
          <cell r="R303">
            <v>31928698.732183948</v>
          </cell>
          <cell r="S303">
            <v>57954754.700000003</v>
          </cell>
          <cell r="T303">
            <v>58240768.675000004</v>
          </cell>
        </row>
        <row r="304">
          <cell r="I304">
            <v>0</v>
          </cell>
          <cell r="K304">
            <v>51371424.059862137</v>
          </cell>
          <cell r="M304">
            <v>0</v>
          </cell>
          <cell r="P304">
            <v>11779097.79516542</v>
          </cell>
          <cell r="Q304">
            <v>26337312.983769834</v>
          </cell>
          <cell r="R304">
            <v>40781164.706621408</v>
          </cell>
          <cell r="S304">
            <v>60311992.484093308</v>
          </cell>
          <cell r="T304">
            <v>62850996.405002832</v>
          </cell>
        </row>
        <row r="305">
          <cell r="K305">
            <v>51371424.059862137</v>
          </cell>
          <cell r="P305">
            <v>11779097.79516542</v>
          </cell>
          <cell r="Q305">
            <v>26337312.983769834</v>
          </cell>
          <cell r="R305">
            <v>40781164.706621408</v>
          </cell>
          <cell r="S305">
            <v>60311992.484093308</v>
          </cell>
          <cell r="T305">
            <v>62850996.405002832</v>
          </cell>
        </row>
        <row r="306">
          <cell r="K306">
            <v>16125592.899999999</v>
          </cell>
          <cell r="P306">
            <v>3232522.59026541</v>
          </cell>
          <cell r="Q306">
            <v>11953775.772977568</v>
          </cell>
          <cell r="R306">
            <v>19436701.14902024</v>
          </cell>
          <cell r="S306">
            <v>26038395.796746999</v>
          </cell>
          <cell r="T306">
            <v>30358490.065098301</v>
          </cell>
        </row>
        <row r="307">
          <cell r="K307">
            <v>8936432</v>
          </cell>
          <cell r="P307">
            <v>-325665</v>
          </cell>
          <cell r="Q307">
            <v>-176263</v>
          </cell>
          <cell r="R307">
            <v>-621579</v>
          </cell>
          <cell r="S307">
            <v>2891627</v>
          </cell>
          <cell r="T307">
            <v>2966997</v>
          </cell>
        </row>
        <row r="309">
          <cell r="K309">
            <v>2091278.2314094701</v>
          </cell>
          <cell r="P309">
            <v>491116.9484553723</v>
          </cell>
          <cell r="Q309">
            <v>1944772.6435023032</v>
          </cell>
          <cell r="R309">
            <v>3354469.2677468336</v>
          </cell>
          <cell r="S309">
            <v>5304876.3778607883</v>
          </cell>
          <cell r="T309">
            <v>6086349.5871738456</v>
          </cell>
        </row>
        <row r="314">
          <cell r="K314">
            <v>383679.71200000006</v>
          </cell>
          <cell r="P314">
            <v>170197.53749999998</v>
          </cell>
          <cell r="Q314">
            <v>328138.5116666666</v>
          </cell>
          <cell r="R314">
            <v>486081.01583333313</v>
          </cell>
          <cell r="S314">
            <v>719980.02265000017</v>
          </cell>
          <cell r="T314">
            <v>719980.02265000017</v>
          </cell>
        </row>
        <row r="315">
          <cell r="K315">
            <v>585076</v>
          </cell>
          <cell r="P315">
            <v>114325</v>
          </cell>
          <cell r="Q315">
            <v>299014</v>
          </cell>
          <cell r="R315">
            <v>500913</v>
          </cell>
          <cell r="S315">
            <v>1091322</v>
          </cell>
          <cell r="T315">
            <v>1495804</v>
          </cell>
        </row>
        <row r="316">
          <cell r="K316">
            <v>241041</v>
          </cell>
          <cell r="P316">
            <v>87081</v>
          </cell>
          <cell r="Q316">
            <v>607034</v>
          </cell>
          <cell r="R316">
            <v>1026191</v>
          </cell>
          <cell r="S316">
            <v>1235789</v>
          </cell>
          <cell r="T316">
            <v>1370959</v>
          </cell>
        </row>
        <row r="317">
          <cell r="K317">
            <v>184279.21372634661</v>
          </cell>
          <cell r="P317">
            <v>-147195.18655804879</v>
          </cell>
          <cell r="Q317">
            <v>63527.070292420452</v>
          </cell>
          <cell r="R317">
            <v>304945.83205128624</v>
          </cell>
          <cell r="S317">
            <v>519510.14200543339</v>
          </cell>
          <cell r="T317">
            <v>580674.09426961222</v>
          </cell>
        </row>
        <row r="318">
          <cell r="K318">
            <v>835201.20000000019</v>
          </cell>
          <cell r="P318">
            <v>156332.51288334653</v>
          </cell>
          <cell r="Q318">
            <v>447828.33315449534</v>
          </cell>
          <cell r="R318">
            <v>748707.14653997216</v>
          </cell>
          <cell r="S318">
            <v>1108613.6212578015</v>
          </cell>
          <cell r="T318">
            <v>1176683.3128955346</v>
          </cell>
        </row>
        <row r="319">
          <cell r="K319">
            <v>111878.55476845545</v>
          </cell>
          <cell r="P319">
            <v>120078.52143007464</v>
          </cell>
          <cell r="Q319">
            <v>218587.90198872075</v>
          </cell>
          <cell r="R319">
            <v>317151.28254736692</v>
          </cell>
          <cell r="S319">
            <v>629661.59194755321</v>
          </cell>
          <cell r="T319">
            <v>742249.15735869901</v>
          </cell>
        </row>
        <row r="321">
          <cell r="K321">
            <v>-249877.44908533187</v>
          </cell>
          <cell r="P321">
            <v>-9702.4368000000031</v>
          </cell>
          <cell r="Q321">
            <v>-19357.173600000009</v>
          </cell>
          <cell r="R321">
            <v>-29520.009225125017</v>
          </cell>
          <cell r="S321">
            <v>0</v>
          </cell>
          <cell r="T321">
            <v>0</v>
          </cell>
        </row>
        <row r="324">
          <cell r="K324">
            <v>7536800</v>
          </cell>
          <cell r="P324">
            <v>2065690</v>
          </cell>
          <cell r="Q324">
            <v>4131380</v>
          </cell>
          <cell r="R324">
            <v>6197071</v>
          </cell>
          <cell r="S324">
            <v>8797301</v>
          </cell>
          <cell r="T324">
            <v>9395572</v>
          </cell>
        </row>
        <row r="325">
          <cell r="I325">
            <v>14231912</v>
          </cell>
          <cell r="K325">
            <v>7536800</v>
          </cell>
          <cell r="P325">
            <v>2065690</v>
          </cell>
          <cell r="Q325">
            <v>4131380</v>
          </cell>
          <cell r="R325">
            <v>6197071</v>
          </cell>
          <cell r="S325">
            <v>8797301</v>
          </cell>
          <cell r="T325">
            <v>9395572</v>
          </cell>
        </row>
        <row r="326">
          <cell r="K326">
            <v>171872805.6250695</v>
          </cell>
          <cell r="P326">
            <v>51533765.519581206</v>
          </cell>
          <cell r="Q326">
            <v>103711339.63960981</v>
          </cell>
          <cell r="R326">
            <v>151511586.89572012</v>
          </cell>
          <cell r="S326">
            <v>237202517.47306573</v>
          </cell>
          <cell r="T326">
            <v>259238050.62712958</v>
          </cell>
        </row>
        <row r="327">
          <cell r="K327">
            <v>130548600</v>
          </cell>
          <cell r="P327">
            <v>42193305</v>
          </cell>
          <cell r="Q327">
            <v>84386610</v>
          </cell>
          <cell r="R327">
            <v>126579915</v>
          </cell>
          <cell r="S327">
            <v>204355710</v>
          </cell>
          <cell r="T327">
            <v>225807750</v>
          </cell>
        </row>
        <row r="328">
          <cell r="K328">
            <v>21367357.25546949</v>
          </cell>
          <cell r="P328">
            <v>3910187.5395812085</v>
          </cell>
          <cell r="Q328">
            <v>7978797.1896098135</v>
          </cell>
          <cell r="R328">
            <v>11818445.465720121</v>
          </cell>
          <cell r="S328">
            <v>19376811.593065754</v>
          </cell>
          <cell r="T328">
            <v>19414354.437129598</v>
          </cell>
        </row>
        <row r="329">
          <cell r="K329">
            <v>2580492.3695999999</v>
          </cell>
          <cell r="P329">
            <v>548835.48</v>
          </cell>
          <cell r="Q329">
            <v>1097670.45</v>
          </cell>
          <cell r="R329">
            <v>1646505.93</v>
          </cell>
          <cell r="S329">
            <v>3033550.38</v>
          </cell>
          <cell r="T329">
            <v>3336735.69</v>
          </cell>
        </row>
        <row r="330">
          <cell r="K330">
            <v>17376356</v>
          </cell>
          <cell r="P330">
            <v>4881437.5</v>
          </cell>
          <cell r="Q330">
            <v>10248262</v>
          </cell>
          <cell r="R330">
            <v>11466720.5</v>
          </cell>
          <cell r="S330">
            <v>10436445.5</v>
          </cell>
          <cell r="T330">
            <v>10679210.5</v>
          </cell>
        </row>
        <row r="331">
          <cell r="K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</row>
        <row r="333">
          <cell r="K333">
            <v>14740899</v>
          </cell>
          <cell r="M333">
            <v>13655411.5</v>
          </cell>
          <cell r="P333">
            <v>2328148.7025467847</v>
          </cell>
          <cell r="Q333">
            <v>4657257.5818026438</v>
          </cell>
          <cell r="R333">
            <v>6980961.1837866306</v>
          </cell>
          <cell r="S333">
            <v>15591961.735900968</v>
          </cell>
          <cell r="T333">
            <v>16586085.85060443</v>
          </cell>
        </row>
        <row r="334">
          <cell r="K334">
            <v>4641438.4302940164</v>
          </cell>
          <cell r="P334">
            <v>336042.83834867395</v>
          </cell>
          <cell r="Q334">
            <v>672117.85440642119</v>
          </cell>
          <cell r="R334">
            <v>1008225.5060354293</v>
          </cell>
          <cell r="S334">
            <v>1117775.9206155036</v>
          </cell>
          <cell r="T334">
            <v>1117775.9206155036</v>
          </cell>
        </row>
        <row r="335">
          <cell r="K335">
            <v>4629438.4302940164</v>
          </cell>
          <cell r="P335">
            <v>333042.83834867395</v>
          </cell>
          <cell r="Q335">
            <v>666117.85440642119</v>
          </cell>
          <cell r="R335">
            <v>999225.50603542931</v>
          </cell>
          <cell r="S335">
            <v>1105775.9206155036</v>
          </cell>
          <cell r="T335">
            <v>1105775.9206155036</v>
          </cell>
        </row>
        <row r="338">
          <cell r="K338">
            <v>12000</v>
          </cell>
          <cell r="P338">
            <v>3000</v>
          </cell>
          <cell r="Q338">
            <v>6000</v>
          </cell>
          <cell r="R338">
            <v>9000</v>
          </cell>
          <cell r="S338">
            <v>12000</v>
          </cell>
          <cell r="T338">
            <v>12000</v>
          </cell>
        </row>
        <row r="339">
          <cell r="K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</row>
        <row r="340">
          <cell r="K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</row>
        <row r="341">
          <cell r="K341">
            <v>563706.1118998602</v>
          </cell>
          <cell r="P341">
            <v>1247467.2582416609</v>
          </cell>
          <cell r="Q341">
            <v>2496498.5154833216</v>
          </cell>
          <cell r="R341">
            <v>3748990.8598818453</v>
          </cell>
          <cell r="S341">
            <v>10641722.391459674</v>
          </cell>
          <cell r="T341">
            <v>12111233.506163124</v>
          </cell>
        </row>
        <row r="342">
          <cell r="K342">
            <v>563706.1118998602</v>
          </cell>
          <cell r="P342">
            <v>1019666.051967151</v>
          </cell>
          <cell r="Q342">
            <v>2039332.103934302</v>
          </cell>
          <cell r="R342">
            <v>3058998.155901453</v>
          </cell>
          <cell r="S342">
            <v>9963959.2264596745</v>
          </cell>
          <cell r="T342">
            <v>11121658.782913124</v>
          </cell>
        </row>
        <row r="343">
          <cell r="K343">
            <v>563706.1118998602</v>
          </cell>
          <cell r="P343">
            <v>1019666.051967151</v>
          </cell>
          <cell r="Q343">
            <v>2039332.103934302</v>
          </cell>
          <cell r="R343">
            <v>3058998.155901453</v>
          </cell>
          <cell r="S343">
            <v>9963959.2264596745</v>
          </cell>
          <cell r="T343">
            <v>11121658.782913124</v>
          </cell>
        </row>
        <row r="345">
          <cell r="K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</row>
        <row r="346">
          <cell r="K346">
            <v>0</v>
          </cell>
          <cell r="P346">
            <v>227801.20627450981</v>
          </cell>
          <cell r="Q346">
            <v>457166.41154901963</v>
          </cell>
          <cell r="R346">
            <v>689992.70398039219</v>
          </cell>
          <cell r="S346">
            <v>677763.16500000004</v>
          </cell>
          <cell r="T346">
            <v>989574.72325000004</v>
          </cell>
        </row>
        <row r="347">
          <cell r="K347">
            <v>0</v>
          </cell>
          <cell r="P347">
            <v>227801.20627450981</v>
          </cell>
          <cell r="Q347">
            <v>457166.41154901963</v>
          </cell>
          <cell r="R347">
            <v>689992.70398039219</v>
          </cell>
          <cell r="S347">
            <v>677763.16500000004</v>
          </cell>
          <cell r="T347">
            <v>989574.72325000004</v>
          </cell>
        </row>
        <row r="348">
          <cell r="I348">
            <v>32747</v>
          </cell>
          <cell r="K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</row>
        <row r="349">
          <cell r="K349">
            <v>0</v>
          </cell>
          <cell r="P349">
            <v>243164.04780999999</v>
          </cell>
          <cell r="Q349">
            <v>706972.52622999996</v>
          </cell>
          <cell r="R349">
            <v>919386.77622999996</v>
          </cell>
          <cell r="S349">
            <v>0</v>
          </cell>
          <cell r="T349">
            <v>0</v>
          </cell>
        </row>
        <row r="350">
          <cell r="I350">
            <v>0</v>
          </cell>
          <cell r="K350">
            <v>1244019.9502000001</v>
          </cell>
          <cell r="M350">
            <v>0</v>
          </cell>
          <cell r="P350">
            <v>199554.60595644999</v>
          </cell>
          <cell r="Q350">
            <v>399109.21191289998</v>
          </cell>
          <cell r="R350">
            <v>598663.81786934996</v>
          </cell>
          <cell r="S350">
            <v>1728399.4238258</v>
          </cell>
          <cell r="T350">
            <v>1378399.4238258</v>
          </cell>
        </row>
        <row r="351">
          <cell r="K351">
            <v>1244019.9502000001</v>
          </cell>
          <cell r="P351">
            <v>199554.60595644999</v>
          </cell>
          <cell r="Q351">
            <v>399109.21191289998</v>
          </cell>
          <cell r="R351">
            <v>598663.81786934996</v>
          </cell>
          <cell r="S351">
            <v>1728399.4238258</v>
          </cell>
          <cell r="T351">
            <v>1378399.4238258</v>
          </cell>
        </row>
        <row r="352">
          <cell r="K352">
            <v>10425048.699999999</v>
          </cell>
          <cell r="P352">
            <v>438662.91611000005</v>
          </cell>
          <cell r="Q352">
            <v>1051193.9502000001</v>
          </cell>
          <cell r="R352">
            <v>1081193.9502000001</v>
          </cell>
          <cell r="S352">
            <v>120000</v>
          </cell>
          <cell r="T352">
            <v>120000</v>
          </cell>
        </row>
        <row r="353">
          <cell r="K353">
            <v>0</v>
          </cell>
          <cell r="P353">
            <v>10271</v>
          </cell>
          <cell r="Q353">
            <v>48818</v>
          </cell>
          <cell r="R353">
            <v>90822</v>
          </cell>
          <cell r="S353">
            <v>101117</v>
          </cell>
          <cell r="T353">
            <v>101117</v>
          </cell>
        </row>
        <row r="355">
          <cell r="K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</row>
        <row r="360">
          <cell r="K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</row>
        <row r="361">
          <cell r="K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</row>
        <row r="362">
          <cell r="K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</row>
        <row r="363">
          <cell r="K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</row>
        <row r="364">
          <cell r="K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</row>
        <row r="365">
          <cell r="K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</row>
        <row r="367">
          <cell r="K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</row>
        <row r="370">
          <cell r="K370">
            <v>94014541</v>
          </cell>
          <cell r="P370">
            <v>13793444</v>
          </cell>
          <cell r="Q370">
            <v>44283741</v>
          </cell>
          <cell r="R370">
            <v>66160241</v>
          </cell>
          <cell r="S370">
            <v>122589612</v>
          </cell>
          <cell r="T370">
            <v>87935733</v>
          </cell>
        </row>
        <row r="371">
          <cell r="I371">
            <v>782569</v>
          </cell>
          <cell r="K371">
            <v>94014541</v>
          </cell>
          <cell r="P371">
            <v>13793444</v>
          </cell>
          <cell r="Q371">
            <v>44283741</v>
          </cell>
          <cell r="R371">
            <v>66160241</v>
          </cell>
          <cell r="S371">
            <v>122589612</v>
          </cell>
          <cell r="T371">
            <v>87935733</v>
          </cell>
        </row>
        <row r="372">
          <cell r="K372">
            <v>161518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</row>
        <row r="373">
          <cell r="K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</row>
        <row r="374">
          <cell r="K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</row>
        <row r="375">
          <cell r="K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</row>
        <row r="376">
          <cell r="K376">
            <v>161518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</row>
        <row r="377">
          <cell r="K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</row>
        <row r="380">
          <cell r="K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</row>
        <row r="381">
          <cell r="K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</row>
        <row r="384">
          <cell r="K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</row>
        <row r="385">
          <cell r="K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</row>
        <row r="386">
          <cell r="K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</row>
        <row r="387">
          <cell r="K387">
            <v>1743172</v>
          </cell>
          <cell r="P387">
            <v>803480</v>
          </cell>
          <cell r="Q387">
            <v>1606960</v>
          </cell>
          <cell r="R387">
            <v>2410440</v>
          </cell>
          <cell r="S387">
            <v>9199429</v>
          </cell>
          <cell r="T387">
            <v>10389131.661675798</v>
          </cell>
        </row>
        <row r="388">
          <cell r="K388">
            <v>1743172</v>
          </cell>
          <cell r="P388">
            <v>803480</v>
          </cell>
          <cell r="Q388">
            <v>1606960</v>
          </cell>
          <cell r="R388">
            <v>2410440</v>
          </cell>
          <cell r="S388">
            <v>9199429</v>
          </cell>
          <cell r="T388">
            <v>10389131.661675798</v>
          </cell>
        </row>
        <row r="389">
          <cell r="K389">
            <v>1743172</v>
          </cell>
          <cell r="P389">
            <v>803480</v>
          </cell>
          <cell r="Q389">
            <v>1606960</v>
          </cell>
          <cell r="R389">
            <v>2410440</v>
          </cell>
          <cell r="S389">
            <v>9199429</v>
          </cell>
          <cell r="T389">
            <v>10389131.661675798</v>
          </cell>
        </row>
        <row r="391">
          <cell r="K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</row>
        <row r="392">
          <cell r="K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</row>
        <row r="393">
          <cell r="K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</row>
        <row r="394">
          <cell r="K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</row>
        <row r="395">
          <cell r="K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</row>
        <row r="396">
          <cell r="I396">
            <v>0</v>
          </cell>
          <cell r="K396">
            <v>0</v>
          </cell>
          <cell r="M396">
            <v>0</v>
          </cell>
          <cell r="P396">
            <v>145000</v>
          </cell>
          <cell r="Q396">
            <v>290000</v>
          </cell>
          <cell r="R396">
            <v>435000</v>
          </cell>
          <cell r="S396">
            <v>1550000</v>
          </cell>
          <cell r="T396">
            <v>1200000</v>
          </cell>
        </row>
        <row r="397">
          <cell r="K397">
            <v>0</v>
          </cell>
          <cell r="P397">
            <v>145000</v>
          </cell>
          <cell r="Q397">
            <v>290000</v>
          </cell>
          <cell r="R397">
            <v>435000</v>
          </cell>
          <cell r="S397">
            <v>1550000</v>
          </cell>
          <cell r="T397">
            <v>1200000</v>
          </cell>
        </row>
        <row r="398">
          <cell r="K398">
            <v>5805179.7000000002</v>
          </cell>
          <cell r="P398">
            <v>0</v>
          </cell>
          <cell r="Q398">
            <v>382154</v>
          </cell>
          <cell r="R398">
            <v>382154</v>
          </cell>
          <cell r="S398">
            <v>0</v>
          </cell>
          <cell r="T398">
            <v>0</v>
          </cell>
        </row>
        <row r="399">
          <cell r="K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</row>
        <row r="401">
          <cell r="K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</row>
        <row r="406">
          <cell r="K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</row>
        <row r="407">
          <cell r="K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</row>
        <row r="408">
          <cell r="K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</row>
        <row r="409">
          <cell r="K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</row>
        <row r="410">
          <cell r="K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</row>
        <row r="411">
          <cell r="K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</row>
        <row r="413">
          <cell r="K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</row>
        <row r="416">
          <cell r="K416">
            <v>88984121</v>
          </cell>
          <cell r="P416">
            <v>13248360</v>
          </cell>
          <cell r="Q416">
            <v>43194209</v>
          </cell>
          <cell r="R416">
            <v>64535160</v>
          </cell>
          <cell r="S416">
            <v>120485548</v>
          </cell>
          <cell r="T416">
            <v>85957056</v>
          </cell>
        </row>
        <row r="417">
          <cell r="K417">
            <v>88984121</v>
          </cell>
          <cell r="P417">
            <v>13248360</v>
          </cell>
          <cell r="Q417">
            <v>43194209</v>
          </cell>
          <cell r="R417">
            <v>64535160</v>
          </cell>
          <cell r="S417">
            <v>120485548</v>
          </cell>
          <cell r="T417">
            <v>85957056</v>
          </cell>
        </row>
        <row r="418">
          <cell r="K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</row>
        <row r="419">
          <cell r="K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</row>
        <row r="420">
          <cell r="K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</row>
        <row r="421">
          <cell r="K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</row>
        <row r="422">
          <cell r="K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</row>
        <row r="423">
          <cell r="K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</row>
        <row r="425">
          <cell r="I425">
            <v>2969455.6</v>
          </cell>
          <cell r="K425">
            <v>58789024</v>
          </cell>
          <cell r="M425">
            <v>62229422</v>
          </cell>
          <cell r="P425">
            <v>2467656.1126112379</v>
          </cell>
          <cell r="Q425">
            <v>2524605.2078907732</v>
          </cell>
          <cell r="R425">
            <v>5097547.2351924879</v>
          </cell>
          <cell r="S425">
            <v>12985047.970052477</v>
          </cell>
          <cell r="T425">
            <v>12647565.758274524</v>
          </cell>
        </row>
        <row r="426">
          <cell r="K426">
            <v>3096266.3313906761</v>
          </cell>
          <cell r="P426">
            <v>1374882.5965778786</v>
          </cell>
          <cell r="Q426">
            <v>365647.96203458193</v>
          </cell>
          <cell r="R426">
            <v>1976419.7749034641</v>
          </cell>
          <cell r="S426">
            <v>8495580.5455258414</v>
          </cell>
          <cell r="T426">
            <v>8249389.2393622007</v>
          </cell>
        </row>
        <row r="427">
          <cell r="K427">
            <v>2535907.0469106762</v>
          </cell>
          <cell r="P427">
            <v>1190438.5717873303</v>
          </cell>
          <cell r="Q427">
            <v>0</v>
          </cell>
          <cell r="R427">
            <v>1427126.1459150678</v>
          </cell>
          <cell r="S427">
            <v>7720841.2683470715</v>
          </cell>
          <cell r="T427">
            <v>7446405.9285385143</v>
          </cell>
        </row>
        <row r="430">
          <cell r="K430">
            <v>315589</v>
          </cell>
          <cell r="P430">
            <v>82045.12339928966</v>
          </cell>
          <cell r="Q430">
            <v>163701.91879153851</v>
          </cell>
          <cell r="R430">
            <v>247800.44389356789</v>
          </cell>
          <cell r="S430">
            <v>326768.7</v>
          </cell>
          <cell r="T430">
            <v>326768.7</v>
          </cell>
        </row>
        <row r="431">
          <cell r="K431">
            <v>244770.28448000003</v>
          </cell>
          <cell r="P431">
            <v>102398.90139125858</v>
          </cell>
          <cell r="Q431">
            <v>201946.04324304344</v>
          </cell>
          <cell r="R431">
            <v>301493.18509482837</v>
          </cell>
          <cell r="S431">
            <v>447970.57717876905</v>
          </cell>
          <cell r="T431">
            <v>476214.61082368612</v>
          </cell>
        </row>
        <row r="432">
          <cell r="K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</row>
        <row r="433">
          <cell r="K433">
            <v>3656929.6460196562</v>
          </cell>
          <cell r="P433">
            <v>989563.79694377712</v>
          </cell>
          <cell r="Q433">
            <v>1979336.0481375542</v>
          </cell>
          <cell r="R433">
            <v>2989476.7839413313</v>
          </cell>
          <cell r="S433">
            <v>4852343.4314601617</v>
          </cell>
          <cell r="T433">
            <v>4739503.5594907627</v>
          </cell>
        </row>
        <row r="434">
          <cell r="K434">
            <v>4535149.821019656</v>
          </cell>
          <cell r="P434">
            <v>887205.41869030194</v>
          </cell>
          <cell r="Q434">
            <v>1774410.8373806039</v>
          </cell>
          <cell r="R434">
            <v>2661616.2560709058</v>
          </cell>
          <cell r="S434">
            <v>3633113.9613176249</v>
          </cell>
          <cell r="T434">
            <v>3775604.7196480669</v>
          </cell>
        </row>
        <row r="435">
          <cell r="K435">
            <v>4535149.821019656</v>
          </cell>
          <cell r="P435">
            <v>887205.41869030194</v>
          </cell>
          <cell r="Q435">
            <v>1774410.8373806039</v>
          </cell>
          <cell r="R435">
            <v>2661616.2560709058</v>
          </cell>
          <cell r="S435">
            <v>3633113.9613176249</v>
          </cell>
          <cell r="T435">
            <v>3775604.7196480669</v>
          </cell>
        </row>
        <row r="437">
          <cell r="K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</row>
        <row r="438">
          <cell r="K438">
            <v>-878220.17500000005</v>
          </cell>
          <cell r="P438">
            <v>102358.37825347521</v>
          </cell>
          <cell r="Q438">
            <v>204925.2107569504</v>
          </cell>
          <cell r="R438">
            <v>327860.52787042561</v>
          </cell>
          <cell r="S438">
            <v>1219229.470142537</v>
          </cell>
          <cell r="T438">
            <v>963898.83984269621</v>
          </cell>
        </row>
        <row r="439">
          <cell r="K439">
            <v>-878220.17500000005</v>
          </cell>
          <cell r="P439">
            <v>102358.37825347521</v>
          </cell>
          <cell r="Q439">
            <v>204925.2107569504</v>
          </cell>
          <cell r="R439">
            <v>327860.52787042561</v>
          </cell>
          <cell r="S439">
            <v>1219229.470142537</v>
          </cell>
          <cell r="T439">
            <v>963898.83984269621</v>
          </cell>
        </row>
        <row r="440">
          <cell r="I440">
            <v>2494390</v>
          </cell>
          <cell r="K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</row>
        <row r="441">
          <cell r="K441">
            <v>0</v>
          </cell>
          <cell r="P441">
            <v>2511202.0444700001</v>
          </cell>
          <cell r="Q441">
            <v>7023452.2228500005</v>
          </cell>
          <cell r="R441">
            <v>7035106.8737700004</v>
          </cell>
          <cell r="S441">
            <v>0</v>
          </cell>
          <cell r="T441">
            <v>0</v>
          </cell>
        </row>
        <row r="442">
          <cell r="I442">
            <v>0</v>
          </cell>
          <cell r="K442">
            <v>7502836.7175813979</v>
          </cell>
          <cell r="M442">
            <v>0</v>
          </cell>
          <cell r="P442">
            <v>417018.98114809697</v>
          </cell>
          <cell r="Q442">
            <v>725741.96229619393</v>
          </cell>
          <cell r="R442">
            <v>1030751.9434442909</v>
          </cell>
          <cell r="S442">
            <v>849298.92459238786</v>
          </cell>
          <cell r="T442">
            <v>855317.92459238786</v>
          </cell>
        </row>
        <row r="443">
          <cell r="K443">
            <v>7502836.7175813979</v>
          </cell>
          <cell r="P443">
            <v>417018.98114809697</v>
          </cell>
          <cell r="Q443">
            <v>725741.96229619393</v>
          </cell>
          <cell r="R443">
            <v>1030751.9434442909</v>
          </cell>
          <cell r="S443">
            <v>849298.92459238786</v>
          </cell>
          <cell r="T443">
            <v>855317.92459238786</v>
          </cell>
        </row>
        <row r="444">
          <cell r="K444">
            <v>-676773.9</v>
          </cell>
          <cell r="P444">
            <v>1613175.6471700002</v>
          </cell>
          <cell r="Q444">
            <v>1827990.7428400002</v>
          </cell>
          <cell r="R444">
            <v>300000</v>
          </cell>
          <cell r="S444">
            <v>0</v>
          </cell>
          <cell r="T444">
            <v>0</v>
          </cell>
        </row>
        <row r="445">
          <cell r="K445">
            <v>0</v>
          </cell>
          <cell r="P445">
            <v>1182161</v>
          </cell>
          <cell r="Q445">
            <v>2831849</v>
          </cell>
          <cell r="R445">
            <v>3429164</v>
          </cell>
          <cell r="S445">
            <v>580376</v>
          </cell>
          <cell r="T445">
            <v>582876</v>
          </cell>
        </row>
        <row r="447">
          <cell r="K447">
            <v>9319403.1998098362</v>
          </cell>
          <cell r="P447">
            <v>59688.273832743369</v>
          </cell>
          <cell r="Q447">
            <v>197386.54766548675</v>
          </cell>
          <cell r="R447">
            <v>205516.8214982301</v>
          </cell>
          <cell r="S447">
            <v>252957.62565285712</v>
          </cell>
          <cell r="T447">
            <v>178753.62565285712</v>
          </cell>
        </row>
        <row r="452">
          <cell r="K452">
            <v>44000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</row>
        <row r="453">
          <cell r="K453">
            <v>24669</v>
          </cell>
          <cell r="P453">
            <v>3372</v>
          </cell>
          <cell r="Q453">
            <v>6744</v>
          </cell>
          <cell r="R453">
            <v>36567</v>
          </cell>
          <cell r="S453">
            <v>14500</v>
          </cell>
          <cell r="T453">
            <v>14500</v>
          </cell>
        </row>
        <row r="454">
          <cell r="K454">
            <v>9178089</v>
          </cell>
          <cell r="P454">
            <v>0</v>
          </cell>
          <cell r="Q454">
            <v>78010</v>
          </cell>
          <cell r="R454">
            <v>0</v>
          </cell>
          <cell r="S454">
            <v>78010</v>
          </cell>
          <cell r="T454">
            <v>78010</v>
          </cell>
        </row>
        <row r="455">
          <cell r="K455">
            <v>13209.6636</v>
          </cell>
          <cell r="P455">
            <v>3302.4159</v>
          </cell>
          <cell r="Q455">
            <v>6604.8317999999999</v>
          </cell>
          <cell r="R455">
            <v>9907.2476999999999</v>
          </cell>
          <cell r="S455">
            <v>13209.6636</v>
          </cell>
          <cell r="T455">
            <v>13209.6636</v>
          </cell>
        </row>
        <row r="456">
          <cell r="K456">
            <v>0</v>
          </cell>
          <cell r="P456">
            <v>13351.25</v>
          </cell>
          <cell r="Q456">
            <v>26702.5</v>
          </cell>
          <cell r="R456">
            <v>40053.75</v>
          </cell>
          <cell r="S456">
            <v>38205</v>
          </cell>
          <cell r="T456">
            <v>0</v>
          </cell>
        </row>
        <row r="457">
          <cell r="K457">
            <v>59435.536209836304</v>
          </cell>
          <cell r="P457">
            <v>37672.607932743369</v>
          </cell>
          <cell r="Q457">
            <v>75345.215865486738</v>
          </cell>
          <cell r="R457">
            <v>113018.82379823011</v>
          </cell>
          <cell r="S457">
            <v>109032.96205285714</v>
          </cell>
          <cell r="T457">
            <v>73033.962052857139</v>
          </cell>
        </row>
        <row r="459">
          <cell r="K459">
            <v>0</v>
          </cell>
          <cell r="P459">
            <v>1990</v>
          </cell>
          <cell r="Q459">
            <v>3980</v>
          </cell>
          <cell r="R459">
            <v>5970</v>
          </cell>
          <cell r="S459">
            <v>0</v>
          </cell>
          <cell r="T459">
            <v>0</v>
          </cell>
        </row>
        <row r="462">
          <cell r="K462">
            <v>3892836</v>
          </cell>
          <cell r="P462">
            <v>1950</v>
          </cell>
          <cell r="Q462">
            <v>3900</v>
          </cell>
          <cell r="R462">
            <v>5850</v>
          </cell>
          <cell r="S462">
            <v>0</v>
          </cell>
          <cell r="T462">
            <v>0</v>
          </cell>
        </row>
        <row r="463">
          <cell r="I463">
            <v>8323431</v>
          </cell>
          <cell r="K463">
            <v>3892836</v>
          </cell>
          <cell r="P463">
            <v>1950</v>
          </cell>
          <cell r="Q463">
            <v>3900</v>
          </cell>
          <cell r="R463">
            <v>5850</v>
          </cell>
          <cell r="S463">
            <v>0</v>
          </cell>
          <cell r="T463">
            <v>0</v>
          </cell>
        </row>
        <row r="464">
          <cell r="K464">
            <v>396495.52342391305</v>
          </cell>
          <cell r="P464">
            <v>0</v>
          </cell>
          <cell r="Q464">
            <v>0</v>
          </cell>
          <cell r="R464">
            <v>0</v>
          </cell>
          <cell r="S464">
            <v>9112.5</v>
          </cell>
          <cell r="T464">
            <v>9112.5</v>
          </cell>
        </row>
        <row r="465">
          <cell r="K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</row>
        <row r="466">
          <cell r="K466">
            <v>4034.5234239130432</v>
          </cell>
          <cell r="P466">
            <v>0</v>
          </cell>
          <cell r="Q466">
            <v>0</v>
          </cell>
          <cell r="R466">
            <v>0</v>
          </cell>
          <cell r="S466">
            <v>9112.5</v>
          </cell>
          <cell r="T466">
            <v>9112.5</v>
          </cell>
        </row>
        <row r="467">
          <cell r="K467">
            <v>37332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</row>
        <row r="468">
          <cell r="K468">
            <v>355129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</row>
        <row r="469">
          <cell r="K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</row>
        <row r="471">
          <cell r="K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</row>
        <row r="472">
          <cell r="K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</row>
        <row r="473">
          <cell r="K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</row>
        <row r="476">
          <cell r="K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</row>
        <row r="477">
          <cell r="K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</row>
        <row r="478">
          <cell r="K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</row>
        <row r="479">
          <cell r="K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</row>
        <row r="480">
          <cell r="K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</row>
        <row r="481">
          <cell r="K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</row>
        <row r="483">
          <cell r="K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</row>
        <row r="484">
          <cell r="K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</row>
        <row r="485">
          <cell r="K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</row>
        <row r="486">
          <cell r="K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</row>
        <row r="487">
          <cell r="K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</row>
        <row r="488">
          <cell r="I488">
            <v>0</v>
          </cell>
          <cell r="K488">
            <v>0</v>
          </cell>
          <cell r="M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</row>
        <row r="489">
          <cell r="K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</row>
        <row r="490">
          <cell r="K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</row>
        <row r="491">
          <cell r="K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</row>
        <row r="493">
          <cell r="K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</row>
        <row r="498">
          <cell r="K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</row>
        <row r="499">
          <cell r="K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</row>
        <row r="500">
          <cell r="K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</row>
        <row r="501">
          <cell r="K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</row>
        <row r="502">
          <cell r="K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</row>
        <row r="503">
          <cell r="K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</row>
        <row r="505">
          <cell r="K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</row>
        <row r="508">
          <cell r="K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</row>
        <row r="509">
          <cell r="K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</row>
        <row r="510">
          <cell r="K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</row>
        <row r="511">
          <cell r="K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</row>
        <row r="512">
          <cell r="K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</row>
        <row r="513">
          <cell r="K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</row>
        <row r="514">
          <cell r="K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</row>
        <row r="515">
          <cell r="K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</row>
        <row r="517">
          <cell r="K517">
            <v>3046100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</row>
        <row r="518">
          <cell r="K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</row>
        <row r="519">
          <cell r="K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</row>
        <row r="522">
          <cell r="K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</row>
        <row r="523">
          <cell r="K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</row>
        <row r="524">
          <cell r="K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</row>
        <row r="525">
          <cell r="K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</row>
        <row r="526">
          <cell r="K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</row>
        <row r="527">
          <cell r="K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</row>
        <row r="529">
          <cell r="K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</row>
        <row r="530">
          <cell r="K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</row>
        <row r="531">
          <cell r="K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</row>
        <row r="532">
          <cell r="K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</row>
        <row r="533">
          <cell r="K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</row>
        <row r="534">
          <cell r="I534">
            <v>0</v>
          </cell>
          <cell r="K534">
            <v>0</v>
          </cell>
          <cell r="M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</row>
        <row r="535">
          <cell r="K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</row>
        <row r="536">
          <cell r="K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</row>
        <row r="537">
          <cell r="K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</row>
        <row r="539">
          <cell r="K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</row>
        <row r="544">
          <cell r="K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</row>
        <row r="545">
          <cell r="K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</row>
        <row r="546">
          <cell r="K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</row>
        <row r="547">
          <cell r="K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</row>
        <row r="548">
          <cell r="K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</row>
        <row r="549">
          <cell r="K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</row>
        <row r="551">
          <cell r="K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</row>
        <row r="554">
          <cell r="K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</row>
        <row r="555">
          <cell r="K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</row>
        <row r="556">
          <cell r="K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</row>
        <row r="557">
          <cell r="K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</row>
        <row r="558">
          <cell r="K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</row>
        <row r="559">
          <cell r="K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</row>
        <row r="560">
          <cell r="K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</row>
        <row r="561">
          <cell r="K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</row>
        <row r="563">
          <cell r="K563">
            <v>55742924</v>
          </cell>
          <cell r="M563">
            <v>62229422</v>
          </cell>
          <cell r="P563">
            <v>2467656.1126112379</v>
          </cell>
          <cell r="Q563">
            <v>2524605.2078907732</v>
          </cell>
          <cell r="R563">
            <v>5097547.2351924879</v>
          </cell>
          <cell r="S563">
            <v>12985047.970052477</v>
          </cell>
          <cell r="T563">
            <v>12647565.758274524</v>
          </cell>
        </row>
        <row r="564">
          <cell r="K564">
            <v>3096266.3313906761</v>
          </cell>
          <cell r="P564">
            <v>1374882.5965778786</v>
          </cell>
          <cell r="Q564">
            <v>365647.96203458193</v>
          </cell>
          <cell r="R564">
            <v>1976419.7749034641</v>
          </cell>
          <cell r="S564">
            <v>8495580.5455258414</v>
          </cell>
          <cell r="T564">
            <v>8249389.2393622007</v>
          </cell>
        </row>
        <row r="565">
          <cell r="K565">
            <v>2535907.0469106762</v>
          </cell>
          <cell r="P565">
            <v>1190438.5717873303</v>
          </cell>
          <cell r="Q565">
            <v>0</v>
          </cell>
          <cell r="R565">
            <v>1427126.1459150678</v>
          </cell>
          <cell r="S565">
            <v>7720841.2683470715</v>
          </cell>
          <cell r="T565">
            <v>7446405.9285385143</v>
          </cell>
        </row>
        <row r="568">
          <cell r="K568">
            <v>315589</v>
          </cell>
          <cell r="P568">
            <v>82045.12339928966</v>
          </cell>
          <cell r="Q568">
            <v>163701.91879153851</v>
          </cell>
          <cell r="R568">
            <v>247800.44389356789</v>
          </cell>
          <cell r="S568">
            <v>326768.7</v>
          </cell>
          <cell r="T568">
            <v>326768.7</v>
          </cell>
        </row>
        <row r="569">
          <cell r="K569">
            <v>244770.28448000003</v>
          </cell>
          <cell r="P569">
            <v>102398.90139125858</v>
          </cell>
          <cell r="Q569">
            <v>201946.04324304344</v>
          </cell>
          <cell r="R569">
            <v>301493.18509482837</v>
          </cell>
          <cell r="S569">
            <v>447970.57717876905</v>
          </cell>
          <cell r="T569">
            <v>476214.61082368612</v>
          </cell>
        </row>
        <row r="570">
          <cell r="K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</row>
        <row r="571">
          <cell r="K571">
            <v>3656929.6460196562</v>
          </cell>
          <cell r="P571">
            <v>989563.79694377712</v>
          </cell>
          <cell r="Q571">
            <v>1979336.0481375542</v>
          </cell>
          <cell r="R571">
            <v>2989476.7839413313</v>
          </cell>
          <cell r="S571">
            <v>4852343.4314601617</v>
          </cell>
          <cell r="T571">
            <v>4739503.5594907627</v>
          </cell>
        </row>
        <row r="572">
          <cell r="K572">
            <v>4535149.821019656</v>
          </cell>
          <cell r="P572">
            <v>887205.41869030194</v>
          </cell>
          <cell r="Q572">
            <v>1774410.8373806039</v>
          </cell>
          <cell r="R572">
            <v>2661616.2560709058</v>
          </cell>
          <cell r="S572">
            <v>3633113.9613176249</v>
          </cell>
          <cell r="T572">
            <v>3775604.7196480669</v>
          </cell>
        </row>
        <row r="573">
          <cell r="K573">
            <v>4535149.821019656</v>
          </cell>
          <cell r="P573">
            <v>887205.41869030194</v>
          </cell>
          <cell r="Q573">
            <v>1774410.8373806039</v>
          </cell>
          <cell r="R573">
            <v>2661616.2560709058</v>
          </cell>
          <cell r="S573">
            <v>3633113.9613176249</v>
          </cell>
          <cell r="T573">
            <v>3775604.7196480669</v>
          </cell>
        </row>
        <row r="575">
          <cell r="K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</row>
        <row r="576">
          <cell r="K576">
            <v>-878220.17500000005</v>
          </cell>
          <cell r="P576">
            <v>102358.37825347521</v>
          </cell>
          <cell r="Q576">
            <v>204925.2107569504</v>
          </cell>
          <cell r="R576">
            <v>327860.52787042561</v>
          </cell>
          <cell r="S576">
            <v>1219229.470142537</v>
          </cell>
          <cell r="T576">
            <v>963898.83984269621</v>
          </cell>
        </row>
        <row r="577">
          <cell r="K577">
            <v>-878220.17500000005</v>
          </cell>
          <cell r="P577">
            <v>102358.37825347521</v>
          </cell>
          <cell r="Q577">
            <v>204925.2107569504</v>
          </cell>
          <cell r="R577">
            <v>327860.52787042561</v>
          </cell>
          <cell r="S577">
            <v>1219229.470142537</v>
          </cell>
          <cell r="T577">
            <v>963898.83984269621</v>
          </cell>
        </row>
        <row r="578">
          <cell r="K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</row>
        <row r="579">
          <cell r="K579">
            <v>0</v>
          </cell>
          <cell r="P579">
            <v>2511202.0444700001</v>
          </cell>
          <cell r="Q579">
            <v>7023452.2228500005</v>
          </cell>
          <cell r="R579">
            <v>7035106.8737700004</v>
          </cell>
          <cell r="S579">
            <v>0</v>
          </cell>
          <cell r="T579">
            <v>0</v>
          </cell>
        </row>
        <row r="580">
          <cell r="I580">
            <v>0</v>
          </cell>
          <cell r="K580">
            <v>7502836.7175813979</v>
          </cell>
          <cell r="M580">
            <v>0</v>
          </cell>
          <cell r="P580">
            <v>417018.98114809697</v>
          </cell>
          <cell r="Q580">
            <v>725741.96229619393</v>
          </cell>
          <cell r="R580">
            <v>1030751.9434442909</v>
          </cell>
          <cell r="S580">
            <v>849298.92459238786</v>
          </cell>
          <cell r="T580">
            <v>855317.92459238786</v>
          </cell>
        </row>
        <row r="581">
          <cell r="K581">
            <v>7502836.7175813979</v>
          </cell>
          <cell r="P581">
            <v>417018.98114809697</v>
          </cell>
          <cell r="Q581">
            <v>725741.96229619393</v>
          </cell>
          <cell r="R581">
            <v>1030751.9434442909</v>
          </cell>
          <cell r="S581">
            <v>849298.92459238786</v>
          </cell>
          <cell r="T581">
            <v>855317.92459238786</v>
          </cell>
        </row>
        <row r="582">
          <cell r="K582">
            <v>-676773.9</v>
          </cell>
          <cell r="P582">
            <v>1613175.6471700002</v>
          </cell>
          <cell r="Q582">
            <v>1827990.7428400002</v>
          </cell>
          <cell r="R582">
            <v>300000</v>
          </cell>
          <cell r="S582">
            <v>0</v>
          </cell>
          <cell r="T582">
            <v>0</v>
          </cell>
        </row>
        <row r="583">
          <cell r="K583">
            <v>0</v>
          </cell>
          <cell r="P583">
            <v>1182161</v>
          </cell>
          <cell r="Q583">
            <v>2831849</v>
          </cell>
          <cell r="R583">
            <v>3429164</v>
          </cell>
          <cell r="S583">
            <v>580376</v>
          </cell>
          <cell r="T583">
            <v>582876</v>
          </cell>
        </row>
        <row r="585">
          <cell r="K585">
            <v>9319403.1998098362</v>
          </cell>
          <cell r="P585">
            <v>59688.273832743369</v>
          </cell>
          <cell r="Q585">
            <v>197386.54766548675</v>
          </cell>
          <cell r="R585">
            <v>205516.8214982301</v>
          </cell>
          <cell r="S585">
            <v>252957.62565285712</v>
          </cell>
          <cell r="T585">
            <v>178753.62565285712</v>
          </cell>
        </row>
        <row r="590">
          <cell r="K590">
            <v>44000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</row>
        <row r="591">
          <cell r="K591">
            <v>24669</v>
          </cell>
          <cell r="P591">
            <v>3372</v>
          </cell>
          <cell r="Q591">
            <v>6744</v>
          </cell>
          <cell r="R591">
            <v>36567</v>
          </cell>
          <cell r="S591">
            <v>14500</v>
          </cell>
          <cell r="T591">
            <v>14500</v>
          </cell>
        </row>
        <row r="592">
          <cell r="K592">
            <v>9178089</v>
          </cell>
          <cell r="P592">
            <v>0</v>
          </cell>
          <cell r="Q592">
            <v>78010</v>
          </cell>
          <cell r="R592">
            <v>0</v>
          </cell>
          <cell r="S592">
            <v>78010</v>
          </cell>
          <cell r="T592">
            <v>78010</v>
          </cell>
        </row>
        <row r="593">
          <cell r="K593">
            <v>13209.6636</v>
          </cell>
          <cell r="P593">
            <v>3302.4159</v>
          </cell>
          <cell r="Q593">
            <v>6604.8317999999999</v>
          </cell>
          <cell r="R593">
            <v>9907.2476999999999</v>
          </cell>
          <cell r="S593">
            <v>13209.6636</v>
          </cell>
          <cell r="T593">
            <v>13209.6636</v>
          </cell>
        </row>
        <row r="594">
          <cell r="K594">
            <v>0</v>
          </cell>
          <cell r="P594">
            <v>13351.25</v>
          </cell>
          <cell r="Q594">
            <v>26702.5</v>
          </cell>
          <cell r="R594">
            <v>40053.75</v>
          </cell>
          <cell r="S594">
            <v>38205</v>
          </cell>
          <cell r="T594">
            <v>0</v>
          </cell>
        </row>
        <row r="595">
          <cell r="K595">
            <v>59435.536209836304</v>
          </cell>
          <cell r="P595">
            <v>37672.607932743369</v>
          </cell>
          <cell r="Q595">
            <v>75345.215865486738</v>
          </cell>
          <cell r="R595">
            <v>113018.82379823011</v>
          </cell>
          <cell r="S595">
            <v>109032.96205285714</v>
          </cell>
          <cell r="T595">
            <v>73033.962052857139</v>
          </cell>
        </row>
        <row r="597">
          <cell r="K597">
            <v>0</v>
          </cell>
          <cell r="P597">
            <v>1990</v>
          </cell>
          <cell r="Q597">
            <v>3980</v>
          </cell>
          <cell r="R597">
            <v>5970</v>
          </cell>
          <cell r="S597">
            <v>0</v>
          </cell>
          <cell r="T597">
            <v>0</v>
          </cell>
        </row>
        <row r="600">
          <cell r="K600">
            <v>3892836</v>
          </cell>
          <cell r="P600">
            <v>1950</v>
          </cell>
          <cell r="Q600">
            <v>3900</v>
          </cell>
          <cell r="R600">
            <v>5850</v>
          </cell>
          <cell r="S600">
            <v>0</v>
          </cell>
          <cell r="T600">
            <v>0</v>
          </cell>
        </row>
        <row r="601">
          <cell r="K601">
            <v>3892836</v>
          </cell>
          <cell r="P601">
            <v>1950</v>
          </cell>
          <cell r="Q601">
            <v>3900</v>
          </cell>
          <cell r="R601">
            <v>5850</v>
          </cell>
          <cell r="S601">
            <v>0</v>
          </cell>
          <cell r="T601">
            <v>0</v>
          </cell>
        </row>
        <row r="602">
          <cell r="K602">
            <v>396495.52342391305</v>
          </cell>
          <cell r="P602">
            <v>0</v>
          </cell>
          <cell r="Q602">
            <v>0</v>
          </cell>
          <cell r="R602">
            <v>0</v>
          </cell>
          <cell r="S602">
            <v>9112.5</v>
          </cell>
          <cell r="T602">
            <v>9112.5</v>
          </cell>
        </row>
        <row r="603">
          <cell r="K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</row>
        <row r="604">
          <cell r="K604">
            <v>4034.5234239130432</v>
          </cell>
          <cell r="P604">
            <v>0</v>
          </cell>
          <cell r="Q604">
            <v>0</v>
          </cell>
          <cell r="R604">
            <v>0</v>
          </cell>
          <cell r="S604">
            <v>9112.5</v>
          </cell>
          <cell r="T604">
            <v>9112.5</v>
          </cell>
        </row>
        <row r="605">
          <cell r="K605">
            <v>37332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</row>
        <row r="606">
          <cell r="K606">
            <v>355129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</row>
        <row r="607">
          <cell r="K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</row>
        <row r="609">
          <cell r="I609">
            <v>61770679.519999996</v>
          </cell>
          <cell r="K609">
            <v>110825516</v>
          </cell>
          <cell r="M609">
            <v>85513072</v>
          </cell>
          <cell r="P609">
            <v>30397818.87094098</v>
          </cell>
          <cell r="Q609">
            <v>59322679.455282092</v>
          </cell>
          <cell r="R609">
            <v>88501238.678019345</v>
          </cell>
          <cell r="S609">
            <v>153673668.78212675</v>
          </cell>
          <cell r="T609">
            <v>153951262.66282737</v>
          </cell>
        </row>
        <row r="610">
          <cell r="K610">
            <v>40048351.287393749</v>
          </cell>
          <cell r="P610">
            <v>15209403.462973278</v>
          </cell>
          <cell r="Q610">
            <v>28275581.154035848</v>
          </cell>
          <cell r="R610">
            <v>41467126.055744722</v>
          </cell>
          <cell r="S610">
            <v>56540324.924470276</v>
          </cell>
          <cell r="T610">
            <v>57441390.715108909</v>
          </cell>
        </row>
        <row r="611">
          <cell r="K611">
            <v>40048351.287393749</v>
          </cell>
          <cell r="P611">
            <v>15209403.462973278</v>
          </cell>
          <cell r="Q611">
            <v>28275581.154035848</v>
          </cell>
          <cell r="R611">
            <v>41467126.055744722</v>
          </cell>
          <cell r="S611">
            <v>56540324.924470276</v>
          </cell>
          <cell r="T611">
            <v>57441390.715108909</v>
          </cell>
        </row>
        <row r="614">
          <cell r="K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</row>
        <row r="615">
          <cell r="K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</row>
        <row r="616">
          <cell r="K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</row>
        <row r="617">
          <cell r="K617">
            <v>1319021.0846365145</v>
          </cell>
          <cell r="P617">
            <v>934888.36547928106</v>
          </cell>
          <cell r="Q617">
            <v>1436873.5215104755</v>
          </cell>
          <cell r="R617">
            <v>1835885.6580616857</v>
          </cell>
          <cell r="S617">
            <v>1015159.2093690373</v>
          </cell>
          <cell r="T617">
            <v>1042823.4882514514</v>
          </cell>
        </row>
        <row r="618">
          <cell r="K618">
            <v>61164.862825365562</v>
          </cell>
          <cell r="P618">
            <v>46917.966316171805</v>
          </cell>
          <cell r="Q618">
            <v>75382.795132343628</v>
          </cell>
          <cell r="R618">
            <v>107807.62394851544</v>
          </cell>
          <cell r="S618">
            <v>139857.68597015046</v>
          </cell>
          <cell r="T618">
            <v>141262.48825145134</v>
          </cell>
        </row>
        <row r="619">
          <cell r="K619">
            <v>6471.9717391304348</v>
          </cell>
          <cell r="P619">
            <v>4775.1611725663715</v>
          </cell>
          <cell r="Q619">
            <v>9550.3223451327431</v>
          </cell>
          <cell r="R619">
            <v>14325.483517699115</v>
          </cell>
          <cell r="S619">
            <v>20413.544018584071</v>
          </cell>
          <cell r="T619">
            <v>21818.346299884957</v>
          </cell>
        </row>
        <row r="621">
          <cell r="K621">
            <v>54692.891086235126</v>
          </cell>
          <cell r="P621">
            <v>42142.805143605437</v>
          </cell>
          <cell r="Q621">
            <v>65832.472787210878</v>
          </cell>
          <cell r="R621">
            <v>93482.140430816318</v>
          </cell>
          <cell r="S621">
            <v>119444.14195156637</v>
          </cell>
          <cell r="T621">
            <v>119444.14195156637</v>
          </cell>
        </row>
        <row r="622">
          <cell r="K622">
            <v>1257856.221811149</v>
          </cell>
          <cell r="P622">
            <v>887970.39916310925</v>
          </cell>
          <cell r="Q622">
            <v>1361490.7263781319</v>
          </cell>
          <cell r="R622">
            <v>1728078.0341131703</v>
          </cell>
          <cell r="S622">
            <v>875301.5233988869</v>
          </cell>
          <cell r="T622">
            <v>901561</v>
          </cell>
        </row>
        <row r="623">
          <cell r="K623">
            <v>1257856.221811149</v>
          </cell>
          <cell r="P623">
            <v>887970.39916310925</v>
          </cell>
          <cell r="Q623">
            <v>1361490.7263781319</v>
          </cell>
          <cell r="R623">
            <v>1728078.0341131703</v>
          </cell>
          <cell r="S623">
            <v>875301.5233988869</v>
          </cell>
          <cell r="T623">
            <v>901561</v>
          </cell>
        </row>
        <row r="624">
          <cell r="I624">
            <v>338656</v>
          </cell>
          <cell r="K624">
            <v>189276</v>
          </cell>
          <cell r="P624">
            <v>120.07412829499999</v>
          </cell>
          <cell r="Q624">
            <v>358.04758655000001</v>
          </cell>
          <cell r="R624">
            <v>1533.9818053900001</v>
          </cell>
          <cell r="S624">
            <v>3000</v>
          </cell>
          <cell r="T624">
            <v>3000</v>
          </cell>
        </row>
        <row r="625">
          <cell r="K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</row>
        <row r="626">
          <cell r="I626">
            <v>0</v>
          </cell>
          <cell r="K626">
            <v>26519711.779577475</v>
          </cell>
          <cell r="M626">
            <v>0</v>
          </cell>
          <cell r="P626">
            <v>5946782.5181376217</v>
          </cell>
          <cell r="Q626">
            <v>13059751.109785382</v>
          </cell>
          <cell r="R626">
            <v>20406603.222764328</v>
          </cell>
          <cell r="S626">
            <v>34570004.179494284</v>
          </cell>
          <cell r="T626">
            <v>35841733.333934762</v>
          </cell>
        </row>
        <row r="627">
          <cell r="K627">
            <v>26519711.779577475</v>
          </cell>
          <cell r="P627">
            <v>5946782.5181376217</v>
          </cell>
          <cell r="Q627">
            <v>13059751.109785382</v>
          </cell>
          <cell r="R627">
            <v>20406603.222764328</v>
          </cell>
          <cell r="S627">
            <v>34570004.179494284</v>
          </cell>
          <cell r="T627">
            <v>35841733.333934762</v>
          </cell>
        </row>
        <row r="628">
          <cell r="K628">
            <v>4440241.5</v>
          </cell>
          <cell r="P628">
            <v>541789.40082999994</v>
          </cell>
          <cell r="Q628">
            <v>1029118.4926</v>
          </cell>
          <cell r="R628">
            <v>2384971.1976591311</v>
          </cell>
          <cell r="S628">
            <v>6390963.5667966912</v>
          </cell>
          <cell r="T628">
            <v>7206311.4550593756</v>
          </cell>
        </row>
        <row r="629">
          <cell r="K629">
            <v>595154</v>
          </cell>
          <cell r="P629">
            <v>101080</v>
          </cell>
          <cell r="Q629">
            <v>66486</v>
          </cell>
          <cell r="R629">
            <v>176304</v>
          </cell>
          <cell r="S629">
            <v>357154</v>
          </cell>
          <cell r="T629">
            <v>375924</v>
          </cell>
        </row>
        <row r="631">
          <cell r="K631">
            <v>26401.552349109916</v>
          </cell>
          <cell r="P631">
            <v>8898.0446902654876</v>
          </cell>
          <cell r="Q631">
            <v>17999.089380530975</v>
          </cell>
          <cell r="R631">
            <v>33388.134070796455</v>
          </cell>
          <cell r="S631">
            <v>22125.97321428571</v>
          </cell>
          <cell r="T631">
            <v>22174.053214285712</v>
          </cell>
        </row>
        <row r="636">
          <cell r="K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</row>
        <row r="637">
          <cell r="K637">
            <v>2600</v>
          </cell>
          <cell r="P637">
            <v>660</v>
          </cell>
          <cell r="Q637">
            <v>1310</v>
          </cell>
          <cell r="R637">
            <v>1970</v>
          </cell>
          <cell r="S637">
            <v>2740</v>
          </cell>
          <cell r="T637">
            <v>2740</v>
          </cell>
        </row>
        <row r="638">
          <cell r="K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</row>
        <row r="639">
          <cell r="K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</row>
        <row r="640">
          <cell r="K640">
            <v>1500</v>
          </cell>
          <cell r="P640">
            <v>1042</v>
          </cell>
          <cell r="Q640">
            <v>2292</v>
          </cell>
          <cell r="R640">
            <v>9800</v>
          </cell>
          <cell r="S640">
            <v>7236</v>
          </cell>
          <cell r="T640">
            <v>7273.08</v>
          </cell>
        </row>
        <row r="641">
          <cell r="K641">
            <v>7192.9824561403511</v>
          </cell>
          <cell r="P641">
            <v>2811.1946902654868</v>
          </cell>
          <cell r="Q641">
            <v>5627.3893805309735</v>
          </cell>
          <cell r="R641">
            <v>8463.5840707964599</v>
          </cell>
          <cell r="S641">
            <v>12149.973214285712</v>
          </cell>
          <cell r="T641">
            <v>12160.973214285712</v>
          </cell>
        </row>
        <row r="643">
          <cell r="K643">
            <v>15108.569892969565</v>
          </cell>
          <cell r="P643">
            <v>4384.8500000000004</v>
          </cell>
          <cell r="Q643">
            <v>8769.7000000000007</v>
          </cell>
          <cell r="R643">
            <v>13154.55</v>
          </cell>
          <cell r="S643">
            <v>0</v>
          </cell>
          <cell r="T643">
            <v>0</v>
          </cell>
        </row>
        <row r="646">
          <cell r="K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</row>
        <row r="647">
          <cell r="K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</row>
        <row r="648">
          <cell r="K648">
            <v>42348637.752464361</v>
          </cell>
          <cell r="P648">
            <v>13672926.789253976</v>
          </cell>
          <cell r="Q648">
            <v>27258236.915217273</v>
          </cell>
          <cell r="R648">
            <v>40885234.836733572</v>
          </cell>
          <cell r="S648">
            <v>83720660.425757632</v>
          </cell>
          <cell r="T648">
            <v>82324456.178141639</v>
          </cell>
        </row>
        <row r="649">
          <cell r="K649">
            <v>35989200</v>
          </cell>
          <cell r="P649">
            <v>11767275</v>
          </cell>
          <cell r="Q649">
            <v>23534550</v>
          </cell>
          <cell r="R649">
            <v>35301825</v>
          </cell>
          <cell r="S649">
            <v>74625300</v>
          </cell>
          <cell r="T649">
            <v>72900000</v>
          </cell>
        </row>
        <row r="650">
          <cell r="K650">
            <v>3898542.336064362</v>
          </cell>
          <cell r="P650">
            <v>1000965.5492539767</v>
          </cell>
          <cell r="Q650">
            <v>1967192.9352172734</v>
          </cell>
          <cell r="R650">
            <v>2986018.606733575</v>
          </cell>
          <cell r="S650">
            <v>4964216.6957576275</v>
          </cell>
          <cell r="T650">
            <v>5250285.7181416489</v>
          </cell>
        </row>
        <row r="651">
          <cell r="K651">
            <v>555165.41639999999</v>
          </cell>
          <cell r="P651">
            <v>150615.24</v>
          </cell>
          <cell r="Q651">
            <v>301230.48</v>
          </cell>
          <cell r="R651">
            <v>451846.23</v>
          </cell>
          <cell r="S651">
            <v>750043.23</v>
          </cell>
          <cell r="T651">
            <v>794118.96</v>
          </cell>
        </row>
        <row r="652">
          <cell r="K652">
            <v>1905730</v>
          </cell>
          <cell r="P652">
            <v>754071</v>
          </cell>
          <cell r="Q652">
            <v>1455263.5</v>
          </cell>
          <cell r="R652">
            <v>2145545</v>
          </cell>
          <cell r="S652">
            <v>3381100.5</v>
          </cell>
          <cell r="T652">
            <v>3380051.5</v>
          </cell>
        </row>
        <row r="653">
          <cell r="K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</row>
        <row r="655">
          <cell r="I655">
            <v>69634671.959999993</v>
          </cell>
          <cell r="K655">
            <v>97127696.652623162</v>
          </cell>
          <cell r="M655">
            <v>86867527.326311588</v>
          </cell>
          <cell r="P655">
            <v>25172384.883579258</v>
          </cell>
          <cell r="Q655">
            <v>51254432.214856297</v>
          </cell>
          <cell r="R655">
            <v>77218809.844926775</v>
          </cell>
          <cell r="S655">
            <v>108845520.68247361</v>
          </cell>
          <cell r="T655">
            <v>111953580.18979397</v>
          </cell>
        </row>
        <row r="656">
          <cell r="K656">
            <v>32073016.20207778</v>
          </cell>
          <cell r="P656">
            <v>10446419.35100597</v>
          </cell>
          <cell r="Q656">
            <v>20426113.694095347</v>
          </cell>
          <cell r="R656">
            <v>30238952.120004408</v>
          </cell>
          <cell r="S656">
            <v>42445894.636289157</v>
          </cell>
          <cell r="T656">
            <v>42910156.780974485</v>
          </cell>
        </row>
        <row r="657">
          <cell r="K657">
            <v>30445893.409665085</v>
          </cell>
          <cell r="P657">
            <v>10104330.840714067</v>
          </cell>
          <cell r="Q657">
            <v>19762343.818893906</v>
          </cell>
          <cell r="R657">
            <v>29240755.022800159</v>
          </cell>
          <cell r="S657">
            <v>41047169.794840693</v>
          </cell>
          <cell r="T657">
            <v>41424542.777292132</v>
          </cell>
        </row>
        <row r="660">
          <cell r="K660">
            <v>1627122.7924126945</v>
          </cell>
          <cell r="P660">
            <v>342088.51029190188</v>
          </cell>
          <cell r="Q660">
            <v>663769.87520144077</v>
          </cell>
          <cell r="R660">
            <v>998197.09720425005</v>
          </cell>
          <cell r="S660">
            <v>1398724.8414484656</v>
          </cell>
          <cell r="T660">
            <v>1485614.0036823554</v>
          </cell>
        </row>
        <row r="661">
          <cell r="K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</row>
        <row r="662">
          <cell r="K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</row>
        <row r="663">
          <cell r="K663">
            <v>27190794.267606661</v>
          </cell>
          <cell r="P663">
            <v>7663263.6057854043</v>
          </cell>
          <cell r="Q663">
            <v>15727056.543273371</v>
          </cell>
          <cell r="R663">
            <v>23869557.122922972</v>
          </cell>
          <cell r="S663">
            <v>34128735.638376482</v>
          </cell>
          <cell r="T663">
            <v>35352742.444243252</v>
          </cell>
        </row>
        <row r="664">
          <cell r="K664">
            <v>13450451.46284201</v>
          </cell>
          <cell r="P664">
            <v>3571238.3440450821</v>
          </cell>
          <cell r="Q664">
            <v>7121657.3578962581</v>
          </cell>
          <cell r="R664">
            <v>10675449.392292218</v>
          </cell>
          <cell r="S664">
            <v>14236376.159791686</v>
          </cell>
          <cell r="T664">
            <v>14350503.750850964</v>
          </cell>
        </row>
        <row r="665">
          <cell r="I665">
            <v>14131060</v>
          </cell>
          <cell r="K665">
            <v>13032952.947611181</v>
          </cell>
          <cell r="P665">
            <v>3450905.6462798263</v>
          </cell>
          <cell r="Q665">
            <v>6901811.2925596526</v>
          </cell>
          <cell r="R665">
            <v>10352716.938839478</v>
          </cell>
          <cell r="S665">
            <v>13808634.994736001</v>
          </cell>
          <cell r="T665">
            <v>13922762.58579528</v>
          </cell>
        </row>
        <row r="667">
          <cell r="K667">
            <v>417498.51523082913</v>
          </cell>
          <cell r="P667">
            <v>120332.69776525587</v>
          </cell>
          <cell r="Q667">
            <v>219846.06533660594</v>
          </cell>
          <cell r="R667">
            <v>322732.45345273899</v>
          </cell>
          <cell r="S667">
            <v>427741.16505568521</v>
          </cell>
          <cell r="T667">
            <v>427741.16505568521</v>
          </cell>
        </row>
        <row r="668">
          <cell r="K668">
            <v>13740342.804764651</v>
          </cell>
          <cell r="P668">
            <v>4092025.2617403222</v>
          </cell>
          <cell r="Q668">
            <v>8605399.1853771135</v>
          </cell>
          <cell r="R668">
            <v>13194107.730630755</v>
          </cell>
          <cell r="S668">
            <v>19892359.478584796</v>
          </cell>
          <cell r="T668">
            <v>21002238.693392288</v>
          </cell>
        </row>
        <row r="669">
          <cell r="K669">
            <v>13740342.804764651</v>
          </cell>
          <cell r="P669">
            <v>4092025.2617403222</v>
          </cell>
          <cell r="Q669">
            <v>8605399.1853771135</v>
          </cell>
          <cell r="R669">
            <v>13194107.730630755</v>
          </cell>
          <cell r="S669">
            <v>19892359.478584796</v>
          </cell>
          <cell r="T669">
            <v>21002238.693392288</v>
          </cell>
        </row>
        <row r="670">
          <cell r="I670">
            <v>2243362</v>
          </cell>
          <cell r="K670">
            <v>2575945.0297962218</v>
          </cell>
          <cell r="P670">
            <v>481808.7498810034</v>
          </cell>
          <cell r="Q670">
            <v>868670.86633167206</v>
          </cell>
          <cell r="R670">
            <v>1274199.2089131018</v>
          </cell>
          <cell r="S670">
            <v>1806889.4535318126</v>
          </cell>
          <cell r="T670">
            <v>1676704.4535318126</v>
          </cell>
        </row>
        <row r="671">
          <cell r="I671">
            <v>8951132</v>
          </cell>
          <cell r="K671">
            <v>8890622</v>
          </cell>
          <cell r="P671">
            <v>2396184.5747400001</v>
          </cell>
          <cell r="Q671">
            <v>5180654.2583099995</v>
          </cell>
          <cell r="R671">
            <v>8843756.0363895893</v>
          </cell>
          <cell r="S671">
            <v>11543618.649999999</v>
          </cell>
          <cell r="T671">
            <v>11643036.68</v>
          </cell>
        </row>
        <row r="672">
          <cell r="I672">
            <v>0</v>
          </cell>
          <cell r="K672">
            <v>11291972.300926825</v>
          </cell>
          <cell r="M672">
            <v>0</v>
          </cell>
          <cell r="P672">
            <v>3011489.9343258343</v>
          </cell>
          <cell r="Q672">
            <v>6365196.7267631991</v>
          </cell>
          <cell r="R672">
            <v>9445852.3675034679</v>
          </cell>
          <cell r="S672">
            <v>13373097.560857447</v>
          </cell>
          <cell r="T672">
            <v>13613689.095169405</v>
          </cell>
        </row>
        <row r="673">
          <cell r="K673">
            <v>11291972.300926825</v>
          </cell>
          <cell r="P673">
            <v>3011489.9343258343</v>
          </cell>
          <cell r="Q673">
            <v>6365196.7267631991</v>
          </cell>
          <cell r="R673">
            <v>9445852.3675034679</v>
          </cell>
          <cell r="S673">
            <v>13373097.560857447</v>
          </cell>
          <cell r="T673">
            <v>13613689.095169405</v>
          </cell>
        </row>
        <row r="674">
          <cell r="K674">
            <v>2135315.4</v>
          </cell>
          <cell r="P674">
            <v>562581.37857000018</v>
          </cell>
          <cell r="Q674">
            <v>1249661.6087400003</v>
          </cell>
          <cell r="R674">
            <v>2153293.4029020173</v>
          </cell>
          <cell r="S674">
            <v>4711127.5816587647</v>
          </cell>
          <cell r="T674">
            <v>4532391.7272091396</v>
          </cell>
        </row>
        <row r="675">
          <cell r="K675">
            <v>2168442</v>
          </cell>
          <cell r="P675">
            <v>299801</v>
          </cell>
          <cell r="Q675">
            <v>665084</v>
          </cell>
          <cell r="R675">
            <v>1100574</v>
          </cell>
          <cell r="S675">
            <v>1588391</v>
          </cell>
          <cell r="T675">
            <v>1595214</v>
          </cell>
        </row>
        <row r="677">
          <cell r="K677">
            <v>2338088.7572806752</v>
          </cell>
          <cell r="P677">
            <v>677020.56488709524</v>
          </cell>
          <cell r="Q677">
            <v>1335998.3049617999</v>
          </cell>
          <cell r="R677">
            <v>2010937.5955158358</v>
          </cell>
          <cell r="S677">
            <v>2460667.8363109301</v>
          </cell>
          <cell r="T677">
            <v>2448735.6661321437</v>
          </cell>
        </row>
        <row r="682">
          <cell r="K682">
            <v>166118</v>
          </cell>
          <cell r="P682">
            <v>39920.94</v>
          </cell>
          <cell r="Q682">
            <v>74241.88</v>
          </cell>
          <cell r="R682">
            <v>110162.82</v>
          </cell>
          <cell r="S682">
            <v>151802.94</v>
          </cell>
          <cell r="T682">
            <v>151586.85460000002</v>
          </cell>
        </row>
        <row r="683">
          <cell r="K683">
            <v>313070</v>
          </cell>
          <cell r="P683">
            <v>75578</v>
          </cell>
          <cell r="Q683">
            <v>153271</v>
          </cell>
          <cell r="R683">
            <v>226607</v>
          </cell>
          <cell r="S683">
            <v>285480</v>
          </cell>
          <cell r="T683">
            <v>285541</v>
          </cell>
        </row>
        <row r="684">
          <cell r="K684">
            <v>283400</v>
          </cell>
          <cell r="P684">
            <v>160818</v>
          </cell>
          <cell r="Q684">
            <v>315710</v>
          </cell>
          <cell r="R684">
            <v>473465</v>
          </cell>
          <cell r="S684">
            <v>619611</v>
          </cell>
          <cell r="T684">
            <v>559670</v>
          </cell>
        </row>
        <row r="685">
          <cell r="K685">
            <v>284984.28267895599</v>
          </cell>
          <cell r="P685">
            <v>75146.919256449517</v>
          </cell>
          <cell r="Q685">
            <v>134233.03591508654</v>
          </cell>
          <cell r="R685">
            <v>194903.95371440385</v>
          </cell>
          <cell r="S685">
            <v>270811.62427052483</v>
          </cell>
          <cell r="T685">
            <v>270811.62427052483</v>
          </cell>
        </row>
        <row r="686">
          <cell r="K686">
            <v>521418</v>
          </cell>
          <cell r="P686">
            <v>146777.29345534093</v>
          </cell>
          <cell r="Q686">
            <v>305970.03477948182</v>
          </cell>
          <cell r="R686">
            <v>470632.2335079406</v>
          </cell>
          <cell r="S686">
            <v>682651.61591147352</v>
          </cell>
          <cell r="T686">
            <v>709033.3643888178</v>
          </cell>
        </row>
        <row r="687">
          <cell r="K687">
            <v>237713.30650418616</v>
          </cell>
          <cell r="P687">
            <v>101073.07249583282</v>
          </cell>
          <cell r="Q687">
            <v>202296.14499166564</v>
          </cell>
          <cell r="R687">
            <v>312171.10548749845</v>
          </cell>
          <cell r="S687">
            <v>450310.65612893179</v>
          </cell>
          <cell r="T687">
            <v>472092.82287280116</v>
          </cell>
        </row>
        <row r="689">
          <cell r="K689">
            <v>531385.16809753305</v>
          </cell>
          <cell r="P689">
            <v>77706.339679472032</v>
          </cell>
          <cell r="Q689">
            <v>150276.20927556581</v>
          </cell>
          <cell r="R689">
            <v>222995.48280599288</v>
          </cell>
          <cell r="S689">
            <v>0</v>
          </cell>
          <cell r="T689">
            <v>0</v>
          </cell>
        </row>
        <row r="692">
          <cell r="K692">
            <v>9821483</v>
          </cell>
          <cell r="P692">
            <v>1926117</v>
          </cell>
          <cell r="Q692">
            <v>4527339</v>
          </cell>
          <cell r="R692">
            <v>7413282</v>
          </cell>
          <cell r="S692">
            <v>9364972</v>
          </cell>
          <cell r="T692">
            <v>9715510</v>
          </cell>
        </row>
        <row r="693">
          <cell r="I693">
            <v>6993270</v>
          </cell>
          <cell r="K693">
            <v>9821483</v>
          </cell>
          <cell r="P693">
            <v>1926117</v>
          </cell>
          <cell r="Q693">
            <v>4527339</v>
          </cell>
          <cell r="R693">
            <v>7413282</v>
          </cell>
          <cell r="S693">
            <v>9364972</v>
          </cell>
          <cell r="T693">
            <v>9715510</v>
          </cell>
        </row>
        <row r="694">
          <cell r="K694">
            <v>13702599.367874475</v>
          </cell>
          <cell r="P694">
            <v>3604628.9741187291</v>
          </cell>
          <cell r="Q694">
            <v>7234563.0749755623</v>
          </cell>
          <cell r="R694">
            <v>10816774.069540573</v>
          </cell>
          <cell r="S694">
            <v>16124628.13901205</v>
          </cell>
          <cell r="T694">
            <v>17575521.511283241</v>
          </cell>
        </row>
        <row r="695">
          <cell r="K695">
            <v>10062000</v>
          </cell>
          <cell r="P695">
            <v>2958525</v>
          </cell>
          <cell r="Q695">
            <v>5917050</v>
          </cell>
          <cell r="R695">
            <v>8875575</v>
          </cell>
          <cell r="S695">
            <v>12393000</v>
          </cell>
          <cell r="T695">
            <v>12976200</v>
          </cell>
        </row>
        <row r="696">
          <cell r="K696">
            <v>980963.49303447362</v>
          </cell>
          <cell r="P696">
            <v>271745.23411872867</v>
          </cell>
          <cell r="Q696">
            <v>532751.24497556197</v>
          </cell>
          <cell r="R696">
            <v>828809.04954057292</v>
          </cell>
          <cell r="S696">
            <v>1336261.9890120495</v>
          </cell>
          <cell r="T696">
            <v>1446212.9312832416</v>
          </cell>
        </row>
        <row r="697">
          <cell r="K697">
            <v>276712.37484</v>
          </cell>
          <cell r="P697">
            <v>72541.89</v>
          </cell>
          <cell r="Q697">
            <v>145083.78</v>
          </cell>
          <cell r="R697">
            <v>217625.67</v>
          </cell>
          <cell r="S697">
            <v>307611.59999999998</v>
          </cell>
          <cell r="T697">
            <v>328321.68</v>
          </cell>
        </row>
        <row r="698">
          <cell r="K698">
            <v>2314653.5</v>
          </cell>
          <cell r="P698">
            <v>300717.5</v>
          </cell>
          <cell r="Q698">
            <v>638103</v>
          </cell>
          <cell r="R698">
            <v>892310</v>
          </cell>
          <cell r="S698">
            <v>2066299.5</v>
          </cell>
          <cell r="T698">
            <v>2795028.5</v>
          </cell>
        </row>
        <row r="699">
          <cell r="K699">
            <v>68270</v>
          </cell>
          <cell r="P699">
            <v>1099.3499999999999</v>
          </cell>
          <cell r="Q699">
            <v>1575.05</v>
          </cell>
          <cell r="R699">
            <v>2454.35</v>
          </cell>
          <cell r="S699">
            <v>21455.05</v>
          </cell>
          <cell r="T699">
            <v>29758.400000000001</v>
          </cell>
        </row>
        <row r="701">
          <cell r="K701">
            <v>4629728</v>
          </cell>
          <cell r="P701">
            <v>2121125.5345185362</v>
          </cell>
          <cell r="Q701">
            <v>4260147.1147040781</v>
          </cell>
          <cell r="R701">
            <v>6595736.1682498157</v>
          </cell>
          <cell r="S701">
            <v>7230916.8134089196</v>
          </cell>
          <cell r="T701">
            <v>7079698.9895673059</v>
          </cell>
        </row>
        <row r="702">
          <cell r="K702">
            <v>3762421.6091680666</v>
          </cell>
          <cell r="P702">
            <v>996756.59104883997</v>
          </cell>
          <cell r="Q702">
            <v>2001091.8589782109</v>
          </cell>
          <cell r="R702">
            <v>3006712.3269075821</v>
          </cell>
          <cell r="S702">
            <v>1544267.5326309705</v>
          </cell>
          <cell r="T702">
            <v>1179485.0505907263</v>
          </cell>
        </row>
        <row r="703">
          <cell r="K703">
            <v>3707298.03</v>
          </cell>
          <cell r="P703">
            <v>972925.09024883993</v>
          </cell>
          <cell r="Q703">
            <v>1946546.82049768</v>
          </cell>
          <cell r="R703">
            <v>2920168.55074652</v>
          </cell>
          <cell r="S703">
            <v>1376837.3566433599</v>
          </cell>
          <cell r="T703">
            <v>972903.48708099173</v>
          </cell>
        </row>
        <row r="706">
          <cell r="K706">
            <v>55123.579168066659</v>
          </cell>
          <cell r="P706">
            <v>23831.500800000002</v>
          </cell>
          <cell r="Q706">
            <v>54545.03848053098</v>
          </cell>
          <cell r="R706">
            <v>86543.776161061949</v>
          </cell>
          <cell r="S706">
            <v>167430.17598761065</v>
          </cell>
          <cell r="T706">
            <v>206581.56350973452</v>
          </cell>
        </row>
        <row r="707">
          <cell r="K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</row>
        <row r="708">
          <cell r="K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</row>
        <row r="709">
          <cell r="K709">
            <v>1668381.3206657479</v>
          </cell>
          <cell r="P709">
            <v>566843.70429900021</v>
          </cell>
          <cell r="Q709">
            <v>1148088.809294475</v>
          </cell>
          <cell r="R709">
            <v>1739481.7986824941</v>
          </cell>
          <cell r="S709">
            <v>2594902.3102453104</v>
          </cell>
          <cell r="T709">
            <v>2721296.4634871483</v>
          </cell>
        </row>
        <row r="710">
          <cell r="K710">
            <v>662578.98919999995</v>
          </cell>
          <cell r="P710">
            <v>182827.48838741062</v>
          </cell>
          <cell r="Q710">
            <v>365654.97677482123</v>
          </cell>
          <cell r="R710">
            <v>548482.46516223182</v>
          </cell>
          <cell r="S710">
            <v>735152.69642308669</v>
          </cell>
          <cell r="T710">
            <v>564374.64748014905</v>
          </cell>
        </row>
        <row r="711">
          <cell r="K711">
            <v>644399</v>
          </cell>
          <cell r="P711">
            <v>178977.48838741062</v>
          </cell>
          <cell r="Q711">
            <v>357954.97677482123</v>
          </cell>
          <cell r="R711">
            <v>536932.46516223182</v>
          </cell>
          <cell r="S711">
            <v>719752.69642308669</v>
          </cell>
          <cell r="T711">
            <v>548974.64748014905</v>
          </cell>
        </row>
        <row r="713">
          <cell r="K713">
            <v>18179.9892</v>
          </cell>
          <cell r="P713">
            <v>3850</v>
          </cell>
          <cell r="Q713">
            <v>7700</v>
          </cell>
          <cell r="R713">
            <v>11550</v>
          </cell>
          <cell r="S713">
            <v>15400</v>
          </cell>
          <cell r="T713">
            <v>15400</v>
          </cell>
        </row>
        <row r="714">
          <cell r="K714">
            <v>1005802.331465748</v>
          </cell>
          <cell r="P714">
            <v>384016.21591158956</v>
          </cell>
          <cell r="Q714">
            <v>782433.83251965384</v>
          </cell>
          <cell r="R714">
            <v>1190999.3335202623</v>
          </cell>
          <cell r="S714">
            <v>1859749.6138222239</v>
          </cell>
          <cell r="T714">
            <v>2156921.8160069995</v>
          </cell>
        </row>
        <row r="715">
          <cell r="K715">
            <v>1005802.331465748</v>
          </cell>
          <cell r="P715">
            <v>384016.21591158956</v>
          </cell>
          <cell r="Q715">
            <v>782433.83251965384</v>
          </cell>
          <cell r="R715">
            <v>1190999.3335202623</v>
          </cell>
          <cell r="S715">
            <v>1859749.6138222239</v>
          </cell>
          <cell r="T715">
            <v>2156921.8160069995</v>
          </cell>
        </row>
        <row r="716">
          <cell r="K716">
            <v>239185.44594999999</v>
          </cell>
          <cell r="P716">
            <v>21786.082866437009</v>
          </cell>
          <cell r="Q716">
            <v>43572.165732874018</v>
          </cell>
          <cell r="R716">
            <v>65358.248599311031</v>
          </cell>
          <cell r="S716">
            <v>87144.331465748037</v>
          </cell>
          <cell r="T716">
            <v>87144.331465748037</v>
          </cell>
        </row>
        <row r="717">
          <cell r="K717">
            <v>465210.9</v>
          </cell>
          <cell r="P717">
            <v>207462.65432999999</v>
          </cell>
          <cell r="Q717">
            <v>202463.77041999996</v>
          </cell>
          <cell r="R717">
            <v>191214</v>
          </cell>
          <cell r="S717">
            <v>790980.6</v>
          </cell>
          <cell r="T717">
            <v>821859.63</v>
          </cell>
        </row>
        <row r="718">
          <cell r="I718">
            <v>0</v>
          </cell>
          <cell r="K718">
            <v>1166675.7678597295</v>
          </cell>
          <cell r="M718">
            <v>0</v>
          </cell>
          <cell r="P718">
            <v>244191.90649020107</v>
          </cell>
          <cell r="Q718">
            <v>488383.81298040214</v>
          </cell>
          <cell r="R718">
            <v>915719.64933825401</v>
          </cell>
          <cell r="S718">
            <v>1514487.9165512586</v>
          </cell>
          <cell r="T718">
            <v>1585815.259822743</v>
          </cell>
        </row>
        <row r="719">
          <cell r="K719">
            <v>1166675.7678597295</v>
          </cell>
          <cell r="P719">
            <v>244191.90649020107</v>
          </cell>
          <cell r="Q719">
            <v>488383.81298040214</v>
          </cell>
          <cell r="R719">
            <v>915719.64933825401</v>
          </cell>
          <cell r="S719">
            <v>1514487.9165512586</v>
          </cell>
          <cell r="T719">
            <v>1585815.259822743</v>
          </cell>
        </row>
        <row r="720">
          <cell r="K720">
            <v>391592</v>
          </cell>
          <cell r="P720">
            <v>156761.88091000001</v>
          </cell>
          <cell r="Q720">
            <v>316201.9387</v>
          </cell>
          <cell r="R720">
            <v>490368.46084499999</v>
          </cell>
          <cell r="S720">
            <v>1409081.5</v>
          </cell>
          <cell r="T720">
            <v>1565047.5</v>
          </cell>
        </row>
        <row r="721">
          <cell r="K721">
            <v>202904</v>
          </cell>
          <cell r="P721">
            <v>38506</v>
          </cell>
          <cell r="Q721">
            <v>70103</v>
          </cell>
          <cell r="R721">
            <v>103772</v>
          </cell>
          <cell r="S721">
            <v>182672</v>
          </cell>
          <cell r="T721">
            <v>182672</v>
          </cell>
        </row>
        <row r="723">
          <cell r="K723">
            <v>293773.82735653338</v>
          </cell>
          <cell r="P723">
            <v>24464.097680494786</v>
          </cell>
          <cell r="Q723">
            <v>44844.163450989843</v>
          </cell>
          <cell r="R723">
            <v>67214.688321484908</v>
          </cell>
          <cell r="S723">
            <v>90860.218981380283</v>
          </cell>
          <cell r="T723">
            <v>90439.195666688363</v>
          </cell>
        </row>
        <row r="728">
          <cell r="K728">
            <v>951</v>
          </cell>
          <cell r="P728">
            <v>210</v>
          </cell>
          <cell r="Q728">
            <v>420</v>
          </cell>
          <cell r="R728">
            <v>630</v>
          </cell>
          <cell r="S728">
            <v>924</v>
          </cell>
          <cell r="T728">
            <v>988.68</v>
          </cell>
        </row>
        <row r="729">
          <cell r="K729">
            <v>14674</v>
          </cell>
          <cell r="P729">
            <v>3013</v>
          </cell>
          <cell r="Q729">
            <v>6039</v>
          </cell>
          <cell r="R729">
            <v>9070</v>
          </cell>
          <cell r="S729">
            <v>13265</v>
          </cell>
          <cell r="T729">
            <v>13707</v>
          </cell>
        </row>
        <row r="730">
          <cell r="K730">
            <v>25053.814999999999</v>
          </cell>
          <cell r="P730">
            <v>6766</v>
          </cell>
          <cell r="Q730">
            <v>12633</v>
          </cell>
          <cell r="R730">
            <v>20299</v>
          </cell>
          <cell r="S730">
            <v>27068</v>
          </cell>
          <cell r="T730">
            <v>27068</v>
          </cell>
        </row>
        <row r="731">
          <cell r="K731">
            <v>9823.9647000000004</v>
          </cell>
          <cell r="P731">
            <v>1475.0889</v>
          </cell>
          <cell r="Q731">
            <v>2888.4504000000002</v>
          </cell>
          <cell r="R731">
            <v>4061.2710000000002</v>
          </cell>
          <cell r="S731">
            <v>5229.1926000000003</v>
          </cell>
          <cell r="T731">
            <v>5229.1926000000003</v>
          </cell>
        </row>
        <row r="732">
          <cell r="K732">
            <v>33976.199999999997</v>
          </cell>
          <cell r="P732">
            <v>4573.3904744450538</v>
          </cell>
          <cell r="Q732">
            <v>9493.7809488901075</v>
          </cell>
          <cell r="R732">
            <v>14841.171423335163</v>
          </cell>
          <cell r="S732">
            <v>26252.448754713623</v>
          </cell>
          <cell r="T732">
            <v>26713.772217355036</v>
          </cell>
        </row>
        <row r="733">
          <cell r="K733">
            <v>18366.076533333333</v>
          </cell>
          <cell r="P733">
            <v>0</v>
          </cell>
          <cell r="Q733">
            <v>0</v>
          </cell>
          <cell r="R733">
            <v>0</v>
          </cell>
          <cell r="S733">
            <v>18121.577626666669</v>
          </cell>
          <cell r="T733">
            <v>16732.550849333333</v>
          </cell>
        </row>
        <row r="735">
          <cell r="K735">
            <v>190928.77112320001</v>
          </cell>
          <cell r="P735">
            <v>8426.6183060497315</v>
          </cell>
          <cell r="Q735">
            <v>13369.932102099738</v>
          </cell>
          <cell r="R735">
            <v>18313.245898149748</v>
          </cell>
          <cell r="S735">
            <v>0</v>
          </cell>
          <cell r="T735">
            <v>0</v>
          </cell>
        </row>
        <row r="738">
          <cell r="K738">
            <v>810227</v>
          </cell>
          <cell r="P738">
            <v>227037</v>
          </cell>
          <cell r="Q738">
            <v>454074</v>
          </cell>
          <cell r="R738">
            <v>681111</v>
          </cell>
          <cell r="S738">
            <v>1238623</v>
          </cell>
          <cell r="T738">
            <v>1254414</v>
          </cell>
        </row>
        <row r="739">
          <cell r="K739">
            <v>810227</v>
          </cell>
          <cell r="P739">
            <v>227037</v>
          </cell>
          <cell r="Q739">
            <v>454074</v>
          </cell>
          <cell r="R739">
            <v>681111</v>
          </cell>
          <cell r="S739">
            <v>1238623</v>
          </cell>
          <cell r="T739">
            <v>1254414</v>
          </cell>
        </row>
        <row r="740">
          <cell r="K740">
            <v>62588.722222222219</v>
          </cell>
          <cell r="P740">
            <v>61832.235000000001</v>
          </cell>
          <cell r="Q740">
            <v>123664.47</v>
          </cell>
          <cell r="R740">
            <v>185496.70499999999</v>
          </cell>
          <cell r="S740">
            <v>247775.83500000002</v>
          </cell>
          <cell r="T740">
            <v>248249.02000000002</v>
          </cell>
        </row>
        <row r="741">
          <cell r="K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</row>
        <row r="742">
          <cell r="K742">
            <v>36600</v>
          </cell>
          <cell r="P742">
            <v>21262.5</v>
          </cell>
          <cell r="Q742">
            <v>42525</v>
          </cell>
          <cell r="R742">
            <v>63787.5</v>
          </cell>
          <cell r="S742">
            <v>85050</v>
          </cell>
          <cell r="T742">
            <v>85050</v>
          </cell>
        </row>
        <row r="743">
          <cell r="K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0.51</v>
          </cell>
          <cell r="T743">
            <v>0.51</v>
          </cell>
        </row>
        <row r="744">
          <cell r="K744">
            <v>25214.5</v>
          </cell>
          <cell r="P744">
            <v>40375</v>
          </cell>
          <cell r="Q744">
            <v>80750</v>
          </cell>
          <cell r="R744">
            <v>121125</v>
          </cell>
          <cell r="S744">
            <v>161500</v>
          </cell>
          <cell r="T744">
            <v>161500</v>
          </cell>
        </row>
        <row r="745">
          <cell r="K745">
            <v>774.22222222222217</v>
          </cell>
          <cell r="P745">
            <v>194.73500000000001</v>
          </cell>
          <cell r="Q745">
            <v>389.47</v>
          </cell>
          <cell r="R745">
            <v>584.20500000000004</v>
          </cell>
          <cell r="S745">
            <v>1225.325</v>
          </cell>
          <cell r="T745">
            <v>1698.51</v>
          </cell>
        </row>
        <row r="747">
          <cell r="I747">
            <v>220421976.32000005</v>
          </cell>
          <cell r="K747">
            <v>360887916.95509416</v>
          </cell>
          <cell r="M747">
            <v>388397224.62704122</v>
          </cell>
          <cell r="P747">
            <v>118694648.87384307</v>
          </cell>
          <cell r="Q747">
            <v>224129068.09907144</v>
          </cell>
          <cell r="R747">
            <v>324166335.61227858</v>
          </cell>
          <cell r="S747">
            <v>451400417.13470834</v>
          </cell>
          <cell r="T747">
            <v>481952121.89538324</v>
          </cell>
        </row>
        <row r="748">
          <cell r="K748">
            <v>165527335.08647117</v>
          </cell>
          <cell r="P748">
            <v>53917084.879640818</v>
          </cell>
          <cell r="Q748">
            <v>107498600.6995187</v>
          </cell>
          <cell r="R748">
            <v>161990645.01829275</v>
          </cell>
          <cell r="S748">
            <v>216890830.22815061</v>
          </cell>
          <cell r="T748">
            <v>213402748.45380062</v>
          </cell>
        </row>
        <row r="749">
          <cell r="K749">
            <v>167154457.87888387</v>
          </cell>
          <cell r="P749">
            <v>54259173.389932722</v>
          </cell>
          <cell r="Q749">
            <v>108162370.57472013</v>
          </cell>
          <cell r="R749">
            <v>162988842.11549699</v>
          </cell>
          <cell r="S749">
            <v>218289555.06959906</v>
          </cell>
          <cell r="T749">
            <v>214888362.45748296</v>
          </cell>
        </row>
        <row r="752">
          <cell r="K752">
            <v>-1627122.7924126945</v>
          </cell>
          <cell r="P752">
            <v>-342088.51029190188</v>
          </cell>
          <cell r="Q752">
            <v>-663769.87520144077</v>
          </cell>
          <cell r="R752">
            <v>-998197.09720425005</v>
          </cell>
          <cell r="S752">
            <v>-1398724.8414484656</v>
          </cell>
          <cell r="T752">
            <v>-1485614.0036823554</v>
          </cell>
        </row>
        <row r="753">
          <cell r="K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</row>
        <row r="754">
          <cell r="K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</row>
        <row r="755">
          <cell r="K755">
            <v>47723709.706511624</v>
          </cell>
          <cell r="P755">
            <v>27755757.556413785</v>
          </cell>
          <cell r="Q755">
            <v>40304746.35375458</v>
          </cell>
          <cell r="R755">
            <v>51343470.950026058</v>
          </cell>
          <cell r="S755">
            <v>82529055.686184555</v>
          </cell>
          <cell r="T755">
            <v>92520224.660151824</v>
          </cell>
        </row>
        <row r="756">
          <cell r="K756">
            <v>16378139.601122899</v>
          </cell>
          <cell r="P756">
            <v>6042456.6098178905</v>
          </cell>
          <cell r="Q756">
            <v>12620462.907240245</v>
          </cell>
          <cell r="R756">
            <v>19299556.617710166</v>
          </cell>
          <cell r="S756">
            <v>29274705.361568581</v>
          </cell>
          <cell r="T756">
            <v>34218892.462413222</v>
          </cell>
        </row>
        <row r="757">
          <cell r="K757">
            <v>16140857.093355497</v>
          </cell>
          <cell r="P757">
            <v>6360627.413584603</v>
          </cell>
          <cell r="Q757">
            <v>12721254.827169206</v>
          </cell>
          <cell r="R757">
            <v>19081882.240753807</v>
          </cell>
          <cell r="S757">
            <v>29006734.058042895</v>
          </cell>
          <cell r="T757">
            <v>33950946.358887538</v>
          </cell>
        </row>
        <row r="759">
          <cell r="K759">
            <v>237282.50776740187</v>
          </cell>
          <cell r="P759">
            <v>-318170.80376671214</v>
          </cell>
          <cell r="Q759">
            <v>-100791.9199289606</v>
          </cell>
          <cell r="R759">
            <v>217674.37695635861</v>
          </cell>
          <cell r="S759">
            <v>267971.30352568696</v>
          </cell>
          <cell r="T759">
            <v>267946.10352568678</v>
          </cell>
        </row>
        <row r="760">
          <cell r="K760">
            <v>31345570.105388723</v>
          </cell>
          <cell r="P760">
            <v>21713300.946595892</v>
          </cell>
          <cell r="Q760">
            <v>27684283.446514338</v>
          </cell>
          <cell r="R760">
            <v>32043914.332315892</v>
          </cell>
          <cell r="S760">
            <v>53254350.32461597</v>
          </cell>
          <cell r="T760">
            <v>58301332.197738603</v>
          </cell>
        </row>
        <row r="761">
          <cell r="K761">
            <v>31345570.105388723</v>
          </cell>
          <cell r="P761">
            <v>21713300.946595892</v>
          </cell>
          <cell r="Q761">
            <v>27684283.446514338</v>
          </cell>
          <cell r="R761">
            <v>32043914.332315892</v>
          </cell>
          <cell r="S761">
            <v>53254350.32461597</v>
          </cell>
          <cell r="T761">
            <v>58301332.197738603</v>
          </cell>
        </row>
        <row r="762">
          <cell r="K762">
            <v>1803715.378393509</v>
          </cell>
          <cell r="P762">
            <v>1313224.0094369329</v>
          </cell>
          <cell r="Q762">
            <v>2419833.8068706263</v>
          </cell>
          <cell r="R762">
            <v>3554355.8074908061</v>
          </cell>
          <cell r="S762">
            <v>5189221.8275177935</v>
          </cell>
          <cell r="T762">
            <v>5681668.801404098</v>
          </cell>
        </row>
        <row r="763">
          <cell r="K763">
            <v>12831688</v>
          </cell>
          <cell r="P763">
            <v>10634200.244366953</v>
          </cell>
          <cell r="Q763">
            <v>19601464.329997204</v>
          </cell>
          <cell r="R763">
            <v>23084942.695794359</v>
          </cell>
          <cell r="S763">
            <v>46411136.050000004</v>
          </cell>
          <cell r="T763">
            <v>46597731.995000005</v>
          </cell>
        </row>
        <row r="764">
          <cell r="I764">
            <v>0</v>
          </cell>
          <cell r="K764">
            <v>13559739.979357837</v>
          </cell>
          <cell r="M764">
            <v>0</v>
          </cell>
          <cell r="P764">
            <v>2820825.3427019636</v>
          </cell>
          <cell r="Q764">
            <v>6912365.1472212533</v>
          </cell>
          <cell r="R764">
            <v>10928709.116353612</v>
          </cell>
          <cell r="S764">
            <v>12368890.743741577</v>
          </cell>
          <cell r="T764">
            <v>13395573.975898666</v>
          </cell>
        </row>
        <row r="765">
          <cell r="K765">
            <v>13559739.979357837</v>
          </cell>
          <cell r="P765">
            <v>2820825.3427019636</v>
          </cell>
          <cell r="Q765">
            <v>6912365.1472212533</v>
          </cell>
          <cell r="R765">
            <v>10928709.116353612</v>
          </cell>
          <cell r="S765">
            <v>12368890.743741577</v>
          </cell>
          <cell r="T765">
            <v>13395573.975898666</v>
          </cell>
        </row>
        <row r="766">
          <cell r="K766">
            <v>9550035.9999999981</v>
          </cell>
          <cell r="P766">
            <v>2128151.8108654101</v>
          </cell>
          <cell r="Q766">
            <v>9674995.6716375686</v>
          </cell>
          <cell r="R766">
            <v>14898436.54845909</v>
          </cell>
          <cell r="S766">
            <v>14936304.648291543</v>
          </cell>
          <cell r="T766">
            <v>18619786.882829785</v>
          </cell>
        </row>
        <row r="767">
          <cell r="K767">
            <v>6172836</v>
          </cell>
          <cell r="P767">
            <v>-726546</v>
          </cell>
          <cell r="Q767">
            <v>-907833</v>
          </cell>
          <cell r="R767">
            <v>-1898457</v>
          </cell>
          <cell r="S767">
            <v>946082</v>
          </cell>
          <cell r="T767">
            <v>995859</v>
          </cell>
        </row>
        <row r="769">
          <cell r="K769">
            <v>-273212.07822031464</v>
          </cell>
          <cell r="P769">
            <v>-194801.66112198844</v>
          </cell>
          <cell r="Q769">
            <v>590775.2491599723</v>
          </cell>
          <cell r="R769">
            <v>1310143.5381602012</v>
          </cell>
          <cell r="S769">
            <v>2822082.5683355723</v>
          </cell>
          <cell r="T769">
            <v>3615439.8678274169</v>
          </cell>
        </row>
        <row r="774">
          <cell r="K774">
            <v>217561.71200000006</v>
          </cell>
          <cell r="P774">
            <v>130276.59749999997</v>
          </cell>
          <cell r="Q774">
            <v>253896.6316666666</v>
          </cell>
          <cell r="R774">
            <v>375918.19583333313</v>
          </cell>
          <cell r="S774">
            <v>568177.08265000023</v>
          </cell>
          <cell r="T774">
            <v>568393.16805000021</v>
          </cell>
        </row>
        <row r="775">
          <cell r="K775">
            <v>269406</v>
          </cell>
          <cell r="P775">
            <v>38087</v>
          </cell>
          <cell r="Q775">
            <v>144433</v>
          </cell>
          <cell r="R775">
            <v>272336</v>
          </cell>
          <cell r="S775">
            <v>803102</v>
          </cell>
          <cell r="T775">
            <v>1207523</v>
          </cell>
        </row>
        <row r="776">
          <cell r="K776">
            <v>-42359</v>
          </cell>
          <cell r="P776">
            <v>-73737</v>
          </cell>
          <cell r="Q776">
            <v>291324</v>
          </cell>
          <cell r="R776">
            <v>552726</v>
          </cell>
          <cell r="S776">
            <v>616178</v>
          </cell>
          <cell r="T776">
            <v>811289</v>
          </cell>
        </row>
        <row r="777">
          <cell r="K777">
            <v>-100705.06895260935</v>
          </cell>
          <cell r="P777">
            <v>-222342.1058144983</v>
          </cell>
          <cell r="Q777">
            <v>-70705.965622666103</v>
          </cell>
          <cell r="R777">
            <v>110041.87833688241</v>
          </cell>
          <cell r="S777">
            <v>248698.51773490853</v>
          </cell>
          <cell r="T777">
            <v>309862.46999908739</v>
          </cell>
        </row>
        <row r="778">
          <cell r="K778">
            <v>312283.20000000019</v>
          </cell>
          <cell r="P778">
            <v>8513.2194280055992</v>
          </cell>
          <cell r="Q778">
            <v>139566.29837501352</v>
          </cell>
          <cell r="R778">
            <v>268274.91303203156</v>
          </cell>
          <cell r="S778">
            <v>418726.00534632802</v>
          </cell>
          <cell r="T778">
            <v>460376.86850671668</v>
          </cell>
        </row>
        <row r="779">
          <cell r="K779">
            <v>-133027.73419187107</v>
          </cell>
          <cell r="P779">
            <v>16194.254243976335</v>
          </cell>
          <cell r="Q779">
            <v>10664.367616524134</v>
          </cell>
          <cell r="R779">
            <v>-3483.407010927971</v>
          </cell>
          <cell r="S779">
            <v>167200.96260433574</v>
          </cell>
          <cell r="T779">
            <v>257995.36127161217</v>
          </cell>
        </row>
        <row r="781">
          <cell r="K781">
            <v>-796371.18707583449</v>
          </cell>
          <cell r="P781">
            <v>-91793.626479472034</v>
          </cell>
          <cell r="Q781">
            <v>-178403.08287556583</v>
          </cell>
          <cell r="R781">
            <v>-265670.04203111789</v>
          </cell>
          <cell r="S781">
            <v>0</v>
          </cell>
          <cell r="T781">
            <v>0</v>
          </cell>
        </row>
        <row r="784">
          <cell r="K784">
            <v>-2284683</v>
          </cell>
          <cell r="P784">
            <v>139573</v>
          </cell>
          <cell r="Q784">
            <v>-395959</v>
          </cell>
          <cell r="R784">
            <v>-1216211</v>
          </cell>
          <cell r="S784">
            <v>-567671</v>
          </cell>
          <cell r="T784">
            <v>-319938</v>
          </cell>
        </row>
        <row r="785">
          <cell r="K785">
            <v>-2284683</v>
          </cell>
          <cell r="P785">
            <v>139573</v>
          </cell>
          <cell r="Q785">
            <v>-395959</v>
          </cell>
          <cell r="R785">
            <v>-1216211</v>
          </cell>
          <cell r="S785">
            <v>-567671</v>
          </cell>
          <cell r="T785">
            <v>-319938</v>
          </cell>
        </row>
        <row r="786">
          <cell r="K786">
            <v>115889838.50473066</v>
          </cell>
          <cell r="P786">
            <v>34256209.756208502</v>
          </cell>
          <cell r="Q786">
            <v>69218539.649416968</v>
          </cell>
          <cell r="R786">
            <v>99809577.989445984</v>
          </cell>
          <cell r="S786">
            <v>137357228.90829605</v>
          </cell>
          <cell r="T786">
            <v>159338072.93770471</v>
          </cell>
        </row>
        <row r="787">
          <cell r="K787">
            <v>84497400</v>
          </cell>
          <cell r="P787">
            <v>27467505</v>
          </cell>
          <cell r="Q787">
            <v>54935010</v>
          </cell>
          <cell r="R787">
            <v>82402515</v>
          </cell>
          <cell r="S787">
            <v>117337410</v>
          </cell>
          <cell r="T787">
            <v>139931550</v>
          </cell>
        </row>
        <row r="788">
          <cell r="K788">
            <v>16487851.426370654</v>
          </cell>
          <cell r="P788">
            <v>2637476.7562085027</v>
          </cell>
          <cell r="Q788">
            <v>5478853.0094169779</v>
          </cell>
          <cell r="R788">
            <v>8003617.8094459726</v>
          </cell>
          <cell r="S788">
            <v>13076332.908296077</v>
          </cell>
          <cell r="T788">
            <v>12717855.787704708</v>
          </cell>
        </row>
        <row r="789">
          <cell r="K789">
            <v>1748614.5783600002</v>
          </cell>
          <cell r="P789">
            <v>325678.34999999998</v>
          </cell>
          <cell r="Q789">
            <v>651356.19000000006</v>
          </cell>
          <cell r="R789">
            <v>977034.03</v>
          </cell>
          <cell r="S789">
            <v>1975895.55</v>
          </cell>
          <cell r="T789">
            <v>2214295.0499999998</v>
          </cell>
        </row>
        <row r="790">
          <cell r="K790">
            <v>13155972.5</v>
          </cell>
          <cell r="P790">
            <v>3826649</v>
          </cell>
          <cell r="Q790">
            <v>8154895.5</v>
          </cell>
          <cell r="R790">
            <v>8428865.5</v>
          </cell>
          <cell r="S790">
            <v>4989045.5</v>
          </cell>
          <cell r="T790">
            <v>4504130.5</v>
          </cell>
        </row>
        <row r="791">
          <cell r="K791">
            <v>0</v>
          </cell>
          <cell r="P791">
            <v>-1099.3499999999999</v>
          </cell>
          <cell r="Q791">
            <v>-1575.05</v>
          </cell>
          <cell r="R791">
            <v>-2454.35</v>
          </cell>
          <cell r="S791">
            <v>-21455.05</v>
          </cell>
          <cell r="T791">
            <v>-29758.400000000001</v>
          </cell>
        </row>
        <row r="793">
          <cell r="I793">
            <v>220421976.32000005</v>
          </cell>
          <cell r="K793">
            <v>435847077.55509418</v>
          </cell>
          <cell r="M793">
            <v>388397224.62704122</v>
          </cell>
          <cell r="P793">
            <v>176753469.77493989</v>
          </cell>
          <cell r="Q793">
            <v>342226131.54944289</v>
          </cell>
          <cell r="R793">
            <v>502020717.34944201</v>
          </cell>
          <cell r="S793">
            <v>781762148.72099364</v>
          </cell>
          <cell r="T793">
            <v>810603798.36851513</v>
          </cell>
        </row>
        <row r="794">
          <cell r="K794">
            <v>169289756.69563925</v>
          </cell>
          <cell r="P794">
            <v>63075240.410762995</v>
          </cell>
          <cell r="Q794">
            <v>125733509.43797109</v>
          </cell>
          <cell r="R794">
            <v>189300214.09482536</v>
          </cell>
          <cell r="S794">
            <v>250902448.0636996</v>
          </cell>
          <cell r="T794">
            <v>247105441.64916363</v>
          </cell>
        </row>
        <row r="795">
          <cell r="K795">
            <v>170861755.90888387</v>
          </cell>
          <cell r="P795">
            <v>63393497.420254901</v>
          </cell>
          <cell r="Q795">
            <v>126342734.274692</v>
          </cell>
          <cell r="R795">
            <v>190211867.41586855</v>
          </cell>
          <cell r="S795">
            <v>252133742.72916046</v>
          </cell>
          <cell r="T795">
            <v>248384474.08933625</v>
          </cell>
        </row>
        <row r="798">
          <cell r="K798">
            <v>-1571999.2132446279</v>
          </cell>
          <cell r="P798">
            <v>-318257.0094919019</v>
          </cell>
          <cell r="Q798">
            <v>-609224.83672090981</v>
          </cell>
          <cell r="R798">
            <v>-911653.3210431881</v>
          </cell>
          <cell r="S798">
            <v>-1231294.665460855</v>
          </cell>
          <cell r="T798">
            <v>-1279032.4401726208</v>
          </cell>
        </row>
        <row r="799">
          <cell r="K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</row>
        <row r="800">
          <cell r="K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</row>
        <row r="801">
          <cell r="K801">
            <v>75077310.825026244</v>
          </cell>
          <cell r="P801">
            <v>35551155.848021291</v>
          </cell>
          <cell r="Q801">
            <v>56823899.707891755</v>
          </cell>
          <cell r="R801">
            <v>76669096.12160714</v>
          </cell>
          <cell r="S801">
            <v>119842798.19296531</v>
          </cell>
          <cell r="T801">
            <v>131950649.88912176</v>
          </cell>
        </row>
        <row r="802">
          <cell r="K802">
            <v>34105538.388171785</v>
          </cell>
          <cell r="P802">
            <v>10305515.59960781</v>
          </cell>
          <cell r="Q802">
            <v>21146580.886820085</v>
          </cell>
          <cell r="R802">
            <v>32088733.587079927</v>
          </cell>
          <cell r="S802">
            <v>47290198.194478586</v>
          </cell>
          <cell r="T802">
            <v>51890542.406050712</v>
          </cell>
        </row>
        <row r="803">
          <cell r="K803">
            <v>33844359.143364921</v>
          </cell>
          <cell r="P803">
            <v>10557343.111492023</v>
          </cell>
          <cell r="Q803">
            <v>21114686.222984046</v>
          </cell>
          <cell r="R803">
            <v>31672029.334476069</v>
          </cell>
          <cell r="S803">
            <v>46812799.8909529</v>
          </cell>
          <cell r="T803">
            <v>51413169.302525029</v>
          </cell>
        </row>
        <row r="805">
          <cell r="K805">
            <v>261179.24480686465</v>
          </cell>
          <cell r="P805">
            <v>-251827.51188421214</v>
          </cell>
          <cell r="Q805">
            <v>31894.663836039384</v>
          </cell>
          <cell r="R805">
            <v>416704.25260385859</v>
          </cell>
          <cell r="S805">
            <v>477398.30352568696</v>
          </cell>
          <cell r="T805">
            <v>477373.10352568678</v>
          </cell>
        </row>
        <row r="806">
          <cell r="K806">
            <v>40971772.436854467</v>
          </cell>
          <cell r="P806">
            <v>25245640.248413481</v>
          </cell>
          <cell r="Q806">
            <v>35677318.821071669</v>
          </cell>
          <cell r="R806">
            <v>44580362.534527212</v>
          </cell>
          <cell r="S806">
            <v>72552599.998486727</v>
          </cell>
          <cell r="T806">
            <v>80060107.483071044</v>
          </cell>
        </row>
        <row r="807">
          <cell r="K807">
            <v>40971772.436854467</v>
          </cell>
          <cell r="P807">
            <v>25245640.248413481</v>
          </cell>
          <cell r="Q807">
            <v>35677318.821071669</v>
          </cell>
          <cell r="R807">
            <v>44580362.534527212</v>
          </cell>
          <cell r="S807">
            <v>72552599.998486727</v>
          </cell>
          <cell r="T807">
            <v>80060107.483071044</v>
          </cell>
        </row>
        <row r="808">
          <cell r="K808">
            <v>2042900.824343509</v>
          </cell>
          <cell r="P808">
            <v>1523593.1055048276</v>
          </cell>
          <cell r="Q808">
            <v>2651988.9858049583</v>
          </cell>
          <cell r="R808">
            <v>3808297.0692915749</v>
          </cell>
          <cell r="S808">
            <v>5722852.4082802944</v>
          </cell>
          <cell r="T808">
            <v>6312261.9992484013</v>
          </cell>
        </row>
        <row r="809">
          <cell r="K809">
            <v>18625323.010747828</v>
          </cell>
          <cell r="P809">
            <v>12394541.243716953</v>
          </cell>
          <cell r="Q809">
            <v>21600604.244757205</v>
          </cell>
          <cell r="R809">
            <v>25206162.595794357</v>
          </cell>
          <cell r="S809">
            <v>55391609.400000006</v>
          </cell>
          <cell r="T809">
            <v>56417065.450000003</v>
          </cell>
        </row>
        <row r="810">
          <cell r="I810">
            <v>0</v>
          </cell>
          <cell r="K810">
            <v>23480730.984012261</v>
          </cell>
          <cell r="M810">
            <v>0</v>
          </cell>
          <cell r="P810">
            <v>5688559.180466298</v>
          </cell>
          <cell r="Q810">
            <v>13686181.040949278</v>
          </cell>
          <cell r="R810">
            <v>21163536.898870189</v>
          </cell>
          <cell r="S810">
            <v>24793793.516250178</v>
          </cell>
          <cell r="T810">
            <v>26587083.689451419</v>
          </cell>
        </row>
        <row r="811">
          <cell r="K811">
            <v>23480730.984012261</v>
          </cell>
          <cell r="P811">
            <v>5688559.180466298</v>
          </cell>
          <cell r="Q811">
            <v>13686181.040949278</v>
          </cell>
          <cell r="R811">
            <v>21163536.898870189</v>
          </cell>
          <cell r="S811">
            <v>24793793.516250178</v>
          </cell>
          <cell r="T811">
            <v>26587083.689451419</v>
          </cell>
        </row>
        <row r="812">
          <cell r="K812">
            <v>9941627.9999999981</v>
          </cell>
          <cell r="P812">
            <v>2839754.9552054103</v>
          </cell>
          <cell r="Q812">
            <v>11104677.232797569</v>
          </cell>
          <cell r="R812">
            <v>17513865.210440557</v>
          </cell>
          <cell r="S812">
            <v>22459063.787830926</v>
          </cell>
          <cell r="T812">
            <v>27443014.802333791</v>
          </cell>
        </row>
        <row r="813">
          <cell r="K813">
            <v>10451661</v>
          </cell>
          <cell r="P813">
            <v>676900</v>
          </cell>
          <cell r="Q813">
            <v>1867844</v>
          </cell>
          <cell r="R813">
            <v>2281440</v>
          </cell>
          <cell r="S813">
            <v>6113768</v>
          </cell>
          <cell r="T813">
            <v>6163545</v>
          </cell>
        </row>
        <row r="815">
          <cell r="K815">
            <v>1335508.0670683437</v>
          </cell>
          <cell r="P815">
            <v>167557.90393803013</v>
          </cell>
          <cell r="Q815">
            <v>1307910.1405933432</v>
          </cell>
          <cell r="R815">
            <v>2402533.3892335906</v>
          </cell>
          <cell r="S815">
            <v>4452654.0749175251</v>
          </cell>
          <cell r="T815">
            <v>4294803.3142492594</v>
          </cell>
        </row>
        <row r="820">
          <cell r="K820">
            <v>357223.71200000006</v>
          </cell>
          <cell r="P820">
            <v>175816.34749999997</v>
          </cell>
          <cell r="Q820">
            <v>344976.1316666666</v>
          </cell>
          <cell r="R820">
            <v>512537.44583333313</v>
          </cell>
          <cell r="S820">
            <v>763112.4126500003</v>
          </cell>
          <cell r="T820">
            <v>763393.17805000022</v>
          </cell>
        </row>
        <row r="821">
          <cell r="K821">
            <v>488245</v>
          </cell>
          <cell r="P821">
            <v>98042</v>
          </cell>
          <cell r="Q821">
            <v>265005</v>
          </cell>
          <cell r="R821">
            <v>451750</v>
          </cell>
          <cell r="S821">
            <v>1179028</v>
          </cell>
          <cell r="T821">
            <v>1723608</v>
          </cell>
        </row>
        <row r="822">
          <cell r="K822">
            <v>157391.24734187499</v>
          </cell>
          <cell r="P822">
            <v>11648</v>
          </cell>
          <cell r="Q822">
            <v>461194</v>
          </cell>
          <cell r="R822">
            <v>828306</v>
          </cell>
          <cell r="S822">
            <v>993064</v>
          </cell>
          <cell r="T822">
            <v>97294.668067599283</v>
          </cell>
        </row>
        <row r="823">
          <cell r="K823">
            <v>27527.235847390646</v>
          </cell>
          <cell r="P823">
            <v>-171485.68479449832</v>
          </cell>
          <cell r="Q823">
            <v>25698.85890733391</v>
          </cell>
          <cell r="R823">
            <v>251717.82297688239</v>
          </cell>
          <cell r="S823">
            <v>434239.0795849085</v>
          </cell>
          <cell r="T823">
            <v>495403.03184908739</v>
          </cell>
        </row>
        <row r="824">
          <cell r="K824">
            <v>537561.60000000021</v>
          </cell>
          <cell r="P824">
            <v>77536.55814530779</v>
          </cell>
          <cell r="Q824">
            <v>279056.05914295127</v>
          </cell>
          <cell r="R824">
            <v>479536.01251727145</v>
          </cell>
          <cell r="S824">
            <v>726095.12669494643</v>
          </cell>
          <cell r="T824">
            <v>775251.27349579358</v>
          </cell>
        </row>
        <row r="825">
          <cell r="K825">
            <v>151963.60555146227</v>
          </cell>
          <cell r="P825">
            <v>59253.691260642998</v>
          </cell>
          <cell r="Q825">
            <v>96785.24164985746</v>
          </cell>
          <cell r="R825">
            <v>125700.90403907202</v>
          </cell>
          <cell r="S825">
            <v>357115.45598766906</v>
          </cell>
          <cell r="T825">
            <v>439853.16278677888</v>
          </cell>
        </row>
        <row r="827">
          <cell r="K827">
            <v>-384404.33367238444</v>
          </cell>
          <cell r="P827">
            <v>-83253.008173422306</v>
          </cell>
          <cell r="Q827">
            <v>-164805.1507734661</v>
          </cell>
          <cell r="R827">
            <v>-247014.79613296816</v>
          </cell>
          <cell r="S827">
            <v>0</v>
          </cell>
          <cell r="T827">
            <v>0</v>
          </cell>
        </row>
        <row r="830">
          <cell r="K830">
            <v>-1474456</v>
          </cell>
          <cell r="P830">
            <v>366610</v>
          </cell>
          <cell r="Q830">
            <v>58115</v>
          </cell>
          <cell r="R830">
            <v>-535100</v>
          </cell>
          <cell r="S830">
            <v>670952</v>
          </cell>
          <cell r="T830">
            <v>934476</v>
          </cell>
        </row>
        <row r="831">
          <cell r="K831">
            <v>-1474456</v>
          </cell>
          <cell r="P831">
            <v>366610</v>
          </cell>
          <cell r="Q831">
            <v>58115</v>
          </cell>
          <cell r="R831">
            <v>-535100</v>
          </cell>
          <cell r="S831">
            <v>670952</v>
          </cell>
          <cell r="T831">
            <v>934476</v>
          </cell>
        </row>
        <row r="832">
          <cell r="K832">
            <v>228059242.82560894</v>
          </cell>
          <cell r="P832">
            <v>71904346.431751281</v>
          </cell>
          <cell r="Q832">
            <v>144616516.22203737</v>
          </cell>
          <cell r="R832">
            <v>213020436.84490573</v>
          </cell>
          <cell r="S832">
            <v>381099502.87316096</v>
          </cell>
          <cell r="T832">
            <v>399731343.82652909</v>
          </cell>
        </row>
        <row r="833">
          <cell r="K833">
            <v>193752000</v>
          </cell>
          <cell r="P833">
            <v>64616130</v>
          </cell>
          <cell r="Q833">
            <v>129232260</v>
          </cell>
          <cell r="R833">
            <v>193848390</v>
          </cell>
          <cell r="S833">
            <v>357518610</v>
          </cell>
          <cell r="T833">
            <v>375811650</v>
          </cell>
        </row>
        <row r="834">
          <cell r="K834">
            <v>19066445.797248937</v>
          </cell>
          <cell r="P834">
            <v>3096418.6967512839</v>
          </cell>
          <cell r="Q834">
            <v>6498440.1120373989</v>
          </cell>
          <cell r="R834">
            <v>9646892.459905751</v>
          </cell>
          <cell r="S834">
            <v>16290484.338160995</v>
          </cell>
          <cell r="T834">
            <v>16870737.646529105</v>
          </cell>
        </row>
        <row r="835">
          <cell r="K835">
            <v>2059610.0283600001</v>
          </cell>
          <cell r="P835">
            <v>325678.34999999998</v>
          </cell>
          <cell r="Q835">
            <v>651356.19000000006</v>
          </cell>
          <cell r="R835">
            <v>977034.03</v>
          </cell>
          <cell r="S835">
            <v>2160092.7600000002</v>
          </cell>
          <cell r="T835">
            <v>2411385.5699999998</v>
          </cell>
        </row>
        <row r="836">
          <cell r="K836">
            <v>13181187</v>
          </cell>
          <cell r="P836">
            <v>3867024</v>
          </cell>
          <cell r="Q836">
            <v>8235645.5</v>
          </cell>
          <cell r="R836">
            <v>8549990.5</v>
          </cell>
          <cell r="S836">
            <v>5150545.5</v>
          </cell>
          <cell r="T836">
            <v>4665630.5</v>
          </cell>
        </row>
        <row r="837">
          <cell r="K837">
            <v>0</v>
          </cell>
          <cell r="P837">
            <v>-904.6149999999999</v>
          </cell>
          <cell r="Q837">
            <v>-1185.58</v>
          </cell>
          <cell r="R837">
            <v>-1870.145</v>
          </cell>
          <cell r="S837">
            <v>-20229.724999999999</v>
          </cell>
          <cell r="T837">
            <v>-28059.890000000003</v>
          </cell>
        </row>
        <row r="839">
          <cell r="I839">
            <v>16156035.119999999</v>
          </cell>
          <cell r="K839">
            <v>46048327</v>
          </cell>
          <cell r="M839">
            <v>41833721.5</v>
          </cell>
          <cell r="P839">
            <v>9618859.2729421239</v>
          </cell>
          <cell r="Q839">
            <v>19729575.702837814</v>
          </cell>
          <cell r="R839">
            <v>29732915.696493499</v>
          </cell>
          <cell r="S839">
            <v>40435759.804694213</v>
          </cell>
          <cell r="T839">
            <v>38308849.397154823</v>
          </cell>
        </row>
        <row r="840">
          <cell r="K840">
            <v>8696384.7248212621</v>
          </cell>
          <cell r="P840">
            <v>1120515.866870027</v>
          </cell>
          <cell r="Q840">
            <v>2149252.361093503</v>
          </cell>
          <cell r="R840">
            <v>3130744.0928029027</v>
          </cell>
          <cell r="S840">
            <v>3559842.2244908847</v>
          </cell>
          <cell r="T840">
            <v>3525043.3295596577</v>
          </cell>
        </row>
        <row r="841">
          <cell r="K841">
            <v>8041396.6559539801</v>
          </cell>
          <cell r="P841">
            <v>957154.60659201979</v>
          </cell>
          <cell r="Q841">
            <v>1822529.8405374885</v>
          </cell>
          <cell r="R841">
            <v>2640660.3119688807</v>
          </cell>
          <cell r="S841">
            <v>2398361.2843790282</v>
          </cell>
          <cell r="T841">
            <v>1899290.3557316191</v>
          </cell>
        </row>
        <row r="844">
          <cell r="K844">
            <v>654988.06886728213</v>
          </cell>
          <cell r="P844">
            <v>163361.26027800731</v>
          </cell>
          <cell r="Q844">
            <v>326722.52055601461</v>
          </cell>
          <cell r="R844">
            <v>490083.78083402192</v>
          </cell>
          <cell r="S844">
            <v>1161480.9401118567</v>
          </cell>
          <cell r="T844">
            <v>1625752.9738280389</v>
          </cell>
        </row>
        <row r="845">
          <cell r="K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</row>
        <row r="846">
          <cell r="K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</row>
        <row r="847">
          <cell r="K847">
            <v>17519575.844926547</v>
          </cell>
          <cell r="P847">
            <v>5166268.0557793416</v>
          </cell>
          <cell r="Q847">
            <v>9769813.7178810239</v>
          </cell>
          <cell r="R847">
            <v>15068223.126422182</v>
          </cell>
          <cell r="S847">
            <v>22203617.323967174</v>
          </cell>
          <cell r="T847">
            <v>22262159.705532469</v>
          </cell>
        </row>
        <row r="848">
          <cell r="K848">
            <v>4889471.7780401194</v>
          </cell>
          <cell r="P848">
            <v>1569443.48181016</v>
          </cell>
          <cell r="Q848">
            <v>3132493.4314131923</v>
          </cell>
          <cell r="R848">
            <v>4697782.7405039081</v>
          </cell>
          <cell r="S848">
            <v>7980352.8515177239</v>
          </cell>
          <cell r="T848">
            <v>7938459.969272648</v>
          </cell>
        </row>
        <row r="849">
          <cell r="I849">
            <v>3176815</v>
          </cell>
          <cell r="K849">
            <v>4619469.8390794527</v>
          </cell>
          <cell r="P849">
            <v>1518723.8799379377</v>
          </cell>
          <cell r="Q849">
            <v>3037447.7598758754</v>
          </cell>
          <cell r="R849">
            <v>4556171.6398138134</v>
          </cell>
          <cell r="S849">
            <v>7852421.8515177239</v>
          </cell>
          <cell r="T849">
            <v>7837134.969272648</v>
          </cell>
        </row>
        <row r="851">
          <cell r="K851">
            <v>270001.93896066671</v>
          </cell>
          <cell r="P851">
            <v>50719.601872222222</v>
          </cell>
          <cell r="Q851">
            <v>95045.671537316812</v>
          </cell>
          <cell r="R851">
            <v>141611.10069009458</v>
          </cell>
          <cell r="S851">
            <v>127931</v>
          </cell>
          <cell r="T851">
            <v>101325</v>
          </cell>
        </row>
        <row r="852">
          <cell r="K852">
            <v>12630104.066886427</v>
          </cell>
          <cell r="P852">
            <v>3596824.5739691821</v>
          </cell>
          <cell r="Q852">
            <v>6637320.2864678316</v>
          </cell>
          <cell r="R852">
            <v>10370440.385918275</v>
          </cell>
          <cell r="S852">
            <v>14223264.47244945</v>
          </cell>
          <cell r="T852">
            <v>14323699.736259822</v>
          </cell>
        </row>
        <row r="853">
          <cell r="K853">
            <v>12630104.066886427</v>
          </cell>
          <cell r="P853">
            <v>3596824.5739691821</v>
          </cell>
          <cell r="Q853">
            <v>6637320.2864678316</v>
          </cell>
          <cell r="R853">
            <v>10370440.385918275</v>
          </cell>
          <cell r="S853">
            <v>14223264.47244945</v>
          </cell>
          <cell r="T853">
            <v>14323699.736259822</v>
          </cell>
        </row>
        <row r="854">
          <cell r="I854">
            <v>545212</v>
          </cell>
          <cell r="K854">
            <v>478300.94</v>
          </cell>
          <cell r="P854">
            <v>233790.52423493279</v>
          </cell>
          <cell r="Q854">
            <v>455271.11937781877</v>
          </cell>
          <cell r="R854">
            <v>677561.85289895744</v>
          </cell>
          <cell r="S854">
            <v>888050</v>
          </cell>
          <cell r="T854">
            <v>639980</v>
          </cell>
        </row>
        <row r="855">
          <cell r="I855">
            <v>1312508</v>
          </cell>
          <cell r="K855">
            <v>2873110</v>
          </cell>
          <cell r="P855">
            <v>1652060.3244400001</v>
          </cell>
          <cell r="Q855">
            <v>3754116.0466899998</v>
          </cell>
          <cell r="R855">
            <v>6497222.6005129013</v>
          </cell>
          <cell r="S855">
            <v>10781372.970000001</v>
          </cell>
          <cell r="T855">
            <v>10781372.609999999</v>
          </cell>
        </row>
        <row r="856">
          <cell r="I856">
            <v>0</v>
          </cell>
          <cell r="K856">
            <v>6165413.0626902804</v>
          </cell>
          <cell r="M856">
            <v>0</v>
          </cell>
          <cell r="P856">
            <v>1293114.6760315276</v>
          </cell>
          <cell r="Q856">
            <v>2892879.290211325</v>
          </cell>
          <cell r="R856">
            <v>4389130.8734969366</v>
          </cell>
          <cell r="S856">
            <v>5051774.5759366807</v>
          </cell>
          <cell r="T856">
            <v>3915481.0616398877</v>
          </cell>
        </row>
        <row r="857">
          <cell r="K857">
            <v>6165413.0626902804</v>
          </cell>
          <cell r="P857">
            <v>1293114.6760315276</v>
          </cell>
          <cell r="Q857">
            <v>2892879.290211325</v>
          </cell>
          <cell r="R857">
            <v>4389130.8734969366</v>
          </cell>
          <cell r="S857">
            <v>5051774.5759366807</v>
          </cell>
          <cell r="T857">
            <v>3915481.0616398877</v>
          </cell>
        </row>
        <row r="858">
          <cell r="K858">
            <v>3314696.6</v>
          </cell>
          <cell r="P858">
            <v>1027500.4002802795</v>
          </cell>
          <cell r="Q858">
            <v>1940337.8002802795</v>
          </cell>
          <cell r="R858">
            <v>2845629.2742802799</v>
          </cell>
          <cell r="S858">
            <v>4324376.9920000006</v>
          </cell>
          <cell r="T858">
            <v>3598359.4440000001</v>
          </cell>
        </row>
        <row r="859">
          <cell r="K859">
            <v>1945081</v>
          </cell>
          <cell r="P859">
            <v>355678</v>
          </cell>
          <cell r="Q859">
            <v>721509</v>
          </cell>
          <cell r="R859">
            <v>1106924</v>
          </cell>
          <cell r="S859">
            <v>1427069</v>
          </cell>
          <cell r="T859">
            <v>1280825</v>
          </cell>
        </row>
        <row r="861">
          <cell r="K861">
            <v>511350.78498451109</v>
          </cell>
          <cell r="P861">
            <v>79497.174261227585</v>
          </cell>
          <cell r="Q861">
            <v>504056.85549745522</v>
          </cell>
          <cell r="R861">
            <v>293392.79784470354</v>
          </cell>
          <cell r="S861">
            <v>1404200.4350542645</v>
          </cell>
          <cell r="T861">
            <v>1563592.0551775978</v>
          </cell>
        </row>
        <row r="866">
          <cell r="K866">
            <v>180121</v>
          </cell>
          <cell r="P866">
            <v>0</v>
          </cell>
          <cell r="Q866">
            <v>60782.337225000003</v>
          </cell>
          <cell r="R866">
            <v>60782.337225000003</v>
          </cell>
          <cell r="S866">
            <v>104384.733615</v>
          </cell>
          <cell r="T866">
            <v>90913.877955000004</v>
          </cell>
        </row>
        <row r="867">
          <cell r="K867">
            <v>126762</v>
          </cell>
          <cell r="P867">
            <v>29363</v>
          </cell>
          <cell r="Q867">
            <v>58726</v>
          </cell>
          <cell r="R867">
            <v>88089</v>
          </cell>
          <cell r="S867">
            <v>610307</v>
          </cell>
          <cell r="T867">
            <v>655799</v>
          </cell>
        </row>
        <row r="868">
          <cell r="K868">
            <v>0</v>
          </cell>
          <cell r="P868">
            <v>0</v>
          </cell>
          <cell r="Q868">
            <v>286833</v>
          </cell>
          <cell r="R868">
            <v>0</v>
          </cell>
          <cell r="S868">
            <v>514231</v>
          </cell>
          <cell r="T868">
            <v>652271</v>
          </cell>
        </row>
        <row r="869">
          <cell r="K869">
            <v>194467.78498451106</v>
          </cell>
          <cell r="P869">
            <v>32090.924261227585</v>
          </cell>
          <cell r="Q869">
            <v>63636.018272455171</v>
          </cell>
          <cell r="R869">
            <v>94405.710619703576</v>
          </cell>
          <cell r="S869">
            <v>110976.86143926447</v>
          </cell>
          <cell r="T869">
            <v>97694.992022597828</v>
          </cell>
        </row>
        <row r="870">
          <cell r="K870">
            <v>10000</v>
          </cell>
          <cell r="P870">
            <v>18043.25</v>
          </cell>
          <cell r="Q870">
            <v>34079.5</v>
          </cell>
          <cell r="R870">
            <v>50115.75</v>
          </cell>
          <cell r="S870">
            <v>64300.84</v>
          </cell>
          <cell r="T870">
            <v>66913.185200000007</v>
          </cell>
        </row>
        <row r="871">
          <cell r="K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</row>
        <row r="873">
          <cell r="K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</row>
        <row r="876">
          <cell r="K876">
            <v>4695041</v>
          </cell>
          <cell r="P876">
            <v>229184</v>
          </cell>
          <cell r="Q876">
            <v>457733</v>
          </cell>
          <cell r="R876">
            <v>677383</v>
          </cell>
          <cell r="S876">
            <v>840607</v>
          </cell>
          <cell r="T876">
            <v>715277</v>
          </cell>
        </row>
        <row r="877">
          <cell r="I877">
            <v>1281896</v>
          </cell>
          <cell r="K877">
            <v>4695041</v>
          </cell>
          <cell r="P877">
            <v>229184</v>
          </cell>
          <cell r="Q877">
            <v>457733</v>
          </cell>
          <cell r="R877">
            <v>677383</v>
          </cell>
          <cell r="S877">
            <v>840607</v>
          </cell>
          <cell r="T877">
            <v>715277</v>
          </cell>
        </row>
        <row r="878">
          <cell r="K878">
            <v>9171414.5183649994</v>
          </cell>
          <cell r="P878">
            <v>1959113.5</v>
          </cell>
          <cell r="Q878">
            <v>4412872.4781545056</v>
          </cell>
          <cell r="R878">
            <v>6850372.8059267728</v>
          </cell>
          <cell r="S878">
            <v>8220414.2452452108</v>
          </cell>
          <cell r="T878">
            <v>7054014.2452452108</v>
          </cell>
        </row>
        <row r="879">
          <cell r="K879">
            <v>7885800</v>
          </cell>
          <cell r="P879">
            <v>1950075</v>
          </cell>
          <cell r="Q879">
            <v>3900150</v>
          </cell>
          <cell r="R879">
            <v>5850225</v>
          </cell>
          <cell r="S879">
            <v>6633900</v>
          </cell>
          <cell r="T879">
            <v>5467500</v>
          </cell>
        </row>
        <row r="880">
          <cell r="K880">
            <v>1244798.0183649997</v>
          </cell>
          <cell r="P880">
            <v>0</v>
          </cell>
          <cell r="Q880">
            <v>495724.47815450566</v>
          </cell>
          <cell r="R880">
            <v>960145.30592677253</v>
          </cell>
          <cell r="S880">
            <v>1471355.2452452111</v>
          </cell>
          <cell r="T880">
            <v>1471355.2452452111</v>
          </cell>
        </row>
        <row r="881">
          <cell r="K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</row>
        <row r="882">
          <cell r="K882">
            <v>35550</v>
          </cell>
          <cell r="P882">
            <v>9038.5</v>
          </cell>
          <cell r="Q882">
            <v>16998</v>
          </cell>
          <cell r="R882">
            <v>40002.5</v>
          </cell>
          <cell r="S882">
            <v>115159</v>
          </cell>
          <cell r="T882">
            <v>115159</v>
          </cell>
        </row>
        <row r="883">
          <cell r="K883">
            <v>5266.5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</row>
        <row r="885">
          <cell r="K885">
            <v>38530013</v>
          </cell>
          <cell r="M885">
            <v>35558663.274999999</v>
          </cell>
          <cell r="P885">
            <v>3793719.411754082</v>
          </cell>
          <cell r="Q885">
            <v>7026552.026923852</v>
          </cell>
          <cell r="R885">
            <v>10888229.882834516</v>
          </cell>
          <cell r="S885">
            <v>14384985.24766445</v>
          </cell>
          <cell r="T885">
            <v>14320317.538314823</v>
          </cell>
        </row>
        <row r="886">
          <cell r="K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</row>
        <row r="887">
          <cell r="K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</row>
        <row r="890">
          <cell r="K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</row>
        <row r="891">
          <cell r="K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</row>
        <row r="892">
          <cell r="K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</row>
        <row r="893">
          <cell r="K893">
            <v>11070719.9459773</v>
          </cell>
          <cell r="P893">
            <v>3504103.074529082</v>
          </cell>
          <cell r="Q893">
            <v>6447955.3524738522</v>
          </cell>
          <cell r="R893">
            <v>10090334.208384516</v>
          </cell>
          <cell r="S893">
            <v>13441536.51404945</v>
          </cell>
          <cell r="T893">
            <v>13515726.660359822</v>
          </cell>
        </row>
        <row r="894">
          <cell r="K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</row>
        <row r="895">
          <cell r="K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</row>
        <row r="897">
          <cell r="K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</row>
        <row r="898">
          <cell r="K898">
            <v>11070719.9459773</v>
          </cell>
          <cell r="P898">
            <v>3504103.074529082</v>
          </cell>
          <cell r="Q898">
            <v>6447955.3524738522</v>
          </cell>
          <cell r="R898">
            <v>10090334.208384516</v>
          </cell>
          <cell r="S898">
            <v>13441536.51404945</v>
          </cell>
          <cell r="T898">
            <v>13515726.660359822</v>
          </cell>
        </row>
        <row r="899">
          <cell r="K899">
            <v>11070719.9459773</v>
          </cell>
          <cell r="P899">
            <v>3504103.074529082</v>
          </cell>
          <cell r="Q899">
            <v>6447955.3524738522</v>
          </cell>
          <cell r="R899">
            <v>10090334.208384516</v>
          </cell>
          <cell r="S899">
            <v>13441536.51404945</v>
          </cell>
          <cell r="T899">
            <v>13515726.660359822</v>
          </cell>
        </row>
        <row r="900">
          <cell r="K900">
            <v>478288.94</v>
          </cell>
          <cell r="P900">
            <v>221817.04038999998</v>
          </cell>
          <cell r="Q900">
            <v>431119.95288999996</v>
          </cell>
          <cell r="R900">
            <v>641025.32163999998</v>
          </cell>
          <cell r="S900">
            <v>888038</v>
          </cell>
          <cell r="T900">
            <v>639968</v>
          </cell>
        </row>
        <row r="901">
          <cell r="K901">
            <v>0</v>
          </cell>
          <cell r="P901">
            <v>1506196.0534399999</v>
          </cell>
          <cell r="Q901">
            <v>2005779.4602499998</v>
          </cell>
          <cell r="R901">
            <v>2484848.4302403419</v>
          </cell>
          <cell r="S901">
            <v>8270471</v>
          </cell>
          <cell r="T901">
            <v>8335089</v>
          </cell>
        </row>
        <row r="902">
          <cell r="I902">
            <v>0</v>
          </cell>
          <cell r="K902">
            <v>0</v>
          </cell>
          <cell r="M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</row>
        <row r="903">
          <cell r="K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</row>
        <row r="904">
          <cell r="K904">
            <v>2909468.6</v>
          </cell>
          <cell r="P904">
            <v>962911.9</v>
          </cell>
          <cell r="Q904">
            <v>1875749.3</v>
          </cell>
          <cell r="R904">
            <v>2781040.7740000002</v>
          </cell>
          <cell r="S904">
            <v>4183976.9920000006</v>
          </cell>
          <cell r="T904">
            <v>3598359.4440000001</v>
          </cell>
        </row>
        <row r="905">
          <cell r="K905">
            <v>1546684</v>
          </cell>
          <cell r="P905">
            <v>282682</v>
          </cell>
          <cell r="Q905">
            <v>577821</v>
          </cell>
          <cell r="R905">
            <v>886164</v>
          </cell>
          <cell r="S905">
            <v>1053380</v>
          </cell>
          <cell r="T905">
            <v>925136</v>
          </cell>
        </row>
        <row r="907">
          <cell r="K907">
            <v>164278</v>
          </cell>
          <cell r="P907">
            <v>60782.337225000003</v>
          </cell>
          <cell r="Q907">
            <v>121564.67445000001</v>
          </cell>
          <cell r="R907">
            <v>121564.67445000001</v>
          </cell>
          <cell r="S907">
            <v>104384.733615</v>
          </cell>
          <cell r="T907">
            <v>90913.877955000004</v>
          </cell>
        </row>
        <row r="912">
          <cell r="K912">
            <v>164278</v>
          </cell>
          <cell r="P912">
            <v>60782.337225000003</v>
          </cell>
          <cell r="Q912">
            <v>121564.67445000001</v>
          </cell>
          <cell r="R912">
            <v>121564.67445000001</v>
          </cell>
          <cell r="S912">
            <v>104384.733615</v>
          </cell>
          <cell r="T912">
            <v>90913.877955000004</v>
          </cell>
        </row>
        <row r="913">
          <cell r="K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</row>
        <row r="914">
          <cell r="K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</row>
        <row r="915">
          <cell r="K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</row>
        <row r="916">
          <cell r="K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</row>
        <row r="917">
          <cell r="K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</row>
        <row r="919">
          <cell r="K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</row>
        <row r="922">
          <cell r="K922">
            <v>4583824</v>
          </cell>
          <cell r="P922">
            <v>228834</v>
          </cell>
          <cell r="Q922">
            <v>457032</v>
          </cell>
          <cell r="R922">
            <v>676331</v>
          </cell>
          <cell r="S922">
            <v>839064</v>
          </cell>
          <cell r="T922">
            <v>713677</v>
          </cell>
        </row>
        <row r="923">
          <cell r="K923">
            <v>4583824</v>
          </cell>
          <cell r="P923">
            <v>228834</v>
          </cell>
          <cell r="Q923">
            <v>457032</v>
          </cell>
          <cell r="R923">
            <v>676331</v>
          </cell>
          <cell r="S923">
            <v>839064</v>
          </cell>
          <cell r="T923">
            <v>713677</v>
          </cell>
        </row>
        <row r="924">
          <cell r="K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</row>
        <row r="925">
          <cell r="K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</row>
        <row r="926">
          <cell r="K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</row>
        <row r="927">
          <cell r="K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</row>
        <row r="928">
          <cell r="K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</row>
        <row r="929">
          <cell r="K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</row>
        <row r="931">
          <cell r="K931">
            <v>7518313</v>
          </cell>
          <cell r="M931">
            <v>6275058.2250000015</v>
          </cell>
          <cell r="P931">
            <v>32286.16221509876</v>
          </cell>
          <cell r="Q931">
            <v>129277.59676898565</v>
          </cell>
          <cell r="R931">
            <v>220366.84030875776</v>
          </cell>
          <cell r="S931">
            <v>783270.95840000024</v>
          </cell>
          <cell r="T931">
            <v>809573.07590000029</v>
          </cell>
        </row>
        <row r="932">
          <cell r="K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</row>
        <row r="933">
          <cell r="K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</row>
        <row r="936">
          <cell r="K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</row>
        <row r="937">
          <cell r="K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</row>
        <row r="938">
          <cell r="K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</row>
        <row r="939">
          <cell r="K939">
            <v>1559384.1209091267</v>
          </cell>
          <cell r="P939">
            <v>92718.499440098763</v>
          </cell>
          <cell r="Q939">
            <v>189358.93399398564</v>
          </cell>
          <cell r="R939">
            <v>280097.17753375776</v>
          </cell>
          <cell r="S939">
            <v>781727.95840000024</v>
          </cell>
          <cell r="T939">
            <v>807973.07590000029</v>
          </cell>
        </row>
        <row r="940">
          <cell r="K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</row>
        <row r="941">
          <cell r="K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</row>
        <row r="943">
          <cell r="K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</row>
        <row r="944">
          <cell r="K944">
            <v>1559384.1209091267</v>
          </cell>
          <cell r="P944">
            <v>92718.499440098763</v>
          </cell>
          <cell r="Q944">
            <v>189358.93399398564</v>
          </cell>
          <cell r="R944">
            <v>280097.17753375776</v>
          </cell>
          <cell r="S944">
            <v>781727.95840000024</v>
          </cell>
          <cell r="T944">
            <v>807973.07590000029</v>
          </cell>
        </row>
        <row r="945">
          <cell r="K945">
            <v>1559384.1209091267</v>
          </cell>
          <cell r="P945">
            <v>92718.499440098763</v>
          </cell>
          <cell r="Q945">
            <v>189358.93399398564</v>
          </cell>
          <cell r="R945">
            <v>280097.17753375776</v>
          </cell>
          <cell r="S945">
            <v>781727.95840000024</v>
          </cell>
          <cell r="T945">
            <v>807973.07590000029</v>
          </cell>
        </row>
        <row r="946">
          <cell r="K946">
            <v>12</v>
          </cell>
          <cell r="P946">
            <v>11973.483844932809</v>
          </cell>
          <cell r="Q946">
            <v>24151.166487818817</v>
          </cell>
          <cell r="R946">
            <v>36536.531258957461</v>
          </cell>
          <cell r="S946">
            <v>12</v>
          </cell>
          <cell r="T946">
            <v>12</v>
          </cell>
        </row>
        <row r="947">
          <cell r="K947">
            <v>2873110</v>
          </cell>
          <cell r="P947">
            <v>145864.27100000018</v>
          </cell>
          <cell r="Q947">
            <v>1748336.58644</v>
          </cell>
          <cell r="R947">
            <v>4012374.1702725594</v>
          </cell>
          <cell r="S947">
            <v>2510901.9700000002</v>
          </cell>
          <cell r="T947">
            <v>2446283.61</v>
          </cell>
        </row>
        <row r="948">
          <cell r="I948">
            <v>0</v>
          </cell>
          <cell r="K948">
            <v>0</v>
          </cell>
          <cell r="M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</row>
        <row r="949">
          <cell r="K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</row>
        <row r="950">
          <cell r="K950">
            <v>405228</v>
          </cell>
          <cell r="P950">
            <v>64588.500280279433</v>
          </cell>
          <cell r="Q950">
            <v>64588.500280279433</v>
          </cell>
          <cell r="R950">
            <v>64588.500280279666</v>
          </cell>
          <cell r="S950">
            <v>140400</v>
          </cell>
          <cell r="T950">
            <v>0</v>
          </cell>
        </row>
        <row r="951">
          <cell r="K951">
            <v>398397</v>
          </cell>
          <cell r="P951">
            <v>72996</v>
          </cell>
          <cell r="Q951">
            <v>143688</v>
          </cell>
          <cell r="R951">
            <v>220760</v>
          </cell>
          <cell r="S951">
            <v>373689</v>
          </cell>
          <cell r="T951">
            <v>355689</v>
          </cell>
        </row>
        <row r="953">
          <cell r="K953">
            <v>15843</v>
          </cell>
          <cell r="P953">
            <v>-60782.337225000003</v>
          </cell>
          <cell r="Q953">
            <v>-60782.337225000003</v>
          </cell>
          <cell r="R953">
            <v>-60782.337225000003</v>
          </cell>
          <cell r="S953">
            <v>0</v>
          </cell>
          <cell r="T953">
            <v>0</v>
          </cell>
        </row>
        <row r="958">
          <cell r="K958">
            <v>15843</v>
          </cell>
          <cell r="P958">
            <v>-60782.337225000003</v>
          </cell>
          <cell r="Q958">
            <v>-60782.337225000003</v>
          </cell>
          <cell r="R958">
            <v>-60782.337225000003</v>
          </cell>
          <cell r="S958">
            <v>0</v>
          </cell>
          <cell r="T958">
            <v>0</v>
          </cell>
        </row>
        <row r="959">
          <cell r="K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</row>
        <row r="960">
          <cell r="K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</row>
        <row r="961">
          <cell r="K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</row>
        <row r="962">
          <cell r="K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</row>
        <row r="963">
          <cell r="K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</row>
        <row r="965">
          <cell r="K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</row>
        <row r="968">
          <cell r="K968">
            <v>111217</v>
          </cell>
          <cell r="P968">
            <v>350</v>
          </cell>
          <cell r="Q968">
            <v>701</v>
          </cell>
          <cell r="R968">
            <v>1052</v>
          </cell>
          <cell r="S968">
            <v>1543</v>
          </cell>
          <cell r="T968">
            <v>1600</v>
          </cell>
        </row>
        <row r="969">
          <cell r="K969">
            <v>111217</v>
          </cell>
          <cell r="P969">
            <v>350</v>
          </cell>
          <cell r="Q969">
            <v>701</v>
          </cell>
          <cell r="R969">
            <v>1052</v>
          </cell>
          <cell r="S969">
            <v>1543</v>
          </cell>
          <cell r="T969">
            <v>1600</v>
          </cell>
        </row>
        <row r="970">
          <cell r="K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</row>
        <row r="971">
          <cell r="K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</row>
        <row r="972">
          <cell r="K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</row>
        <row r="973">
          <cell r="K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</row>
        <row r="974">
          <cell r="K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</row>
        <row r="975">
          <cell r="K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</row>
        <row r="977">
          <cell r="I977">
            <v>2086304.6</v>
          </cell>
          <cell r="K977">
            <v>42905148</v>
          </cell>
          <cell r="M977">
            <v>68379863</v>
          </cell>
          <cell r="P977">
            <v>1588930.4638549353</v>
          </cell>
          <cell r="Q977">
            <v>4012792.5938513386</v>
          </cell>
          <cell r="R977">
            <v>4793307.0394798918</v>
          </cell>
          <cell r="S977">
            <v>5866730.0185624231</v>
          </cell>
          <cell r="T977">
            <v>6100050.111272607</v>
          </cell>
        </row>
        <row r="978">
          <cell r="K978">
            <v>6099438.1952365655</v>
          </cell>
          <cell r="P978">
            <v>182787.82479054824</v>
          </cell>
          <cell r="Q978">
            <v>1254781.7967128465</v>
          </cell>
          <cell r="R978">
            <v>551024.54477464978</v>
          </cell>
          <cell r="S978">
            <v>772983.07717876905</v>
          </cell>
          <cell r="T978">
            <v>801227.11082368612</v>
          </cell>
        </row>
        <row r="979">
          <cell r="K979">
            <v>5854667.9107565656</v>
          </cell>
          <cell r="P979">
            <v>0</v>
          </cell>
          <cell r="Q979">
            <v>887362.93367826473</v>
          </cell>
          <cell r="R979">
            <v>0</v>
          </cell>
          <cell r="S979">
            <v>0</v>
          </cell>
          <cell r="T979">
            <v>0</v>
          </cell>
        </row>
        <row r="982">
          <cell r="K982">
            <v>0</v>
          </cell>
          <cell r="P982">
            <v>80388.923399289662</v>
          </cell>
          <cell r="Q982">
            <v>165472.8197915385</v>
          </cell>
          <cell r="R982">
            <v>249531.35967982141</v>
          </cell>
          <cell r="S982">
            <v>325012.5</v>
          </cell>
          <cell r="T982">
            <v>325012.5</v>
          </cell>
        </row>
        <row r="983">
          <cell r="K983">
            <v>244770.28448000003</v>
          </cell>
          <cell r="P983">
            <v>102398.90139125858</v>
          </cell>
          <cell r="Q983">
            <v>201946.04324304344</v>
          </cell>
          <cell r="R983">
            <v>301493.18509482837</v>
          </cell>
          <cell r="S983">
            <v>447970.57717876905</v>
          </cell>
          <cell r="T983">
            <v>476214.61082368612</v>
          </cell>
        </row>
        <row r="984">
          <cell r="K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</row>
        <row r="985">
          <cell r="K985">
            <v>1882115.8</v>
          </cell>
          <cell r="P985">
            <v>879162.88835520041</v>
          </cell>
          <cell r="Q985">
            <v>1758398.5108201187</v>
          </cell>
          <cell r="R985">
            <v>2642113.6377776819</v>
          </cell>
          <cell r="S985">
            <v>3581959.1876892447</v>
          </cell>
          <cell r="T985">
            <v>3784661.5038795117</v>
          </cell>
        </row>
        <row r="986">
          <cell r="K986">
            <v>1226983</v>
          </cell>
          <cell r="P986">
            <v>794172.57242610317</v>
          </cell>
          <cell r="Q986">
            <v>1588345.1448522063</v>
          </cell>
          <cell r="R986">
            <v>2382517.7172783096</v>
          </cell>
          <cell r="S986">
            <v>3201736.695388495</v>
          </cell>
          <cell r="T986">
            <v>3385437.9865787621</v>
          </cell>
        </row>
        <row r="987">
          <cell r="K987">
            <v>1226983</v>
          </cell>
          <cell r="P987">
            <v>794172.57242610317</v>
          </cell>
          <cell r="Q987">
            <v>1588345.1448522063</v>
          </cell>
          <cell r="R987">
            <v>2382517.7172783096</v>
          </cell>
          <cell r="S987">
            <v>3201736.695388495</v>
          </cell>
          <cell r="T987">
            <v>3385437.9865787621</v>
          </cell>
        </row>
        <row r="989">
          <cell r="K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</row>
        <row r="990">
          <cell r="K990">
            <v>655132.80000000005</v>
          </cell>
          <cell r="P990">
            <v>84990.315929097182</v>
          </cell>
          <cell r="Q990">
            <v>170053.36596791231</v>
          </cell>
          <cell r="R990">
            <v>259595.92049937209</v>
          </cell>
          <cell r="S990">
            <v>380222.49230074981</v>
          </cell>
          <cell r="T990">
            <v>399223.51730074984</v>
          </cell>
        </row>
        <row r="991">
          <cell r="K991">
            <v>655132.80000000005</v>
          </cell>
          <cell r="P991">
            <v>84990.315929097182</v>
          </cell>
          <cell r="Q991">
            <v>170053.36596791231</v>
          </cell>
          <cell r="R991">
            <v>259595.92049937209</v>
          </cell>
          <cell r="S991">
            <v>380222.49230074981</v>
          </cell>
          <cell r="T991">
            <v>399223.51730074984</v>
          </cell>
        </row>
        <row r="992">
          <cell r="I992">
            <v>1405003</v>
          </cell>
          <cell r="K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</row>
        <row r="993">
          <cell r="I993">
            <v>3548591</v>
          </cell>
          <cell r="K993">
            <v>0</v>
          </cell>
          <cell r="P993">
            <v>670723.59799000004</v>
          </cell>
          <cell r="Q993">
            <v>3853796.2155600004</v>
          </cell>
          <cell r="R993">
            <v>3919308.7645600005</v>
          </cell>
          <cell r="S993">
            <v>126668.64</v>
          </cell>
          <cell r="T993">
            <v>126668.64</v>
          </cell>
        </row>
        <row r="994">
          <cell r="I994">
            <v>0</v>
          </cell>
          <cell r="K994">
            <v>5664872.1753399996</v>
          </cell>
          <cell r="M994">
            <v>0</v>
          </cell>
          <cell r="P994">
            <v>304727.53741560254</v>
          </cell>
          <cell r="Q994">
            <v>496914.07483120507</v>
          </cell>
          <cell r="R994">
            <v>690542.61224680766</v>
          </cell>
          <cell r="S994">
            <v>791786.05716241011</v>
          </cell>
          <cell r="T994">
            <v>799283.36003741017</v>
          </cell>
        </row>
        <row r="995">
          <cell r="K995">
            <v>5664872.1753399996</v>
          </cell>
          <cell r="P995">
            <v>304727.53741560254</v>
          </cell>
          <cell r="Q995">
            <v>496914.07483120507</v>
          </cell>
          <cell r="R995">
            <v>690542.61224680766</v>
          </cell>
          <cell r="S995">
            <v>791786.05716241011</v>
          </cell>
          <cell r="T995">
            <v>799283.36003741017</v>
          </cell>
        </row>
        <row r="996">
          <cell r="K996">
            <v>7276264</v>
          </cell>
          <cell r="P996">
            <v>341330.82646000001</v>
          </cell>
          <cell r="Q996">
            <v>1824066.1753400001</v>
          </cell>
          <cell r="R996">
            <v>3504066.1753400001</v>
          </cell>
          <cell r="S996">
            <v>0</v>
          </cell>
          <cell r="T996">
            <v>0</v>
          </cell>
        </row>
        <row r="997">
          <cell r="K997">
            <v>1377549</v>
          </cell>
          <cell r="P997">
            <v>437244</v>
          </cell>
          <cell r="Q997">
            <v>618257</v>
          </cell>
          <cell r="R997">
            <v>1161390</v>
          </cell>
          <cell r="S997">
            <v>497724</v>
          </cell>
          <cell r="T997">
            <v>501224</v>
          </cell>
        </row>
        <row r="999">
          <cell r="K999">
            <v>9081790.6618000008</v>
          </cell>
          <cell r="P999">
            <v>69041.938293584069</v>
          </cell>
          <cell r="Q999">
            <v>138088.36648716815</v>
          </cell>
          <cell r="R999">
            <v>211320.79468075224</v>
          </cell>
          <cell r="S999">
            <v>253510.70153200001</v>
          </cell>
          <cell r="T999">
            <v>253933.70153200001</v>
          </cell>
        </row>
        <row r="1004">
          <cell r="K1004">
            <v>0</v>
          </cell>
          <cell r="P1004">
            <v>47434.5</v>
          </cell>
          <cell r="Q1004">
            <v>94869</v>
          </cell>
          <cell r="R1004">
            <v>142303.5</v>
          </cell>
          <cell r="S1004">
            <v>172366</v>
          </cell>
          <cell r="T1004">
            <v>172782</v>
          </cell>
        </row>
        <row r="1005">
          <cell r="K1005">
            <v>25146</v>
          </cell>
          <cell r="P1005">
            <v>0</v>
          </cell>
          <cell r="Q1005">
            <v>0</v>
          </cell>
          <cell r="R1005">
            <v>4186</v>
          </cell>
          <cell r="S1005">
            <v>0</v>
          </cell>
          <cell r="T1005">
            <v>0</v>
          </cell>
        </row>
        <row r="1006">
          <cell r="K1006">
            <v>9044308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T1006">
            <v>0</v>
          </cell>
        </row>
        <row r="1007">
          <cell r="K1007">
            <v>12336.6618</v>
          </cell>
          <cell r="P1007">
            <v>3077.1843749999998</v>
          </cell>
          <cell r="Q1007">
            <v>6154.8586500000001</v>
          </cell>
          <cell r="R1007">
            <v>9232.5329249999995</v>
          </cell>
          <cell r="S1007">
            <v>12310.207200000001</v>
          </cell>
          <cell r="T1007">
            <v>12310.207200000001</v>
          </cell>
        </row>
        <row r="1008">
          <cell r="K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</row>
        <row r="1009">
          <cell r="K1009">
            <v>0</v>
          </cell>
          <cell r="P1009">
            <v>16540.253918584076</v>
          </cell>
          <cell r="Q1009">
            <v>33084.507837168152</v>
          </cell>
          <cell r="R1009">
            <v>49628.761755752232</v>
          </cell>
          <cell r="S1009">
            <v>68834.494332000002</v>
          </cell>
          <cell r="T1009">
            <v>68841.494332000002</v>
          </cell>
        </row>
        <row r="1011">
          <cell r="K1011">
            <v>0</v>
          </cell>
          <cell r="P1011">
            <v>1990</v>
          </cell>
          <cell r="Q1011">
            <v>3980</v>
          </cell>
          <cell r="R1011">
            <v>5970</v>
          </cell>
          <cell r="S1011">
            <v>0</v>
          </cell>
          <cell r="T1011">
            <v>0</v>
          </cell>
        </row>
        <row r="1014">
          <cell r="K1014">
            <v>3196906</v>
          </cell>
          <cell r="P1014">
            <v>97589</v>
          </cell>
          <cell r="Q1014">
            <v>251377</v>
          </cell>
          <cell r="R1014">
            <v>528415</v>
          </cell>
          <cell r="S1014">
            <v>233204</v>
          </cell>
          <cell r="T1014">
            <v>223842</v>
          </cell>
        </row>
        <row r="1015">
          <cell r="I1015">
            <v>6902030</v>
          </cell>
          <cell r="K1015">
            <v>3196906</v>
          </cell>
          <cell r="P1015">
            <v>97589</v>
          </cell>
          <cell r="Q1015">
            <v>251377</v>
          </cell>
          <cell r="R1015">
            <v>528415</v>
          </cell>
          <cell r="S1015">
            <v>233204</v>
          </cell>
          <cell r="T1015">
            <v>223842</v>
          </cell>
        </row>
        <row r="1016">
          <cell r="K1016">
            <v>730574</v>
          </cell>
          <cell r="P1016">
            <v>55621.275000000001</v>
          </cell>
          <cell r="Q1016">
            <v>113232.845</v>
          </cell>
          <cell r="R1016">
            <v>169890.45</v>
          </cell>
          <cell r="S1016">
            <v>233286.995</v>
          </cell>
          <cell r="T1016">
            <v>237102.435</v>
          </cell>
        </row>
        <row r="1017">
          <cell r="K1017">
            <v>0</v>
          </cell>
          <cell r="P1017">
            <v>54675</v>
          </cell>
          <cell r="Q1017">
            <v>109350</v>
          </cell>
          <cell r="R1017">
            <v>164025</v>
          </cell>
          <cell r="S1017">
            <v>218700</v>
          </cell>
          <cell r="T1017">
            <v>218700</v>
          </cell>
        </row>
        <row r="1018">
          <cell r="K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</row>
        <row r="1019">
          <cell r="K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</row>
        <row r="1020">
          <cell r="K1020">
            <v>730574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</row>
        <row r="1021">
          <cell r="K1021">
            <v>0</v>
          </cell>
          <cell r="P1021">
            <v>946.27499999999998</v>
          </cell>
          <cell r="Q1021">
            <v>3882.8449999999998</v>
          </cell>
          <cell r="R1021">
            <v>5865.45</v>
          </cell>
          <cell r="S1021">
            <v>14586.995000000001</v>
          </cell>
          <cell r="T1021">
            <v>18402.435000000001</v>
          </cell>
        </row>
        <row r="1023">
          <cell r="I1023">
            <v>397066.76</v>
          </cell>
          <cell r="K1023">
            <v>40920960</v>
          </cell>
          <cell r="M1023">
            <v>20114062</v>
          </cell>
          <cell r="P1023">
            <v>5562951.9673886001</v>
          </cell>
          <cell r="Q1023">
            <v>11200005.36783893</v>
          </cell>
          <cell r="R1023">
            <v>16783917.649779409</v>
          </cell>
          <cell r="S1023">
            <v>23410491</v>
          </cell>
          <cell r="T1023">
            <v>22169651</v>
          </cell>
        </row>
        <row r="1024">
          <cell r="K1024">
            <v>27926399.424526829</v>
          </cell>
          <cell r="P1024">
            <v>5562951.9673886001</v>
          </cell>
          <cell r="Q1024">
            <v>11200005.36783893</v>
          </cell>
          <cell r="R1024">
            <v>16783917.649779409</v>
          </cell>
          <cell r="S1024">
            <v>23322825</v>
          </cell>
          <cell r="T1024">
            <v>23322825</v>
          </cell>
        </row>
        <row r="1025">
          <cell r="K1025">
            <v>27926399.424526829</v>
          </cell>
          <cell r="P1025">
            <v>-17754.282611399991</v>
          </cell>
          <cell r="Q1025">
            <v>38592.86783893111</v>
          </cell>
          <cell r="R1025">
            <v>41798.899779410523</v>
          </cell>
          <cell r="S1025">
            <v>0</v>
          </cell>
          <cell r="T1025">
            <v>0</v>
          </cell>
        </row>
        <row r="1027">
          <cell r="P1027">
            <v>5580706.25</v>
          </cell>
          <cell r="Q1027">
            <v>11161412.5</v>
          </cell>
          <cell r="R1027">
            <v>16742118.75</v>
          </cell>
          <cell r="S1027">
            <v>23322825</v>
          </cell>
          <cell r="T1027">
            <v>23322825</v>
          </cell>
        </row>
        <row r="1028">
          <cell r="K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</row>
        <row r="1029">
          <cell r="K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</row>
        <row r="1030">
          <cell r="K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</row>
        <row r="1031">
          <cell r="K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87666</v>
          </cell>
          <cell r="T1031">
            <v>-1153174</v>
          </cell>
        </row>
        <row r="1032">
          <cell r="K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-1246104</v>
          </cell>
        </row>
        <row r="1033">
          <cell r="K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-1246104</v>
          </cell>
        </row>
        <row r="1035">
          <cell r="K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</row>
        <row r="1036">
          <cell r="K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87666</v>
          </cell>
          <cell r="T1036">
            <v>92930</v>
          </cell>
        </row>
        <row r="1037">
          <cell r="K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87666</v>
          </cell>
          <cell r="T1037">
            <v>92930</v>
          </cell>
        </row>
        <row r="1038">
          <cell r="K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</row>
        <row r="1039">
          <cell r="K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</row>
        <row r="1040">
          <cell r="I1040">
            <v>0</v>
          </cell>
          <cell r="K1040">
            <v>25000</v>
          </cell>
          <cell r="M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</row>
        <row r="1041">
          <cell r="K1041">
            <v>25000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</row>
        <row r="1042">
          <cell r="K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</row>
        <row r="1043">
          <cell r="K1043">
            <v>0</v>
          </cell>
          <cell r="P1043">
            <v>0</v>
          </cell>
          <cell r="Q1043">
            <v>0</v>
          </cell>
          <cell r="R1043">
            <v>25000</v>
          </cell>
          <cell r="S1043">
            <v>4300</v>
          </cell>
          <cell r="T1043">
            <v>4300</v>
          </cell>
        </row>
        <row r="1045">
          <cell r="K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</row>
        <row r="1050">
          <cell r="K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</row>
        <row r="1051">
          <cell r="K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</row>
        <row r="1052">
          <cell r="K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</row>
        <row r="1053">
          <cell r="K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0</v>
          </cell>
        </row>
        <row r="1054">
          <cell r="K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</row>
        <row r="1055">
          <cell r="K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</row>
        <row r="1057">
          <cell r="K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</row>
        <row r="1060">
          <cell r="K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</row>
        <row r="1061">
          <cell r="I1061">
            <v>96943375</v>
          </cell>
          <cell r="K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</row>
        <row r="1062">
          <cell r="K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</row>
        <row r="1063">
          <cell r="K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</row>
        <row r="1064">
          <cell r="K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</row>
        <row r="1065">
          <cell r="K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</row>
        <row r="1066">
          <cell r="K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</row>
        <row r="1067">
          <cell r="K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</row>
        <row r="1069">
          <cell r="I1069">
            <v>205546158.96000007</v>
          </cell>
          <cell r="K1069">
            <v>386499285.84737682</v>
          </cell>
          <cell r="M1069">
            <v>374182535.62704122</v>
          </cell>
          <cell r="P1069">
            <v>117992229.4554839</v>
          </cell>
          <cell r="Q1069">
            <v>219058943.27215773</v>
          </cell>
          <cell r="R1069">
            <v>318936676.0336585</v>
          </cell>
          <cell r="S1069">
            <v>457714977.07458401</v>
          </cell>
          <cell r="T1069">
            <v>489604318.08665848</v>
          </cell>
        </row>
        <row r="1070">
          <cell r="K1070">
            <v>186395616.35262489</v>
          </cell>
          <cell r="P1070">
            <v>59887658.590295389</v>
          </cell>
          <cell r="Q1070">
            <v>116332337.72599226</v>
          </cell>
          <cell r="R1070">
            <v>178077439.31143343</v>
          </cell>
          <cell r="S1070">
            <v>245494186.39262229</v>
          </cell>
          <cell r="T1070">
            <v>241766468.17339495</v>
          </cell>
        </row>
        <row r="1071">
          <cell r="K1071">
            <v>188350138.21390486</v>
          </cell>
          <cell r="P1071">
            <v>54807745.910865299</v>
          </cell>
          <cell r="Q1071">
            <v>106157188.52274972</v>
          </cell>
          <cell r="R1071">
            <v>162816332.35525796</v>
          </cell>
          <cell r="S1071">
            <v>224717810.97418261</v>
          </cell>
          <cell r="T1071">
            <v>221541253.95090535</v>
          </cell>
        </row>
        <row r="1073">
          <cell r="P1073">
            <v>5580706.25</v>
          </cell>
          <cell r="Q1073">
            <v>11161412.5</v>
          </cell>
          <cell r="R1073">
            <v>16742118.75</v>
          </cell>
          <cell r="S1073">
            <v>23322825</v>
          </cell>
          <cell r="T1073">
            <v>23322825</v>
          </cell>
        </row>
        <row r="1074">
          <cell r="K1074">
            <v>-1954521.8612799766</v>
          </cell>
          <cell r="P1074">
            <v>-500793.57056990918</v>
          </cell>
          <cell r="Q1074">
            <v>-986263.29675745533</v>
          </cell>
          <cell r="R1074">
            <v>-1481011.7938245256</v>
          </cell>
          <cell r="S1074">
            <v>-2546449.5815603221</v>
          </cell>
          <cell r="T1074">
            <v>-3097610.7775103943</v>
          </cell>
        </row>
        <row r="1075">
          <cell r="K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T1075">
            <v>0</v>
          </cell>
        </row>
        <row r="1076">
          <cell r="K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</row>
        <row r="1077">
          <cell r="K1077">
            <v>32707940.808528319</v>
          </cell>
          <cell r="P1077">
            <v>23947357.667464681</v>
          </cell>
          <cell r="Q1077">
            <v>33252368.688674316</v>
          </cell>
          <cell r="R1077">
            <v>40371601.829649374</v>
          </cell>
          <cell r="S1077">
            <v>72325210.997447982</v>
          </cell>
          <cell r="T1077">
            <v>82170966.516393721</v>
          </cell>
        </row>
        <row r="1078">
          <cell r="K1078">
            <v>15525827.745026018</v>
          </cell>
          <cell r="P1078">
            <v>5585712.0262390813</v>
          </cell>
          <cell r="Q1078">
            <v>11713367.272289753</v>
          </cell>
          <cell r="R1078">
            <v>17939870.571900308</v>
          </cell>
          <cell r="S1078">
            <v>31689689.002439663</v>
          </cell>
          <cell r="T1078">
            <v>36546154.00912299</v>
          </cell>
        </row>
        <row r="1079">
          <cell r="I1079">
            <v>8903979</v>
          </cell>
          <cell r="K1079">
            <v>15561947.176219283</v>
          </cell>
          <cell r="P1079">
            <v>5954602.4318780154</v>
          </cell>
          <cell r="Q1079">
            <v>11909204.863756031</v>
          </cell>
          <cell r="R1079">
            <v>17863807.295634042</v>
          </cell>
          <cell r="S1079">
            <v>31549648.698913977</v>
          </cell>
          <cell r="T1079">
            <v>36379532.905597307</v>
          </cell>
        </row>
        <row r="1081">
          <cell r="K1081">
            <v>-36119.431193264842</v>
          </cell>
          <cell r="P1081">
            <v>-368890.40563893435</v>
          </cell>
          <cell r="Q1081">
            <v>-195837.59146627743</v>
          </cell>
          <cell r="R1081">
            <v>76063.276266264031</v>
          </cell>
          <cell r="S1081">
            <v>140040.30352568696</v>
          </cell>
          <cell r="T1081">
            <v>166621.10352568678</v>
          </cell>
        </row>
        <row r="1082">
          <cell r="K1082">
            <v>17182113.063502301</v>
          </cell>
          <cell r="P1082">
            <v>18361645.641225599</v>
          </cell>
          <cell r="Q1082">
            <v>21539001.416384563</v>
          </cell>
          <cell r="R1082">
            <v>22431731.257749062</v>
          </cell>
          <cell r="S1082">
            <v>40635521.99500832</v>
          </cell>
          <cell r="T1082">
            <v>45624812.507270731</v>
          </cell>
        </row>
        <row r="1083">
          <cell r="K1083">
            <v>17182113.063502301</v>
          </cell>
          <cell r="P1083">
            <v>18361645.641225599</v>
          </cell>
          <cell r="Q1083">
            <v>21539001.416384563</v>
          </cell>
          <cell r="R1083">
            <v>22431731.257749062</v>
          </cell>
          <cell r="S1083">
            <v>40635521.99500832</v>
          </cell>
          <cell r="T1083">
            <v>45624812.507270731</v>
          </cell>
        </row>
        <row r="1084">
          <cell r="I1084">
            <v>1252158</v>
          </cell>
          <cell r="K1084">
            <v>1325414.438393509</v>
          </cell>
          <cell r="P1084">
            <v>1079433.485202</v>
          </cell>
          <cell r="Q1084">
            <v>1964562.6874928074</v>
          </cell>
          <cell r="R1084">
            <v>2876793.9545918489</v>
          </cell>
          <cell r="S1084">
            <v>4301171.8275177935</v>
          </cell>
          <cell r="T1084">
            <v>5041688.801404098</v>
          </cell>
        </row>
        <row r="1085">
          <cell r="K1085">
            <v>9958578</v>
          </cell>
          <cell r="P1085">
            <v>11065782.414216951</v>
          </cell>
          <cell r="Q1085">
            <v>19723976.816827208</v>
          </cell>
          <cell r="R1085">
            <v>20622904.980721459</v>
          </cell>
          <cell r="S1085">
            <v>35503094.440000005</v>
          </cell>
          <cell r="T1085">
            <v>35689690.745000005</v>
          </cell>
        </row>
        <row r="1086">
          <cell r="I1086">
            <v>0</v>
          </cell>
          <cell r="K1086">
            <v>10501311.409108948</v>
          </cell>
          <cell r="M1086">
            <v>0</v>
          </cell>
          <cell r="P1086">
            <v>1839556.7163593813</v>
          </cell>
          <cell r="Q1086">
            <v>4647422.9563878188</v>
          </cell>
          <cell r="R1086">
            <v>7478451.3919235077</v>
          </cell>
          <cell r="S1086">
            <v>9103028.4590606783</v>
          </cell>
          <cell r="T1086">
            <v>10914526.902639559</v>
          </cell>
        </row>
        <row r="1087">
          <cell r="K1087">
            <v>10501311.409108948</v>
          </cell>
          <cell r="P1087">
            <v>1839556.7163593813</v>
          </cell>
          <cell r="Q1087">
            <v>4647422.9563878188</v>
          </cell>
          <cell r="R1087">
            <v>7478451.3919235077</v>
          </cell>
          <cell r="S1087">
            <v>9103028.4590606783</v>
          </cell>
          <cell r="T1087">
            <v>10914526.902639559</v>
          </cell>
        </row>
        <row r="1088">
          <cell r="K1088">
            <v>8707350.2000000011</v>
          </cell>
          <cell r="P1088">
            <v>2811159.1474051308</v>
          </cell>
          <cell r="Q1088">
            <v>8789776.3890572898</v>
          </cell>
          <cell r="R1088">
            <v>9929935.0490388088</v>
          </cell>
          <cell r="S1088">
            <v>10731927.656291543</v>
          </cell>
          <cell r="T1088">
            <v>15141427.438829785</v>
          </cell>
        </row>
        <row r="1089">
          <cell r="K1089">
            <v>4535844</v>
          </cell>
          <cell r="P1089">
            <v>-327036</v>
          </cell>
          <cell r="Q1089">
            <v>633068</v>
          </cell>
          <cell r="R1089">
            <v>-621785</v>
          </cell>
          <cell r="S1089">
            <v>-292918</v>
          </cell>
          <cell r="T1089">
            <v>-97897</v>
          </cell>
        </row>
        <row r="1091">
          <cell r="K1091">
            <v>-546950.32519498945</v>
          </cell>
          <cell r="P1091">
            <v>-283652.49984405667</v>
          </cell>
          <cell r="Q1091">
            <v>146016.57484083573</v>
          </cell>
          <cell r="R1091">
            <v>1010946.7671329756</v>
          </cell>
          <cell r="S1091">
            <v>1417329.0574021651</v>
          </cell>
          <cell r="T1091">
            <v>1976667.7367706755</v>
          </cell>
        </row>
        <row r="1096">
          <cell r="K1096">
            <v>81440.712000000058</v>
          </cell>
          <cell r="P1096">
            <v>82842.097499999974</v>
          </cell>
          <cell r="Q1096">
            <v>98245.2944416666</v>
          </cell>
          <cell r="R1096">
            <v>172832.3586083331</v>
          </cell>
          <cell r="S1096">
            <v>291426.3490350002</v>
          </cell>
          <cell r="T1096">
            <v>304697.29009500018</v>
          </cell>
        </row>
        <row r="1097">
          <cell r="K1097">
            <v>142167</v>
          </cell>
          <cell r="P1097">
            <v>12096</v>
          </cell>
          <cell r="Q1097">
            <v>92451</v>
          </cell>
          <cell r="R1097">
            <v>216628</v>
          </cell>
          <cell r="S1097">
            <v>207295</v>
          </cell>
          <cell r="T1097">
            <v>566224</v>
          </cell>
        </row>
        <row r="1098">
          <cell r="K1098">
            <v>91422</v>
          </cell>
          <cell r="P1098">
            <v>-73737</v>
          </cell>
          <cell r="Q1098">
            <v>82501</v>
          </cell>
          <cell r="R1098">
            <v>552726</v>
          </cell>
          <cell r="S1098">
            <v>179957</v>
          </cell>
          <cell r="T1098">
            <v>237028</v>
          </cell>
        </row>
        <row r="1099">
          <cell r="K1099">
            <v>-294299.85213712044</v>
          </cell>
          <cell r="P1099">
            <v>-254207.79855072589</v>
          </cell>
          <cell r="Q1099">
            <v>-133892.01074512125</v>
          </cell>
          <cell r="R1099">
            <v>16310.882492178833</v>
          </cell>
          <cell r="S1099">
            <v>138621.11269564406</v>
          </cell>
          <cell r="T1099">
            <v>213066.93437648957</v>
          </cell>
        </row>
        <row r="1100">
          <cell r="K1100">
            <v>302283.20000000019</v>
          </cell>
          <cell r="P1100">
            <v>3821.2194280055992</v>
          </cell>
          <cell r="Q1100">
            <v>132189.29837501352</v>
          </cell>
          <cell r="R1100">
            <v>258212.91303203156</v>
          </cell>
          <cell r="S1100">
            <v>392630.16534632805</v>
          </cell>
          <cell r="T1100">
            <v>393463.68330671667</v>
          </cell>
        </row>
        <row r="1101">
          <cell r="K1101">
            <v>-73592.197982034733</v>
          </cell>
          <cell r="P1101">
            <v>37326.608258135646</v>
          </cell>
          <cell r="Q1101">
            <v>52925.075644842749</v>
          </cell>
          <cell r="R1101">
            <v>59906.65503154989</v>
          </cell>
          <cell r="S1101">
            <v>207399.43032519289</v>
          </cell>
          <cell r="T1101">
            <v>262187.82899246935</v>
          </cell>
        </row>
        <row r="1103">
          <cell r="K1103">
            <v>-796371.18707583449</v>
          </cell>
          <cell r="P1103">
            <v>-91793.626479472034</v>
          </cell>
          <cell r="Q1103">
            <v>-178403.08287556583</v>
          </cell>
          <cell r="R1103">
            <v>-265670.04203111789</v>
          </cell>
          <cell r="S1103">
            <v>0</v>
          </cell>
          <cell r="T1103">
            <v>0</v>
          </cell>
        </row>
        <row r="1106">
          <cell r="K1106">
            <v>87730747</v>
          </cell>
          <cell r="P1106">
            <v>13608194</v>
          </cell>
          <cell r="Q1106">
            <v>43182572</v>
          </cell>
          <cell r="R1106">
            <v>63744082</v>
          </cell>
          <cell r="S1106">
            <v>120948130</v>
          </cell>
          <cell r="T1106">
            <v>86676676</v>
          </cell>
        </row>
        <row r="1107">
          <cell r="I1107">
            <v>105104091</v>
          </cell>
          <cell r="K1107">
            <v>87730747</v>
          </cell>
          <cell r="P1107">
            <v>13608194</v>
          </cell>
          <cell r="Q1107">
            <v>43182572</v>
          </cell>
          <cell r="R1107">
            <v>63744082</v>
          </cell>
          <cell r="S1107">
            <v>120948130</v>
          </cell>
          <cell r="T1107">
            <v>86676676</v>
          </cell>
        </row>
        <row r="1108">
          <cell r="K1108">
            <v>106477593.50978957</v>
          </cell>
          <cell r="P1108">
            <v>32241474.981208503</v>
          </cell>
          <cell r="Q1108">
            <v>64692434.326262467</v>
          </cell>
          <cell r="R1108">
            <v>92789314.733519211</v>
          </cell>
          <cell r="S1108">
            <v>128912640.16805086</v>
          </cell>
          <cell r="T1108">
            <v>152056068.75745949</v>
          </cell>
        </row>
        <row r="1109">
          <cell r="K1109">
            <v>76611600</v>
          </cell>
          <cell r="P1109">
            <v>25462755</v>
          </cell>
          <cell r="Q1109">
            <v>50925510</v>
          </cell>
          <cell r="R1109">
            <v>76388265</v>
          </cell>
          <cell r="S1109">
            <v>110484810</v>
          </cell>
          <cell r="T1109">
            <v>134245350</v>
          </cell>
        </row>
        <row r="1110">
          <cell r="K1110">
            <v>15247087.931429569</v>
          </cell>
          <cell r="P1110">
            <v>2637476.7562085027</v>
          </cell>
          <cell r="Q1110">
            <v>4983128.5312624723</v>
          </cell>
          <cell r="R1110">
            <v>7043472.5035191998</v>
          </cell>
          <cell r="S1110">
            <v>11614090.163050866</v>
          </cell>
          <cell r="T1110">
            <v>11255613.042459497</v>
          </cell>
        </row>
        <row r="1111">
          <cell r="K1111">
            <v>1785946.5783600002</v>
          </cell>
          <cell r="P1111">
            <v>325678.34999999998</v>
          </cell>
          <cell r="Q1111">
            <v>651356.19000000006</v>
          </cell>
          <cell r="R1111">
            <v>977034.03</v>
          </cell>
          <cell r="S1111">
            <v>1975895.55</v>
          </cell>
          <cell r="T1111">
            <v>2214295.0499999998</v>
          </cell>
        </row>
        <row r="1112">
          <cell r="K1112">
            <v>12906495.5</v>
          </cell>
          <cell r="P1112">
            <v>3817610.5</v>
          </cell>
          <cell r="Q1112">
            <v>8137897.5</v>
          </cell>
          <cell r="R1112">
            <v>8388863</v>
          </cell>
          <cell r="S1112">
            <v>4873886.5</v>
          </cell>
          <cell r="T1112">
            <v>4388971.5</v>
          </cell>
        </row>
        <row r="1113">
          <cell r="K1113">
            <v>-73536.5</v>
          </cell>
          <cell r="P1113">
            <v>-2045.625</v>
          </cell>
          <cell r="Q1113">
            <v>-5457.8949999999995</v>
          </cell>
          <cell r="R1113">
            <v>-8319.7999999999993</v>
          </cell>
          <cell r="S1113">
            <v>-36042.044999999998</v>
          </cell>
          <cell r="T1113">
            <v>-48160.835000000006</v>
          </cell>
        </row>
        <row r="1115">
          <cell r="I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</row>
        <row r="1116">
          <cell r="K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</row>
        <row r="1117">
          <cell r="I1117">
            <v>283718</v>
          </cell>
          <cell r="K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</row>
        <row r="1120">
          <cell r="K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</row>
        <row r="1121">
          <cell r="K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</row>
        <row r="1122">
          <cell r="K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</row>
        <row r="1123">
          <cell r="K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</row>
        <row r="1124">
          <cell r="K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</row>
        <row r="1125">
          <cell r="K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  <cell r="T1125">
            <v>0</v>
          </cell>
        </row>
        <row r="1127">
          <cell r="K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</row>
        <row r="1128">
          <cell r="K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</row>
        <row r="1129">
          <cell r="K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</row>
        <row r="1130">
          <cell r="K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T1130">
            <v>0</v>
          </cell>
        </row>
        <row r="1131">
          <cell r="K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</row>
        <row r="1132">
          <cell r="I1132">
            <v>0</v>
          </cell>
          <cell r="K1132">
            <v>0</v>
          </cell>
          <cell r="M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</row>
        <row r="1133">
          <cell r="K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0</v>
          </cell>
        </row>
        <row r="1134">
          <cell r="K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</row>
        <row r="1135">
          <cell r="K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</row>
        <row r="1137">
          <cell r="K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</row>
        <row r="1142">
          <cell r="K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</row>
        <row r="1143">
          <cell r="K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</row>
        <row r="1144">
          <cell r="K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</row>
        <row r="1145">
          <cell r="K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</row>
        <row r="1146">
          <cell r="K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</row>
        <row r="1147">
          <cell r="K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</row>
        <row r="1149">
          <cell r="K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</row>
        <row r="1152">
          <cell r="K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</row>
        <row r="1153">
          <cell r="K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</row>
        <row r="1154">
          <cell r="K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</row>
        <row r="1155">
          <cell r="K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</row>
        <row r="1156">
          <cell r="K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  <cell r="T1156">
            <v>0</v>
          </cell>
        </row>
        <row r="1157">
          <cell r="K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</row>
        <row r="1158">
          <cell r="K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</row>
        <row r="1159">
          <cell r="K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</row>
        <row r="1161">
          <cell r="I1161">
            <v>205546158.96000007</v>
          </cell>
          <cell r="K1161">
            <v>386499285.84737682</v>
          </cell>
          <cell r="M1161">
            <v>374182535.62704122</v>
          </cell>
          <cell r="P1161">
            <v>117992229.4554839</v>
          </cell>
          <cell r="Q1161">
            <v>219058943.27215773</v>
          </cell>
          <cell r="R1161">
            <v>318936676.0336585</v>
          </cell>
          <cell r="S1161">
            <v>457714977.07458401</v>
          </cell>
          <cell r="T1161">
            <v>489604318.08665848</v>
          </cell>
        </row>
        <row r="1162">
          <cell r="K1162">
            <v>186395616.35262489</v>
          </cell>
          <cell r="P1162">
            <v>59887658.590295389</v>
          </cell>
          <cell r="Q1162">
            <v>116332337.72599226</v>
          </cell>
          <cell r="R1162">
            <v>178077439.31143343</v>
          </cell>
          <cell r="S1162">
            <v>245494186.39262229</v>
          </cell>
          <cell r="T1162">
            <v>241766468.17339495</v>
          </cell>
        </row>
        <row r="1163">
          <cell r="K1163">
            <v>188350138.21390486</v>
          </cell>
          <cell r="P1163">
            <v>54807745.910865299</v>
          </cell>
          <cell r="Q1163">
            <v>106157188.52274972</v>
          </cell>
          <cell r="R1163">
            <v>162816332.35525796</v>
          </cell>
          <cell r="S1163">
            <v>224717810.97418261</v>
          </cell>
          <cell r="T1163">
            <v>221541253.95090535</v>
          </cell>
        </row>
        <row r="1165">
          <cell r="P1165">
            <v>5580706.25</v>
          </cell>
          <cell r="Q1165">
            <v>11161412.5</v>
          </cell>
          <cell r="R1165">
            <v>16742118.75</v>
          </cell>
          <cell r="S1165">
            <v>23322825</v>
          </cell>
          <cell r="T1165">
            <v>23322825</v>
          </cell>
        </row>
        <row r="1166">
          <cell r="K1166">
            <v>-1954521.8612799766</v>
          </cell>
          <cell r="P1166">
            <v>-500793.57056990918</v>
          </cell>
          <cell r="Q1166">
            <v>-986263.29675745533</v>
          </cell>
          <cell r="R1166">
            <v>-1481011.7938245256</v>
          </cell>
          <cell r="S1166">
            <v>-2546449.5815603221</v>
          </cell>
          <cell r="T1166">
            <v>-3097610.7775103943</v>
          </cell>
        </row>
        <row r="1167">
          <cell r="K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T1167">
            <v>0</v>
          </cell>
        </row>
        <row r="1168">
          <cell r="K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</row>
        <row r="1169">
          <cell r="K1169">
            <v>32707940.808528319</v>
          </cell>
          <cell r="P1169">
            <v>23947357.667464681</v>
          </cell>
          <cell r="Q1169">
            <v>33252368.688674316</v>
          </cell>
          <cell r="R1169">
            <v>40371601.829649374</v>
          </cell>
          <cell r="S1169">
            <v>72325210.997447982</v>
          </cell>
          <cell r="T1169">
            <v>82170966.516393721</v>
          </cell>
        </row>
        <row r="1170">
          <cell r="K1170">
            <v>15525827.745026018</v>
          </cell>
          <cell r="P1170">
            <v>5585712.0262390813</v>
          </cell>
          <cell r="Q1170">
            <v>11713367.272289753</v>
          </cell>
          <cell r="R1170">
            <v>17939870.571900308</v>
          </cell>
          <cell r="S1170">
            <v>31689689.002439663</v>
          </cell>
          <cell r="T1170">
            <v>36546154.00912299</v>
          </cell>
        </row>
        <row r="1171">
          <cell r="K1171">
            <v>15561947.176219283</v>
          </cell>
          <cell r="P1171">
            <v>5954602.4318780154</v>
          </cell>
          <cell r="Q1171">
            <v>11909204.863756031</v>
          </cell>
          <cell r="R1171">
            <v>17863807.295634042</v>
          </cell>
          <cell r="S1171">
            <v>31549648.698913977</v>
          </cell>
          <cell r="T1171">
            <v>36379532.905597307</v>
          </cell>
        </row>
        <row r="1173">
          <cell r="K1173">
            <v>-36119.431193264842</v>
          </cell>
          <cell r="P1173">
            <v>-368890.40563893435</v>
          </cell>
          <cell r="Q1173">
            <v>-195837.59146627743</v>
          </cell>
          <cell r="R1173">
            <v>76063.276266264031</v>
          </cell>
          <cell r="S1173">
            <v>140040.30352568696</v>
          </cell>
          <cell r="T1173">
            <v>166621.10352568678</v>
          </cell>
        </row>
        <row r="1174">
          <cell r="K1174">
            <v>17182113.063502301</v>
          </cell>
          <cell r="P1174">
            <v>18361645.641225599</v>
          </cell>
          <cell r="Q1174">
            <v>21539001.416384563</v>
          </cell>
          <cell r="R1174">
            <v>22431731.257749062</v>
          </cell>
          <cell r="S1174">
            <v>40635521.99500832</v>
          </cell>
          <cell r="T1174">
            <v>45624812.507270731</v>
          </cell>
        </row>
        <row r="1175">
          <cell r="K1175">
            <v>17182113.063502301</v>
          </cell>
          <cell r="P1175">
            <v>18361645.641225599</v>
          </cell>
          <cell r="Q1175">
            <v>21539001.416384563</v>
          </cell>
          <cell r="R1175">
            <v>22431731.257749062</v>
          </cell>
          <cell r="S1175">
            <v>40635521.99500832</v>
          </cell>
          <cell r="T1175">
            <v>45624812.507270731</v>
          </cell>
        </row>
        <row r="1176">
          <cell r="I1176">
            <v>908163</v>
          </cell>
          <cell r="K1176">
            <v>1325414.438393509</v>
          </cell>
          <cell r="P1176">
            <v>1079433.485202</v>
          </cell>
          <cell r="Q1176">
            <v>1964562.6874928074</v>
          </cell>
          <cell r="R1176">
            <v>2876793.9545918489</v>
          </cell>
          <cell r="S1176">
            <v>4301171.8275177935</v>
          </cell>
          <cell r="T1176">
            <v>5041688.801404098</v>
          </cell>
        </row>
        <row r="1177">
          <cell r="I1177">
            <v>19134286</v>
          </cell>
          <cell r="K1177">
            <v>9958578</v>
          </cell>
          <cell r="P1177">
            <v>11065782.414216951</v>
          </cell>
          <cell r="Q1177">
            <v>19723976.816827208</v>
          </cell>
          <cell r="R1177">
            <v>20622904.980721459</v>
          </cell>
          <cell r="S1177">
            <v>35503094.440000005</v>
          </cell>
          <cell r="T1177">
            <v>35689690.745000005</v>
          </cell>
        </row>
        <row r="1178">
          <cell r="I1178">
            <v>0</v>
          </cell>
          <cell r="K1178">
            <v>10501311.409108948</v>
          </cell>
          <cell r="M1178">
            <v>0</v>
          </cell>
          <cell r="P1178">
            <v>1839556.7163593813</v>
          </cell>
          <cell r="Q1178">
            <v>4647422.9563878188</v>
          </cell>
          <cell r="R1178">
            <v>7478451.3919235077</v>
          </cell>
          <cell r="S1178">
            <v>9103028.4590606783</v>
          </cell>
          <cell r="T1178">
            <v>10914526.902639559</v>
          </cell>
        </row>
        <row r="1179">
          <cell r="K1179">
            <v>10501311.409108948</v>
          </cell>
          <cell r="P1179">
            <v>1839556.7163593813</v>
          </cell>
          <cell r="Q1179">
            <v>4647422.9563878188</v>
          </cell>
          <cell r="R1179">
            <v>7478451.3919235077</v>
          </cell>
          <cell r="S1179">
            <v>9103028.4590606783</v>
          </cell>
          <cell r="T1179">
            <v>10914526.902639559</v>
          </cell>
        </row>
        <row r="1180">
          <cell r="K1180">
            <v>8707350.2000000011</v>
          </cell>
          <cell r="P1180">
            <v>2811159.1474051308</v>
          </cell>
          <cell r="Q1180">
            <v>8789776.3890572898</v>
          </cell>
          <cell r="R1180">
            <v>9929935.0490388088</v>
          </cell>
          <cell r="S1180">
            <v>10731927.656291543</v>
          </cell>
          <cell r="T1180">
            <v>15141427.438829785</v>
          </cell>
        </row>
        <row r="1181">
          <cell r="K1181">
            <v>4535844</v>
          </cell>
          <cell r="P1181">
            <v>-327036</v>
          </cell>
          <cell r="Q1181">
            <v>633068</v>
          </cell>
          <cell r="R1181">
            <v>-621785</v>
          </cell>
          <cell r="S1181">
            <v>-292918</v>
          </cell>
          <cell r="T1181">
            <v>-97897</v>
          </cell>
        </row>
        <row r="1183">
          <cell r="K1183">
            <v>-546950.32519498945</v>
          </cell>
          <cell r="P1183">
            <v>-283652.49984405667</v>
          </cell>
          <cell r="Q1183">
            <v>146016.57484083573</v>
          </cell>
          <cell r="R1183">
            <v>1010946.7671329756</v>
          </cell>
          <cell r="S1183">
            <v>1417329.0574021651</v>
          </cell>
          <cell r="T1183">
            <v>1976667.7367706755</v>
          </cell>
        </row>
        <row r="1188">
          <cell r="K1188">
            <v>81440.712000000058</v>
          </cell>
          <cell r="P1188">
            <v>82842.097499999974</v>
          </cell>
          <cell r="Q1188">
            <v>98245.2944416666</v>
          </cell>
          <cell r="R1188">
            <v>172832.3586083331</v>
          </cell>
          <cell r="S1188">
            <v>291426.3490350002</v>
          </cell>
          <cell r="T1188">
            <v>304697.29009500018</v>
          </cell>
        </row>
        <row r="1189">
          <cell r="K1189">
            <v>142167</v>
          </cell>
          <cell r="P1189">
            <v>12096</v>
          </cell>
          <cell r="Q1189">
            <v>92451</v>
          </cell>
          <cell r="R1189">
            <v>216628</v>
          </cell>
          <cell r="S1189">
            <v>207295</v>
          </cell>
          <cell r="T1189">
            <v>566224</v>
          </cell>
        </row>
        <row r="1190">
          <cell r="K1190">
            <v>91422</v>
          </cell>
          <cell r="P1190">
            <v>-73737</v>
          </cell>
          <cell r="Q1190">
            <v>82501</v>
          </cell>
          <cell r="R1190">
            <v>552726</v>
          </cell>
          <cell r="S1190">
            <v>179957</v>
          </cell>
          <cell r="T1190">
            <v>237028</v>
          </cell>
        </row>
        <row r="1191">
          <cell r="K1191">
            <v>-294299.85213712044</v>
          </cell>
          <cell r="P1191">
            <v>-254207.79855072589</v>
          </cell>
          <cell r="Q1191">
            <v>-133892.01074512125</v>
          </cell>
          <cell r="R1191">
            <v>16310.882492178833</v>
          </cell>
          <cell r="S1191">
            <v>138621.11269564406</v>
          </cell>
          <cell r="T1191">
            <v>213066.93437648957</v>
          </cell>
        </row>
        <row r="1192">
          <cell r="K1192">
            <v>302283.20000000019</v>
          </cell>
          <cell r="P1192">
            <v>3821.2194280055992</v>
          </cell>
          <cell r="Q1192">
            <v>132189.29837501352</v>
          </cell>
          <cell r="R1192">
            <v>258212.91303203156</v>
          </cell>
          <cell r="S1192">
            <v>392630.16534632805</v>
          </cell>
          <cell r="T1192">
            <v>393463.68330671667</v>
          </cell>
        </row>
        <row r="1193">
          <cell r="K1193">
            <v>-73592.197982034733</v>
          </cell>
          <cell r="P1193">
            <v>37326.608258135646</v>
          </cell>
          <cell r="Q1193">
            <v>52925.075644842749</v>
          </cell>
          <cell r="R1193">
            <v>59906.65503154989</v>
          </cell>
          <cell r="S1193">
            <v>207399.43032519289</v>
          </cell>
          <cell r="T1193">
            <v>262187.82899246935</v>
          </cell>
        </row>
        <row r="1195">
          <cell r="K1195">
            <v>-796371.18707583449</v>
          </cell>
          <cell r="P1195">
            <v>-91793.626479472034</v>
          </cell>
          <cell r="Q1195">
            <v>-178403.08287556583</v>
          </cell>
          <cell r="R1195">
            <v>-265670.04203111789</v>
          </cell>
          <cell r="S1195">
            <v>0</v>
          </cell>
          <cell r="T1195">
            <v>0</v>
          </cell>
        </row>
        <row r="1198">
          <cell r="K1198">
            <v>87730747</v>
          </cell>
          <cell r="P1198">
            <v>13608194</v>
          </cell>
          <cell r="Q1198">
            <v>43182572</v>
          </cell>
          <cell r="R1198">
            <v>63744082</v>
          </cell>
          <cell r="S1198">
            <v>120948130</v>
          </cell>
          <cell r="T1198">
            <v>86676676</v>
          </cell>
        </row>
        <row r="1199">
          <cell r="I1199">
            <v>105104091</v>
          </cell>
          <cell r="K1199">
            <v>87730747</v>
          </cell>
          <cell r="P1199">
            <v>13608194</v>
          </cell>
          <cell r="Q1199">
            <v>43182572</v>
          </cell>
          <cell r="R1199">
            <v>63744082</v>
          </cell>
          <cell r="S1199">
            <v>120948130</v>
          </cell>
          <cell r="T1199">
            <v>86676676</v>
          </cell>
        </row>
        <row r="1200">
          <cell r="K1200">
            <v>106477593.50978957</v>
          </cell>
          <cell r="P1200">
            <v>32241474.981208503</v>
          </cell>
          <cell r="Q1200">
            <v>64692434.326262467</v>
          </cell>
          <cell r="R1200">
            <v>92789314.733519211</v>
          </cell>
          <cell r="S1200">
            <v>128912640.16805086</v>
          </cell>
          <cell r="T1200">
            <v>152056068.75745949</v>
          </cell>
        </row>
        <row r="1201">
          <cell r="K1201">
            <v>76611600</v>
          </cell>
          <cell r="P1201">
            <v>25462755</v>
          </cell>
          <cell r="Q1201">
            <v>50925510</v>
          </cell>
          <cell r="R1201">
            <v>76388265</v>
          </cell>
          <cell r="S1201">
            <v>110484810</v>
          </cell>
          <cell r="T1201">
            <v>134245350</v>
          </cell>
        </row>
        <row r="1202">
          <cell r="K1202">
            <v>15247087.931429569</v>
          </cell>
          <cell r="P1202">
            <v>2637476.7562085027</v>
          </cell>
          <cell r="Q1202">
            <v>4983128.5312624723</v>
          </cell>
          <cell r="R1202">
            <v>7043472.5035191998</v>
          </cell>
          <cell r="S1202">
            <v>11614090.163050866</v>
          </cell>
          <cell r="T1202">
            <v>11255613.042459497</v>
          </cell>
        </row>
        <row r="1203">
          <cell r="K1203">
            <v>1785946.5783600002</v>
          </cell>
          <cell r="P1203">
            <v>325678.34999999998</v>
          </cell>
          <cell r="Q1203">
            <v>651356.19000000006</v>
          </cell>
          <cell r="R1203">
            <v>977034.03</v>
          </cell>
          <cell r="S1203">
            <v>1975895.55</v>
          </cell>
          <cell r="T1203">
            <v>2214295.0499999998</v>
          </cell>
        </row>
        <row r="1204">
          <cell r="K1204">
            <v>12906495.5</v>
          </cell>
          <cell r="P1204">
            <v>3817610.5</v>
          </cell>
          <cell r="Q1204">
            <v>8137897.5</v>
          </cell>
          <cell r="R1204">
            <v>8388863</v>
          </cell>
          <cell r="S1204">
            <v>4873886.5</v>
          </cell>
          <cell r="T1204">
            <v>4388971.5</v>
          </cell>
        </row>
        <row r="1205">
          <cell r="K1205">
            <v>-73536.5</v>
          </cell>
          <cell r="P1205">
            <v>-2045.625</v>
          </cell>
          <cell r="Q1205">
            <v>-5457.8949999999995</v>
          </cell>
          <cell r="R1205">
            <v>-8319.7999999999993</v>
          </cell>
          <cell r="S1205">
            <v>-36042.044999999998</v>
          </cell>
          <cell r="T1205">
            <v>-48160.835000000006</v>
          </cell>
        </row>
        <row r="1207">
          <cell r="I1207">
            <v>113234544.31999999</v>
          </cell>
          <cell r="K1207">
            <v>128161977</v>
          </cell>
          <cell r="M1207">
            <v>167004223.5</v>
          </cell>
          <cell r="P1207">
            <v>37245314.272821918</v>
          </cell>
          <cell r="Q1207">
            <v>74592152.108374327</v>
          </cell>
          <cell r="R1207">
            <v>110598340.3324085</v>
          </cell>
          <cell r="S1207">
            <v>158339740.59355488</v>
          </cell>
          <cell r="T1207">
            <v>160252098.53802091</v>
          </cell>
        </row>
        <row r="1208">
          <cell r="K1208">
            <v>62066552.580812141</v>
          </cell>
          <cell r="P1208">
            <v>21399919.357301813</v>
          </cell>
          <cell r="Q1208">
            <v>42554872.378078908</v>
          </cell>
          <cell r="R1208">
            <v>63447926.138803415</v>
          </cell>
          <cell r="S1208">
            <v>82773638.22073479</v>
          </cell>
          <cell r="T1208">
            <v>80833606.404570282</v>
          </cell>
        </row>
        <row r="1209">
          <cell r="I1209">
            <v>58209157</v>
          </cell>
          <cell r="K1209">
            <v>62066552.580812141</v>
          </cell>
          <cell r="P1209">
            <v>21399919.357301813</v>
          </cell>
          <cell r="Q1209">
            <v>42554872.378078908</v>
          </cell>
          <cell r="R1209">
            <v>63447926.138803415</v>
          </cell>
          <cell r="S1209">
            <v>82773638.22073479</v>
          </cell>
          <cell r="T1209">
            <v>80833606.404570282</v>
          </cell>
        </row>
        <row r="1212">
          <cell r="K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</row>
        <row r="1213">
          <cell r="K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</row>
        <row r="1214">
          <cell r="K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</row>
        <row r="1215">
          <cell r="K1215">
            <v>10346166.306507947</v>
          </cell>
          <cell r="P1215">
            <v>3531074.4445573366</v>
          </cell>
          <cell r="Q1215">
            <v>7036175.0001291204</v>
          </cell>
          <cell r="R1215">
            <v>10490660.794938978</v>
          </cell>
          <cell r="S1215">
            <v>18518857.078225642</v>
          </cell>
          <cell r="T1215">
            <v>20027399.644447245</v>
          </cell>
        </row>
        <row r="1216">
          <cell r="K1216">
            <v>4235344.236159876</v>
          </cell>
          <cell r="P1216">
            <v>1916133.5650929983</v>
          </cell>
          <cell r="Q1216">
            <v>3832267.1301859966</v>
          </cell>
          <cell r="R1216">
            <v>5748400.6952789947</v>
          </cell>
          <cell r="S1216">
            <v>11579935.198913978</v>
          </cell>
          <cell r="T1216">
            <v>12593909.147759825</v>
          </cell>
        </row>
        <row r="1217">
          <cell r="I1217">
            <v>5151822</v>
          </cell>
          <cell r="K1217">
            <v>4123743.0506056533</v>
          </cell>
          <cell r="P1217">
            <v>1916133.5650929983</v>
          </cell>
          <cell r="Q1217">
            <v>3832267.1301859966</v>
          </cell>
          <cell r="R1217">
            <v>5748400.6952789947</v>
          </cell>
          <cell r="S1217">
            <v>11506099.698913978</v>
          </cell>
          <cell r="T1217">
            <v>12526074.147759825</v>
          </cell>
        </row>
        <row r="1219">
          <cell r="K1219">
            <v>111601.18555422279</v>
          </cell>
          <cell r="P1219">
            <v>0</v>
          </cell>
          <cell r="Q1219">
            <v>0</v>
          </cell>
          <cell r="R1219">
            <v>0</v>
          </cell>
          <cell r="S1219">
            <v>73835.5</v>
          </cell>
          <cell r="T1219">
            <v>67835</v>
          </cell>
        </row>
        <row r="1220">
          <cell r="K1220">
            <v>6110822.0703480709</v>
          </cell>
          <cell r="P1220">
            <v>1614940.8794643383</v>
          </cell>
          <cell r="Q1220">
            <v>3203907.8699431233</v>
          </cell>
          <cell r="R1220">
            <v>4742260.099659984</v>
          </cell>
          <cell r="S1220">
            <v>6938921.8793116631</v>
          </cell>
          <cell r="T1220">
            <v>7433490.4966874197</v>
          </cell>
        </row>
        <row r="1221">
          <cell r="K1221">
            <v>6110822.0703480709</v>
          </cell>
          <cell r="P1221">
            <v>1614940.8794643383</v>
          </cell>
          <cell r="Q1221">
            <v>3203907.8699431233</v>
          </cell>
          <cell r="R1221">
            <v>4742260.099659984</v>
          </cell>
          <cell r="S1221">
            <v>6938921.8793116631</v>
          </cell>
          <cell r="T1221">
            <v>7433490.4966874197</v>
          </cell>
        </row>
        <row r="1222">
          <cell r="I1222">
            <v>735451</v>
          </cell>
          <cell r="K1222">
            <v>618542.77535626327</v>
          </cell>
          <cell r="P1222">
            <v>271671</v>
          </cell>
          <cell r="Q1222">
            <v>543342</v>
          </cell>
          <cell r="R1222">
            <v>815013</v>
          </cell>
          <cell r="S1222">
            <v>940792.84868825832</v>
          </cell>
          <cell r="T1222">
            <v>1179393.9765603673</v>
          </cell>
        </row>
        <row r="1223">
          <cell r="I1223">
            <v>5912735</v>
          </cell>
          <cell r="K1223">
            <v>2987573</v>
          </cell>
          <cell r="P1223">
            <v>1849833.3336700001</v>
          </cell>
          <cell r="Q1223">
            <v>4559500.0016700001</v>
          </cell>
          <cell r="R1223">
            <v>4892846.5016700001</v>
          </cell>
          <cell r="S1223">
            <v>9451862.0672400035</v>
          </cell>
          <cell r="T1223">
            <v>9659391.5917200018</v>
          </cell>
        </row>
        <row r="1224">
          <cell r="I1224">
            <v>0</v>
          </cell>
          <cell r="K1224">
            <v>4381397.5087054837</v>
          </cell>
          <cell r="M1224">
            <v>0</v>
          </cell>
          <cell r="P1224">
            <v>1338463.0806117386</v>
          </cell>
          <cell r="Q1224">
            <v>2822558.2066085241</v>
          </cell>
          <cell r="R1224">
            <v>4402097.0727028809</v>
          </cell>
          <cell r="S1224">
            <v>3821986.6110987575</v>
          </cell>
          <cell r="T1224">
            <v>3623999.7934325393</v>
          </cell>
        </row>
        <row r="1225">
          <cell r="K1225">
            <v>4381397.5087054837</v>
          </cell>
          <cell r="P1225">
            <v>1338463.0806117386</v>
          </cell>
          <cell r="Q1225">
            <v>2822558.2066085241</v>
          </cell>
          <cell r="R1225">
            <v>4402097.0727028809</v>
          </cell>
          <cell r="S1225">
            <v>3821986.6110987575</v>
          </cell>
          <cell r="T1225">
            <v>3623999.7934325393</v>
          </cell>
        </row>
        <row r="1226">
          <cell r="K1226">
            <v>1533741</v>
          </cell>
          <cell r="P1226">
            <v>1012017.293065847</v>
          </cell>
          <cell r="Q1226">
            <v>3607487.2930418239</v>
          </cell>
          <cell r="R1226">
            <v>4676021.0780575741</v>
          </cell>
          <cell r="S1226">
            <v>3219578.2968874625</v>
          </cell>
          <cell r="T1226">
            <v>4542428.231648935</v>
          </cell>
        </row>
        <row r="1227">
          <cell r="K1227">
            <v>1732809</v>
          </cell>
          <cell r="P1227">
            <v>641228</v>
          </cell>
          <cell r="Q1227">
            <v>958043</v>
          </cell>
          <cell r="R1227">
            <v>1252990</v>
          </cell>
          <cell r="S1227">
            <v>976632</v>
          </cell>
          <cell r="T1227">
            <v>632413</v>
          </cell>
        </row>
        <row r="1229">
          <cell r="K1229">
            <v>126512</v>
          </cell>
          <cell r="P1229">
            <v>4117.4003510306875</v>
          </cell>
          <cell r="Q1229">
            <v>88072.533557762174</v>
          </cell>
          <cell r="R1229">
            <v>267517.34596323187</v>
          </cell>
          <cell r="S1229">
            <v>177291.74960389818</v>
          </cell>
          <cell r="T1229">
            <v>195272.00499201511</v>
          </cell>
        </row>
        <row r="1234">
          <cell r="K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</row>
        <row r="1235">
          <cell r="K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</row>
        <row r="1236">
          <cell r="K1236">
            <v>27427</v>
          </cell>
          <cell r="P1236">
            <v>-22121</v>
          </cell>
          <cell r="Q1236">
            <v>24750</v>
          </cell>
          <cell r="R1236">
            <v>165818</v>
          </cell>
          <cell r="S1236">
            <v>53987</v>
          </cell>
          <cell r="T1236">
            <v>71109</v>
          </cell>
        </row>
        <row r="1237">
          <cell r="K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</row>
        <row r="1238">
          <cell r="K1238">
            <v>99085</v>
          </cell>
          <cell r="P1238">
            <v>26228.850351030687</v>
          </cell>
          <cell r="Q1238">
            <v>63294.433557762168</v>
          </cell>
          <cell r="R1238">
            <v>100531.69596323183</v>
          </cell>
          <cell r="S1238">
            <v>121676.74960389818</v>
          </cell>
          <cell r="T1238">
            <v>122510.00499201511</v>
          </cell>
        </row>
        <row r="1239">
          <cell r="K1239">
            <v>0</v>
          </cell>
          <cell r="P1239">
            <v>7</v>
          </cell>
          <cell r="Q1239">
            <v>23</v>
          </cell>
          <cell r="R1239">
            <v>1160</v>
          </cell>
          <cell r="S1239">
            <v>1628</v>
          </cell>
          <cell r="T1239">
            <v>1653</v>
          </cell>
        </row>
        <row r="1241">
          <cell r="K1241">
            <v>0</v>
          </cell>
          <cell r="P1241">
            <v>2.5499999999999998</v>
          </cell>
          <cell r="Q1241">
            <v>5.0999999999999996</v>
          </cell>
          <cell r="R1241">
            <v>7.65</v>
          </cell>
          <cell r="S1241">
            <v>0</v>
          </cell>
          <cell r="T1241">
            <v>0</v>
          </cell>
        </row>
        <row r="1244">
          <cell r="K1244">
            <v>6830460</v>
          </cell>
          <cell r="P1244">
            <v>2039496</v>
          </cell>
          <cell r="Q1244">
            <v>4078992</v>
          </cell>
          <cell r="R1244">
            <v>6118488</v>
          </cell>
          <cell r="S1244">
            <v>13928168</v>
          </cell>
          <cell r="T1244">
            <v>9286676</v>
          </cell>
        </row>
        <row r="1245">
          <cell r="I1245">
            <v>4694963</v>
          </cell>
          <cell r="K1245">
            <v>6830460</v>
          </cell>
          <cell r="P1245">
            <v>2039496</v>
          </cell>
          <cell r="Q1245">
            <v>4078992</v>
          </cell>
          <cell r="R1245">
            <v>6118488</v>
          </cell>
          <cell r="S1245">
            <v>13928168</v>
          </cell>
          <cell r="T1245">
            <v>9286676</v>
          </cell>
        </row>
        <row r="1246">
          <cell r="K1246">
            <v>32645501.989408866</v>
          </cell>
          <cell r="P1246">
            <v>8932243.9900000002</v>
          </cell>
          <cell r="Q1246">
            <v>18011481.990000002</v>
          </cell>
          <cell r="R1246">
            <v>25871650.98</v>
          </cell>
          <cell r="S1246">
            <v>39119798.93389181</v>
          </cell>
          <cell r="T1246">
            <v>46285144.690578863</v>
          </cell>
        </row>
        <row r="1247">
          <cell r="K1247">
            <v>22978800</v>
          </cell>
          <cell r="P1247">
            <v>7640527.5</v>
          </cell>
          <cell r="Q1247">
            <v>15281055</v>
          </cell>
          <cell r="R1247">
            <v>22921582.5</v>
          </cell>
          <cell r="S1247">
            <v>33152490</v>
          </cell>
          <cell r="T1247">
            <v>40274820</v>
          </cell>
        </row>
        <row r="1248">
          <cell r="K1248">
            <v>4574126.3794288682</v>
          </cell>
          <cell r="P1248">
            <v>0</v>
          </cell>
          <cell r="Q1248">
            <v>0</v>
          </cell>
          <cell r="R1248">
            <v>0</v>
          </cell>
          <cell r="S1248">
            <v>3484264.3338918057</v>
          </cell>
          <cell r="T1248">
            <v>3376688.1505788672</v>
          </cell>
        </row>
        <row r="1249">
          <cell r="K1249">
            <v>672132.10998000007</v>
          </cell>
          <cell r="P1249">
            <v>128697.99</v>
          </cell>
          <cell r="Q1249">
            <v>257396.49</v>
          </cell>
          <cell r="R1249">
            <v>386094.48</v>
          </cell>
          <cell r="S1249">
            <v>682895.1</v>
          </cell>
          <cell r="T1249">
            <v>759774.54</v>
          </cell>
        </row>
        <row r="1250">
          <cell r="K1250">
            <v>4420443.5</v>
          </cell>
          <cell r="P1250">
            <v>1163018.5</v>
          </cell>
          <cell r="Q1250">
            <v>2473030.5</v>
          </cell>
          <cell r="R1250">
            <v>2563974</v>
          </cell>
          <cell r="S1250">
            <v>1800149.5</v>
          </cell>
          <cell r="T1250">
            <v>1873862</v>
          </cell>
        </row>
        <row r="1251">
          <cell r="K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</row>
        <row r="1253">
          <cell r="K1253">
            <v>1343579</v>
          </cell>
          <cell r="M1253">
            <v>29662051.960000001</v>
          </cell>
          <cell r="P1253">
            <v>385457</v>
          </cell>
          <cell r="Q1253">
            <v>770914</v>
          </cell>
          <cell r="R1253">
            <v>1156371</v>
          </cell>
          <cell r="S1253">
            <v>-583035.38890124252</v>
          </cell>
          <cell r="T1253">
            <v>-1491878.2065674607</v>
          </cell>
        </row>
        <row r="1254">
          <cell r="K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</row>
        <row r="1255">
          <cell r="K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</row>
        <row r="1261">
          <cell r="K1261">
            <v>0</v>
          </cell>
          <cell r="P1261">
            <v>385457</v>
          </cell>
          <cell r="Q1261">
            <v>770914</v>
          </cell>
          <cell r="R1261">
            <v>1156371</v>
          </cell>
          <cell r="S1261">
            <v>-3446</v>
          </cell>
          <cell r="T1261">
            <v>-1281740</v>
          </cell>
        </row>
        <row r="1262">
          <cell r="K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</row>
        <row r="1266">
          <cell r="K1266">
            <v>0</v>
          </cell>
          <cell r="P1266">
            <v>385457</v>
          </cell>
          <cell r="Q1266">
            <v>770914</v>
          </cell>
          <cell r="R1266">
            <v>1156371</v>
          </cell>
          <cell r="S1266">
            <v>-3446</v>
          </cell>
          <cell r="T1266">
            <v>-1281740</v>
          </cell>
        </row>
        <row r="1267">
          <cell r="K1267">
            <v>0</v>
          </cell>
          <cell r="P1267">
            <v>385457</v>
          </cell>
          <cell r="Q1267">
            <v>770914</v>
          </cell>
          <cell r="R1267">
            <v>1156371</v>
          </cell>
          <cell r="S1267">
            <v>-3446</v>
          </cell>
          <cell r="T1267">
            <v>-1281740</v>
          </cell>
        </row>
        <row r="1269">
          <cell r="K1269" t="e">
            <v>#N/A</v>
          </cell>
          <cell r="P1269" t="e">
            <v>#N/A</v>
          </cell>
          <cell r="Q1269" t="e">
            <v>#N/A</v>
          </cell>
          <cell r="R1269" t="e">
            <v>#N/A</v>
          </cell>
          <cell r="S1269" t="e">
            <v>#N/A</v>
          </cell>
          <cell r="T1269" t="e">
            <v>#N/A</v>
          </cell>
        </row>
        <row r="1270">
          <cell r="I1270">
            <v>0</v>
          </cell>
          <cell r="K1270">
            <v>1151651.5087054837</v>
          </cell>
          <cell r="M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-580276.38890124252</v>
          </cell>
          <cell r="T1270">
            <v>-211533.20656746067</v>
          </cell>
        </row>
        <row r="1271">
          <cell r="K1271">
            <v>1151651.5087054837</v>
          </cell>
          <cell r="P1271">
            <v>0</v>
          </cell>
          <cell r="Q1271">
            <v>0</v>
          </cell>
          <cell r="R1271">
            <v>0</v>
          </cell>
          <cell r="S1271">
            <v>-580276.38890124252</v>
          </cell>
          <cell r="T1271">
            <v>-211533.20656746067</v>
          </cell>
        </row>
        <row r="1275">
          <cell r="K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687</v>
          </cell>
          <cell r="T1275">
            <v>1395</v>
          </cell>
        </row>
        <row r="1284">
          <cell r="K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687</v>
          </cell>
          <cell r="T1284">
            <v>1395</v>
          </cell>
        </row>
        <row r="1290">
          <cell r="K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  <cell r="T1290">
            <v>0</v>
          </cell>
        </row>
        <row r="1292">
          <cell r="K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>
            <v>0</v>
          </cell>
        </row>
        <row r="1299">
          <cell r="K1299">
            <v>37975525</v>
          </cell>
          <cell r="P1299">
            <v>9654962.8909956943</v>
          </cell>
          <cell r="Q1299">
            <v>19199404.763234265</v>
          </cell>
          <cell r="R1299">
            <v>28625686.020249572</v>
          </cell>
          <cell r="S1299">
            <v>37088996.687226318</v>
          </cell>
          <cell r="T1299">
            <v>36679947.380112708</v>
          </cell>
        </row>
        <row r="1300">
          <cell r="K1300">
            <v>33757706.329561599</v>
          </cell>
          <cell r="P1300">
            <v>9654962.8909956943</v>
          </cell>
          <cell r="Q1300">
            <v>19199404.763234265</v>
          </cell>
          <cell r="R1300">
            <v>28625686.020249572</v>
          </cell>
          <cell r="S1300">
            <v>37088996.687226318</v>
          </cell>
          <cell r="T1300">
            <v>36679947.380112708</v>
          </cell>
        </row>
        <row r="1301">
          <cell r="K1301">
            <v>33757706.329561599</v>
          </cell>
          <cell r="P1301">
            <v>9654962.8909956943</v>
          </cell>
          <cell r="Q1301">
            <v>19199404.763234265</v>
          </cell>
          <cell r="R1301">
            <v>28625686.020249572</v>
          </cell>
          <cell r="S1301">
            <v>37088996.687226318</v>
          </cell>
          <cell r="T1301">
            <v>36679947.380112708</v>
          </cell>
        </row>
        <row r="1304">
          <cell r="K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</row>
        <row r="1305">
          <cell r="K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</row>
        <row r="1306">
          <cell r="K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</row>
        <row r="1307">
          <cell r="K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0</v>
          </cell>
        </row>
        <row r="1308">
          <cell r="K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</row>
        <row r="1309">
          <cell r="K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</row>
        <row r="1311">
          <cell r="K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</row>
        <row r="1312">
          <cell r="K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T1312">
            <v>0</v>
          </cell>
        </row>
        <row r="1313">
          <cell r="K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  <cell r="T1313">
            <v>0</v>
          </cell>
        </row>
        <row r="1314">
          <cell r="K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</row>
        <row r="1315">
          <cell r="K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</row>
        <row r="1316">
          <cell r="I1316">
            <v>0</v>
          </cell>
          <cell r="K1316">
            <v>0</v>
          </cell>
          <cell r="M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</row>
        <row r="1317">
          <cell r="K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</row>
        <row r="1318">
          <cell r="K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</row>
        <row r="1319">
          <cell r="K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</row>
        <row r="1321">
          <cell r="K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</row>
        <row r="1326">
          <cell r="K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</row>
        <row r="1327">
          <cell r="K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</row>
        <row r="1328">
          <cell r="K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</row>
        <row r="1329">
          <cell r="K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</row>
        <row r="1330">
          <cell r="K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</row>
        <row r="1331">
          <cell r="K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</row>
        <row r="1333">
          <cell r="K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</row>
        <row r="1336">
          <cell r="K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</row>
        <row r="1337">
          <cell r="K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</row>
        <row r="1338">
          <cell r="K1338">
            <v>2257196.6557729412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</row>
        <row r="1339">
          <cell r="K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</row>
        <row r="1340">
          <cell r="K1340">
            <v>2257196.6557729412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</row>
        <row r="1341">
          <cell r="K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</row>
        <row r="1342">
          <cell r="K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T1342">
            <v>0</v>
          </cell>
        </row>
        <row r="1343">
          <cell r="K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  <cell r="T1343">
            <v>0</v>
          </cell>
        </row>
        <row r="1345">
          <cell r="I1345">
            <v>92311614.640000075</v>
          </cell>
          <cell r="K1345">
            <v>220361784.54737681</v>
          </cell>
          <cell r="M1345">
            <v>207178312.12704122</v>
          </cell>
          <cell r="P1345">
            <v>71091952.291666284</v>
          </cell>
          <cell r="Q1345">
            <v>125267386.40054914</v>
          </cell>
          <cell r="R1345">
            <v>179712649.68100041</v>
          </cell>
          <cell r="S1345">
            <v>262286239.7938028</v>
          </cell>
          <cell r="T1345">
            <v>292672272.1685248</v>
          </cell>
        </row>
        <row r="1346">
          <cell r="K1346">
            <v>90571357.442251131</v>
          </cell>
          <cell r="P1346">
            <v>28832776.341997884</v>
          </cell>
          <cell r="Q1346">
            <v>54578060.584679097</v>
          </cell>
          <cell r="R1346">
            <v>86003827.152380437</v>
          </cell>
          <cell r="S1346">
            <v>125631551.48466118</v>
          </cell>
          <cell r="T1346">
            <v>124252914.38871197</v>
          </cell>
        </row>
        <row r="1347">
          <cell r="I1347">
            <v>13464587</v>
          </cell>
          <cell r="K1347">
            <v>92525879.30353111</v>
          </cell>
          <cell r="P1347">
            <v>29333569.912567794</v>
          </cell>
          <cell r="Q1347">
            <v>55564323.881436549</v>
          </cell>
          <cell r="R1347">
            <v>87484838.94620496</v>
          </cell>
          <cell r="S1347">
            <v>128178001.06622151</v>
          </cell>
          <cell r="T1347">
            <v>127350525.16622236</v>
          </cell>
        </row>
        <row r="1350">
          <cell r="K1350">
            <v>-1954521.8612799766</v>
          </cell>
          <cell r="P1350">
            <v>-500793.57056990918</v>
          </cell>
          <cell r="Q1350">
            <v>-986263.29675745533</v>
          </cell>
          <cell r="R1350">
            <v>-1481011.7938245256</v>
          </cell>
          <cell r="S1350">
            <v>-2546449.5815603221</v>
          </cell>
          <cell r="T1350">
            <v>-3097610.7775103943</v>
          </cell>
        </row>
        <row r="1351">
          <cell r="K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</row>
        <row r="1352">
          <cell r="K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</row>
        <row r="1353">
          <cell r="K1353">
            <v>22361774.502020374</v>
          </cell>
          <cell r="P1353">
            <v>20416283.222907342</v>
          </cell>
          <cell r="Q1353">
            <v>26216193.688545197</v>
          </cell>
          <cell r="R1353">
            <v>29880941.034710392</v>
          </cell>
          <cell r="S1353">
            <v>53806353.91922234</v>
          </cell>
          <cell r="T1353">
            <v>62143566.871946484</v>
          </cell>
        </row>
        <row r="1354">
          <cell r="K1354">
            <v>11290483.508866142</v>
          </cell>
          <cell r="P1354">
            <v>3669578.4611460827</v>
          </cell>
          <cell r="Q1354">
            <v>7881100.1421037558</v>
          </cell>
          <cell r="R1354">
            <v>12191469.876621312</v>
          </cell>
          <cell r="S1354">
            <v>20109753.803525686</v>
          </cell>
          <cell r="T1354">
            <v>23952244.861363169</v>
          </cell>
        </row>
        <row r="1355">
          <cell r="I1355">
            <v>3752157</v>
          </cell>
          <cell r="K1355">
            <v>11438204.12561363</v>
          </cell>
          <cell r="P1355">
            <v>4038468.8667850168</v>
          </cell>
          <cell r="Q1355">
            <v>8076937.7335700337</v>
          </cell>
          <cell r="R1355">
            <v>12115406.600355048</v>
          </cell>
          <cell r="S1355">
            <v>20043549</v>
          </cell>
          <cell r="T1355">
            <v>23853458.757837482</v>
          </cell>
        </row>
        <row r="1357">
          <cell r="K1357">
            <v>-147720.61674748763</v>
          </cell>
          <cell r="P1357">
            <v>-368890.40563893435</v>
          </cell>
          <cell r="Q1357">
            <v>-195837.59146627743</v>
          </cell>
          <cell r="R1357">
            <v>76063.276266264031</v>
          </cell>
          <cell r="S1357">
            <v>66204.803525686963</v>
          </cell>
          <cell r="T1357">
            <v>98786.103525686776</v>
          </cell>
        </row>
        <row r="1358">
          <cell r="K1358">
            <v>11071290.99315423</v>
          </cell>
          <cell r="P1358">
            <v>16746704.761761259</v>
          </cell>
          <cell r="Q1358">
            <v>18335093.54644144</v>
          </cell>
          <cell r="R1358">
            <v>17689471.158089079</v>
          </cell>
          <cell r="S1358">
            <v>33696600.115696654</v>
          </cell>
          <cell r="T1358">
            <v>38191322.010583311</v>
          </cell>
        </row>
        <row r="1359">
          <cell r="K1359">
            <v>11071290.99315423</v>
          </cell>
          <cell r="P1359">
            <v>16746704.761761259</v>
          </cell>
          <cell r="Q1359">
            <v>18335093.54644144</v>
          </cell>
          <cell r="R1359">
            <v>17689471.158089079</v>
          </cell>
          <cell r="S1359">
            <v>33696600.115696654</v>
          </cell>
          <cell r="T1359">
            <v>38191322.010583311</v>
          </cell>
        </row>
        <row r="1360">
          <cell r="I1360">
            <v>516707</v>
          </cell>
          <cell r="K1360">
            <v>706871.66303724574</v>
          </cell>
          <cell r="P1360">
            <v>807762.48520200001</v>
          </cell>
          <cell r="Q1360">
            <v>1421220.6874928074</v>
          </cell>
          <cell r="R1360">
            <v>2061780.9545918489</v>
          </cell>
          <cell r="S1360">
            <v>3360378.9788295352</v>
          </cell>
          <cell r="T1360">
            <v>3862294.8248437308</v>
          </cell>
        </row>
        <row r="1361">
          <cell r="I1361">
            <v>13221551</v>
          </cell>
          <cell r="K1361">
            <v>6971005</v>
          </cell>
          <cell r="P1361">
            <v>9215949.0805469509</v>
          </cell>
          <cell r="Q1361">
            <v>15164476.815157209</v>
          </cell>
          <cell r="R1361">
            <v>15730058.47905146</v>
          </cell>
          <cell r="S1361">
            <v>24974400.972760003</v>
          </cell>
          <cell r="T1361">
            <v>24950618.653280005</v>
          </cell>
        </row>
        <row r="1362">
          <cell r="I1362">
            <v>0</v>
          </cell>
          <cell r="K1362">
            <v>6119913.9004034642</v>
          </cell>
          <cell r="M1362">
            <v>0</v>
          </cell>
          <cell r="P1362">
            <v>501093.63574764272</v>
          </cell>
          <cell r="Q1362">
            <v>1824864.7497792947</v>
          </cell>
          <cell r="R1362">
            <v>3076354.3192206267</v>
          </cell>
          <cell r="S1362">
            <v>5281041.8479619212</v>
          </cell>
          <cell r="T1362">
            <v>7290527.1092070192</v>
          </cell>
        </row>
        <row r="1363">
          <cell r="K1363">
            <v>6119913.9004034642</v>
          </cell>
          <cell r="P1363">
            <v>501093.63574764272</v>
          </cell>
          <cell r="Q1363">
            <v>1824864.7497792947</v>
          </cell>
          <cell r="R1363">
            <v>3076354.3192206267</v>
          </cell>
          <cell r="S1363">
            <v>5281041.8479619212</v>
          </cell>
          <cell r="T1363">
            <v>7290527.1092070192</v>
          </cell>
        </row>
        <row r="1364">
          <cell r="K1364">
            <v>7173609.2000000011</v>
          </cell>
          <cell r="P1364">
            <v>1799141.8543392839</v>
          </cell>
          <cell r="Q1364">
            <v>5182289.0960154664</v>
          </cell>
          <cell r="R1364">
            <v>5253913.9709812347</v>
          </cell>
          <cell r="S1364">
            <v>7512349.3594040796</v>
          </cell>
          <cell r="T1364">
            <v>10598999.20718085</v>
          </cell>
        </row>
        <row r="1365">
          <cell r="K1365">
            <v>2803035</v>
          </cell>
          <cell r="P1365">
            <v>-968264</v>
          </cell>
          <cell r="Q1365">
            <v>-324975</v>
          </cell>
          <cell r="R1365">
            <v>-1874775</v>
          </cell>
          <cell r="S1365">
            <v>-1269550</v>
          </cell>
          <cell r="T1365">
            <v>-730310</v>
          </cell>
        </row>
        <row r="1367">
          <cell r="K1367">
            <v>-673462.32519498945</v>
          </cell>
          <cell r="P1367">
            <v>-287769.90019508736</v>
          </cell>
          <cell r="Q1367">
            <v>57944.041283073602</v>
          </cell>
          <cell r="R1367">
            <v>743429.42116974364</v>
          </cell>
          <cell r="S1367">
            <v>1240037.3077982671</v>
          </cell>
          <cell r="T1367">
            <v>1781395.7317786603</v>
          </cell>
        </row>
        <row r="1372">
          <cell r="K1372">
            <v>81440.712000000058</v>
          </cell>
          <cell r="P1372">
            <v>82842.097499999974</v>
          </cell>
          <cell r="Q1372">
            <v>98245.2944416666</v>
          </cell>
          <cell r="R1372">
            <v>172832.3586083331</v>
          </cell>
          <cell r="S1372">
            <v>291426.3490350002</v>
          </cell>
          <cell r="T1372">
            <v>304697.29009500018</v>
          </cell>
        </row>
        <row r="1373">
          <cell r="K1373">
            <v>142167</v>
          </cell>
          <cell r="P1373">
            <v>12096</v>
          </cell>
          <cell r="Q1373">
            <v>92451</v>
          </cell>
          <cell r="R1373">
            <v>216628</v>
          </cell>
          <cell r="S1373">
            <v>207295</v>
          </cell>
          <cell r="T1373">
            <v>566224</v>
          </cell>
        </row>
        <row r="1374">
          <cell r="K1374">
            <v>63995</v>
          </cell>
          <cell r="P1374">
            <v>-51616</v>
          </cell>
          <cell r="Q1374">
            <v>57751</v>
          </cell>
          <cell r="R1374">
            <v>386908</v>
          </cell>
          <cell r="S1374">
            <v>125970</v>
          </cell>
          <cell r="T1374">
            <v>165919</v>
          </cell>
        </row>
        <row r="1375">
          <cell r="K1375">
            <v>-294299.85213712044</v>
          </cell>
          <cell r="P1375">
            <v>-254207.79855072589</v>
          </cell>
          <cell r="Q1375">
            <v>-133892.01074512125</v>
          </cell>
          <cell r="R1375">
            <v>16310.882492178833</v>
          </cell>
          <cell r="S1375">
            <v>138621.11269564406</v>
          </cell>
          <cell r="T1375">
            <v>213066.93437648957</v>
          </cell>
        </row>
        <row r="1376">
          <cell r="K1376">
            <v>203198.20000000019</v>
          </cell>
          <cell r="P1376">
            <v>-22407.630923025088</v>
          </cell>
          <cell r="Q1376">
            <v>68894.864817251349</v>
          </cell>
          <cell r="R1376">
            <v>157681.21706879971</v>
          </cell>
          <cell r="S1376">
            <v>270953.4157424299</v>
          </cell>
          <cell r="T1376">
            <v>270953.67831470154</v>
          </cell>
        </row>
        <row r="1377">
          <cell r="K1377">
            <v>-73592.197982034733</v>
          </cell>
          <cell r="P1377">
            <v>37319.608258135646</v>
          </cell>
          <cell r="Q1377">
            <v>52902.075644842749</v>
          </cell>
          <cell r="R1377">
            <v>58746.65503154989</v>
          </cell>
          <cell r="S1377">
            <v>205771.43032519289</v>
          </cell>
          <cell r="T1377">
            <v>260534.82899246935</v>
          </cell>
        </row>
        <row r="1379">
          <cell r="K1379">
            <v>-796371.18707583449</v>
          </cell>
          <cell r="P1379">
            <v>-91796.176479472037</v>
          </cell>
          <cell r="Q1379">
            <v>-178408.18287556584</v>
          </cell>
          <cell r="R1379">
            <v>-265677.69203111791</v>
          </cell>
          <cell r="S1379">
            <v>0</v>
          </cell>
          <cell r="T1379">
            <v>0</v>
          </cell>
        </row>
        <row r="1382">
          <cell r="K1382">
            <v>80900287</v>
          </cell>
          <cell r="P1382">
            <v>11568698</v>
          </cell>
          <cell r="Q1382">
            <v>39103580</v>
          </cell>
          <cell r="R1382">
            <v>57625594</v>
          </cell>
          <cell r="S1382">
            <v>107019962</v>
          </cell>
          <cell r="T1382">
            <v>77390000</v>
          </cell>
        </row>
        <row r="1383">
          <cell r="I1383">
            <v>100409128</v>
          </cell>
          <cell r="K1383">
            <v>80900287</v>
          </cell>
          <cell r="P1383">
            <v>11568698</v>
          </cell>
          <cell r="Q1383">
            <v>39103580</v>
          </cell>
          <cell r="R1383">
            <v>57625594</v>
          </cell>
          <cell r="S1383">
            <v>107019962</v>
          </cell>
          <cell r="T1383">
            <v>77390000</v>
          </cell>
        </row>
        <row r="1384">
          <cell r="K1384">
            <v>71574894.864607751</v>
          </cell>
          <cell r="P1384">
            <v>23309230.991208501</v>
          </cell>
          <cell r="Q1384">
            <v>46680952.336262472</v>
          </cell>
          <cell r="R1384">
            <v>66917663.7535192</v>
          </cell>
          <cell r="S1384">
            <v>89792841.234159067</v>
          </cell>
          <cell r="T1384">
            <v>105770924.06688064</v>
          </cell>
        </row>
        <row r="1385">
          <cell r="K1385">
            <v>53632800</v>
          </cell>
          <cell r="P1385">
            <v>17822227.5</v>
          </cell>
          <cell r="Q1385">
            <v>35644455</v>
          </cell>
          <cell r="R1385">
            <v>53466682.5</v>
          </cell>
          <cell r="S1385">
            <v>77332320</v>
          </cell>
          <cell r="T1385">
            <v>93970530</v>
          </cell>
        </row>
        <row r="1386">
          <cell r="K1386">
            <v>8415764.8962277602</v>
          </cell>
          <cell r="P1386">
            <v>2637476.7562085027</v>
          </cell>
          <cell r="Q1386">
            <v>4983128.5312624723</v>
          </cell>
          <cell r="R1386">
            <v>7043472.5035191998</v>
          </cell>
          <cell r="S1386">
            <v>8129825.8291590605</v>
          </cell>
          <cell r="T1386">
            <v>7878924.8918806296</v>
          </cell>
        </row>
        <row r="1387">
          <cell r="K1387">
            <v>1113814.46838</v>
          </cell>
          <cell r="P1387">
            <v>196980.36000000002</v>
          </cell>
          <cell r="Q1387">
            <v>393959.7</v>
          </cell>
          <cell r="R1387">
            <v>590939.55000000005</v>
          </cell>
          <cell r="S1387">
            <v>1293000.45</v>
          </cell>
          <cell r="T1387">
            <v>1454520.51</v>
          </cell>
        </row>
        <row r="1388">
          <cell r="K1388">
            <v>8486052</v>
          </cell>
          <cell r="P1388">
            <v>2654592</v>
          </cell>
          <cell r="Q1388">
            <v>5664867</v>
          </cell>
          <cell r="R1388">
            <v>5824889</v>
          </cell>
          <cell r="S1388">
            <v>3073737</v>
          </cell>
          <cell r="T1388">
            <v>2515109.5</v>
          </cell>
        </row>
        <row r="1389">
          <cell r="K1389">
            <v>-73536.5</v>
          </cell>
          <cell r="P1389">
            <v>-2045.625</v>
          </cell>
          <cell r="Q1389">
            <v>-5457.8949999999995</v>
          </cell>
          <cell r="R1389">
            <v>-8319.7999999999993</v>
          </cell>
          <cell r="S1389">
            <v>-36042.044999999998</v>
          </cell>
          <cell r="T1389">
            <v>-48160.835000000006</v>
          </cell>
        </row>
        <row r="1391">
          <cell r="I1391">
            <v>1076382.48</v>
          </cell>
          <cell r="K1391">
            <v>52622434</v>
          </cell>
          <cell r="M1391">
            <v>0</v>
          </cell>
          <cell r="P1391">
            <v>12232573.742442213</v>
          </cell>
          <cell r="Q1391">
            <v>23405785.052696578</v>
          </cell>
          <cell r="R1391">
            <v>36977431.974697247</v>
          </cell>
          <cell r="S1391">
            <v>54040347.873963587</v>
          </cell>
          <cell r="T1391">
            <v>53708099.967322297</v>
          </cell>
        </row>
        <row r="1392">
          <cell r="K1392">
            <v>0</v>
          </cell>
          <cell r="M1392">
            <v>0</v>
          </cell>
          <cell r="P1392">
            <v>12349432.933191042</v>
          </cell>
          <cell r="Q1392">
            <v>23392580.35408479</v>
          </cell>
          <cell r="R1392">
            <v>36831117.196352296</v>
          </cell>
          <cell r="S1392">
            <v>53962938.448879257</v>
          </cell>
          <cell r="T1392">
            <v>53614571.094979621</v>
          </cell>
        </row>
        <row r="1393">
          <cell r="I1393">
            <v>37734</v>
          </cell>
          <cell r="K1393">
            <v>0</v>
          </cell>
          <cell r="M1393">
            <v>0</v>
          </cell>
          <cell r="P1393">
            <v>12349432.933191042</v>
          </cell>
          <cell r="Q1393">
            <v>23392580.35408479</v>
          </cell>
          <cell r="R1393">
            <v>36831117.196352296</v>
          </cell>
          <cell r="S1393">
            <v>53962938.448879257</v>
          </cell>
          <cell r="T1393">
            <v>53614571.094979621</v>
          </cell>
        </row>
        <row r="1396">
          <cell r="K1396">
            <v>0</v>
          </cell>
          <cell r="M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</row>
        <row r="1397">
          <cell r="K1397">
            <v>0</v>
          </cell>
          <cell r="M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</row>
        <row r="1398">
          <cell r="K1398">
            <v>0</v>
          </cell>
          <cell r="M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  <cell r="T1398">
            <v>0</v>
          </cell>
        </row>
        <row r="1399">
          <cell r="K1399">
            <v>0</v>
          </cell>
          <cell r="M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</row>
        <row r="1400">
          <cell r="K1400">
            <v>0</v>
          </cell>
          <cell r="M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</row>
        <row r="1401">
          <cell r="K1401">
            <v>0</v>
          </cell>
          <cell r="M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  <cell r="T1401">
            <v>0</v>
          </cell>
        </row>
        <row r="1404">
          <cell r="K1404">
            <v>0</v>
          </cell>
          <cell r="M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</row>
        <row r="1405">
          <cell r="K1405">
            <v>0</v>
          </cell>
          <cell r="M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  <cell r="T1405">
            <v>0</v>
          </cell>
        </row>
        <row r="1408">
          <cell r="I1408">
            <v>0</v>
          </cell>
          <cell r="K1408">
            <v>0</v>
          </cell>
          <cell r="M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</row>
        <row r="1409">
          <cell r="K1409">
            <v>0</v>
          </cell>
          <cell r="M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</row>
        <row r="1413">
          <cell r="K1413">
            <v>0</v>
          </cell>
          <cell r="M1413">
            <v>0</v>
          </cell>
          <cell r="P1413">
            <v>-116859.19074883018</v>
          </cell>
          <cell r="Q1413">
            <v>13204.698611789521</v>
          </cell>
          <cell r="R1413">
            <v>146314.77834495273</v>
          </cell>
          <cell r="S1413">
            <v>77409.425084332353</v>
          </cell>
          <cell r="T1413">
            <v>93528.872342672214</v>
          </cell>
        </row>
        <row r="1418">
          <cell r="K1418">
            <v>0</v>
          </cell>
          <cell r="M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</row>
        <row r="1419">
          <cell r="K1419">
            <v>0</v>
          </cell>
          <cell r="M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</row>
        <row r="1420">
          <cell r="K1420">
            <v>0</v>
          </cell>
          <cell r="M1420">
            <v>0</v>
          </cell>
          <cell r="P1420">
            <v>-20827.055999999997</v>
          </cell>
          <cell r="Q1420">
            <v>23302.528499999997</v>
          </cell>
          <cell r="R1420">
            <v>156117.378</v>
          </cell>
          <cell r="S1420">
            <v>50828.894999999997</v>
          </cell>
          <cell r="T1420">
            <v>66948.316500000001</v>
          </cell>
        </row>
        <row r="1421">
          <cell r="K1421">
            <v>0</v>
          </cell>
          <cell r="M1421">
            <v>0</v>
          </cell>
        </row>
        <row r="1422">
          <cell r="K1422">
            <v>0</v>
          </cell>
          <cell r="M1422">
            <v>0</v>
          </cell>
          <cell r="P1422">
            <v>-2198.1885935487603</v>
          </cell>
          <cell r="Q1422">
            <v>6758.5862385723549</v>
          </cell>
          <cell r="R1422">
            <v>15468.527394449246</v>
          </cell>
          <cell r="S1422">
            <v>26580.530084332364</v>
          </cell>
          <cell r="T1422">
            <v>26580.555842672213</v>
          </cell>
        </row>
        <row r="1423">
          <cell r="K1423">
            <v>0</v>
          </cell>
          <cell r="M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</row>
        <row r="1424">
          <cell r="M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T1424">
            <v>0</v>
          </cell>
        </row>
        <row r="1425">
          <cell r="K1425">
            <v>0</v>
          </cell>
          <cell r="M1425">
            <v>0</v>
          </cell>
          <cell r="P1425">
            <v>-93833.946155281417</v>
          </cell>
          <cell r="Q1425">
            <v>-16856.416126782831</v>
          </cell>
          <cell r="R1425">
            <v>-25271.127049496521</v>
          </cell>
          <cell r="S1425">
            <v>0</v>
          </cell>
          <cell r="T1425">
            <v>0</v>
          </cell>
        </row>
        <row r="1428">
          <cell r="K1428">
            <v>0</v>
          </cell>
          <cell r="M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</row>
        <row r="1430">
          <cell r="K1430">
            <v>0</v>
          </cell>
          <cell r="M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T1430">
            <v>0</v>
          </cell>
        </row>
        <row r="1437">
          <cell r="I1437">
            <v>91235233.160000071</v>
          </cell>
          <cell r="K1437">
            <v>167739350.54737681</v>
          </cell>
          <cell r="M1437">
            <v>207178312.12704122</v>
          </cell>
          <cell r="P1437">
            <v>58859378.549224071</v>
          </cell>
          <cell r="Q1437">
            <v>101861601.34785256</v>
          </cell>
          <cell r="R1437">
            <v>142735217.70630318</v>
          </cell>
          <cell r="S1437">
            <v>208245891.9198392</v>
          </cell>
          <cell r="T1437">
            <v>238964172.20120251</v>
          </cell>
        </row>
        <row r="1438">
          <cell r="K1438">
            <v>90571357.442251131</v>
          </cell>
          <cell r="P1438">
            <v>23252070.091997884</v>
          </cell>
          <cell r="Q1438">
            <v>43416648.084679097</v>
          </cell>
          <cell r="R1438">
            <v>69261708.402380437</v>
          </cell>
          <cell r="S1438">
            <v>102308726.48466118</v>
          </cell>
          <cell r="T1438">
            <v>100930089.38871197</v>
          </cell>
        </row>
        <row r="1439">
          <cell r="K1439">
            <v>92525879.30353111</v>
          </cell>
          <cell r="P1439">
            <v>23752863.662567794</v>
          </cell>
          <cell r="Q1439">
            <v>44402911.381436549</v>
          </cell>
          <cell r="R1439">
            <v>70742720.19620496</v>
          </cell>
          <cell r="S1439">
            <v>104855176.06622151</v>
          </cell>
          <cell r="T1439">
            <v>104027700.16622236</v>
          </cell>
        </row>
        <row r="1442">
          <cell r="K1442">
            <v>-1954521.8612799766</v>
          </cell>
          <cell r="P1442">
            <v>-500793.57056990918</v>
          </cell>
          <cell r="Q1442">
            <v>-986263.29675745533</v>
          </cell>
          <cell r="R1442">
            <v>-1481011.7938245256</v>
          </cell>
          <cell r="S1442">
            <v>-2546449.5815603221</v>
          </cell>
          <cell r="T1442">
            <v>-3097610.7775103943</v>
          </cell>
        </row>
        <row r="1443">
          <cell r="K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</row>
        <row r="1444">
          <cell r="K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  <cell r="T1444">
            <v>0</v>
          </cell>
        </row>
        <row r="1445">
          <cell r="K1445">
            <v>22361774.502020374</v>
          </cell>
          <cell r="P1445">
            <v>20104757.222907346</v>
          </cell>
          <cell r="Q1445">
            <v>25593141.688545201</v>
          </cell>
          <cell r="R1445">
            <v>28946363.034710407</v>
          </cell>
          <cell r="S1445">
            <v>53806353.909506351</v>
          </cell>
          <cell r="T1445">
            <v>62143567.065869302</v>
          </cell>
        </row>
        <row r="1446">
          <cell r="K1446">
            <v>11290483.508866142</v>
          </cell>
          <cell r="P1446">
            <v>3358052.4611460874</v>
          </cell>
          <cell r="Q1446">
            <v>7258048.1421037652</v>
          </cell>
          <cell r="R1446">
            <v>11256891.876621328</v>
          </cell>
          <cell r="S1446">
            <v>20109753.803525686</v>
          </cell>
          <cell r="T1446">
            <v>23952244.861363169</v>
          </cell>
        </row>
        <row r="1447">
          <cell r="I1447">
            <v>3752157</v>
          </cell>
          <cell r="K1447">
            <v>11438204.12561363</v>
          </cell>
          <cell r="P1447">
            <v>3726942.8667850215</v>
          </cell>
          <cell r="Q1447">
            <v>7453885.733570043</v>
          </cell>
          <cell r="R1447">
            <v>11180828.600355064</v>
          </cell>
          <cell r="S1447">
            <v>20043549</v>
          </cell>
          <cell r="T1447">
            <v>23853458.757837482</v>
          </cell>
        </row>
        <row r="1449">
          <cell r="K1449">
            <v>-147720.61674748763</v>
          </cell>
          <cell r="P1449">
            <v>-368890.40563893435</v>
          </cell>
          <cell r="Q1449">
            <v>-195837.59146627743</v>
          </cell>
          <cell r="R1449">
            <v>76063.276266264031</v>
          </cell>
          <cell r="S1449">
            <v>66204.803525686963</v>
          </cell>
          <cell r="T1449">
            <v>98786.103525686776</v>
          </cell>
        </row>
        <row r="1450">
          <cell r="K1450">
            <v>11071290.99315423</v>
          </cell>
          <cell r="P1450">
            <v>16746704.761761259</v>
          </cell>
          <cell r="Q1450">
            <v>18335093.546441436</v>
          </cell>
          <cell r="R1450">
            <v>17689471.158089079</v>
          </cell>
          <cell r="S1450">
            <v>33696600.105980664</v>
          </cell>
          <cell r="T1450">
            <v>38191322.204506136</v>
          </cell>
        </row>
        <row r="1451">
          <cell r="K1451">
            <v>11071290.99315423</v>
          </cell>
          <cell r="P1451">
            <v>16746704.761761259</v>
          </cell>
          <cell r="Q1451">
            <v>18335093.546441436</v>
          </cell>
          <cell r="R1451">
            <v>17689471.158089079</v>
          </cell>
          <cell r="S1451">
            <v>33696600.105980664</v>
          </cell>
          <cell r="T1451">
            <v>38191322.204506136</v>
          </cell>
        </row>
        <row r="1452">
          <cell r="I1452">
            <v>100409128</v>
          </cell>
          <cell r="K1452">
            <v>706871.66303724574</v>
          </cell>
          <cell r="P1452">
            <v>807762.48520200001</v>
          </cell>
          <cell r="Q1452">
            <v>1421220.6874928074</v>
          </cell>
          <cell r="R1452">
            <v>2061780.9545918489</v>
          </cell>
          <cell r="S1452">
            <v>3360378.9788295352</v>
          </cell>
          <cell r="T1452">
            <v>3862294.8248437308</v>
          </cell>
        </row>
        <row r="1453">
          <cell r="I1453">
            <v>13221551</v>
          </cell>
          <cell r="K1453">
            <v>6971005</v>
          </cell>
          <cell r="P1453">
            <v>9215949.0805469509</v>
          </cell>
          <cell r="Q1453">
            <v>15164476.815157209</v>
          </cell>
          <cell r="R1453">
            <v>15730058.47905146</v>
          </cell>
          <cell r="S1453">
            <v>24974400.972760003</v>
          </cell>
          <cell r="T1453">
            <v>24950618.653280005</v>
          </cell>
        </row>
        <row r="1454">
          <cell r="I1454">
            <v>0</v>
          </cell>
          <cell r="K1454">
            <v>6119913.9004034642</v>
          </cell>
          <cell r="M1454">
            <v>0</v>
          </cell>
          <cell r="P1454">
            <v>501093.63574764272</v>
          </cell>
          <cell r="Q1454">
            <v>1824864.7497792947</v>
          </cell>
          <cell r="R1454">
            <v>3076354.3192206267</v>
          </cell>
          <cell r="S1454">
            <v>5281041.8479619212</v>
          </cell>
          <cell r="T1454">
            <v>7290527.1092070192</v>
          </cell>
        </row>
        <row r="1455">
          <cell r="K1455">
            <v>6119913.9004034642</v>
          </cell>
          <cell r="P1455">
            <v>501093.63574764272</v>
          </cell>
          <cell r="Q1455">
            <v>1824864.7497792947</v>
          </cell>
          <cell r="R1455">
            <v>3076354.3192206267</v>
          </cell>
          <cell r="S1455">
            <v>5281041.8479619212</v>
          </cell>
          <cell r="T1455">
            <v>7290527.1092070192</v>
          </cell>
        </row>
        <row r="1456">
          <cell r="K1456">
            <v>7173609.2000000011</v>
          </cell>
          <cell r="P1456">
            <v>1799141.8543392839</v>
          </cell>
          <cell r="Q1456">
            <v>5182289.0960154664</v>
          </cell>
          <cell r="R1456">
            <v>5253913.9709812347</v>
          </cell>
          <cell r="S1456">
            <v>7512349.3594040796</v>
          </cell>
          <cell r="T1456">
            <v>10598999.20718085</v>
          </cell>
        </row>
        <row r="1457">
          <cell r="K1457">
            <v>2803035</v>
          </cell>
          <cell r="P1457">
            <v>-968264</v>
          </cell>
          <cell r="Q1457">
            <v>-324975</v>
          </cell>
          <cell r="R1457">
            <v>-1874775</v>
          </cell>
          <cell r="S1457">
            <v>-1269550</v>
          </cell>
          <cell r="T1457">
            <v>-730310</v>
          </cell>
        </row>
        <row r="1459">
          <cell r="K1459">
            <v>-673462.32519498945</v>
          </cell>
          <cell r="P1459">
            <v>-284483.49163508741</v>
          </cell>
          <cell r="Q1459">
            <v>64452.782803073613</v>
          </cell>
          <cell r="R1459">
            <v>753291.2420814354</v>
          </cell>
          <cell r="S1459">
            <v>1240037.3077982671</v>
          </cell>
          <cell r="T1459">
            <v>1781395.7317786603</v>
          </cell>
        </row>
        <row r="1464">
          <cell r="K1464">
            <v>81440.712000000058</v>
          </cell>
          <cell r="P1464">
            <v>82842.097499999974</v>
          </cell>
          <cell r="Q1464">
            <v>98245.2944416666</v>
          </cell>
          <cell r="R1464">
            <v>172832.3586083331</v>
          </cell>
          <cell r="S1464">
            <v>291426.3490350002</v>
          </cell>
          <cell r="T1464">
            <v>304697.29009500018</v>
          </cell>
        </row>
        <row r="1465">
          <cell r="K1465">
            <v>142167</v>
          </cell>
          <cell r="P1465">
            <v>12096</v>
          </cell>
          <cell r="Q1465">
            <v>92451</v>
          </cell>
          <cell r="R1465">
            <v>216628</v>
          </cell>
          <cell r="S1465">
            <v>207295</v>
          </cell>
          <cell r="T1465">
            <v>566224</v>
          </cell>
        </row>
        <row r="1466">
          <cell r="K1466">
            <v>63995</v>
          </cell>
          <cell r="P1466">
            <v>-51616</v>
          </cell>
          <cell r="Q1466">
            <v>57751</v>
          </cell>
          <cell r="R1466">
            <v>386908</v>
          </cell>
          <cell r="S1466">
            <v>125970</v>
          </cell>
          <cell r="T1466">
            <v>165919</v>
          </cell>
        </row>
        <row r="1467">
          <cell r="K1467">
            <v>-294299.85213712044</v>
          </cell>
          <cell r="P1467">
            <v>-254207.79855072589</v>
          </cell>
          <cell r="Q1467">
            <v>-133892.01074512125</v>
          </cell>
          <cell r="R1467">
            <v>16310.882492178833</v>
          </cell>
          <cell r="S1467">
            <v>138621.11269564406</v>
          </cell>
          <cell r="T1467">
            <v>213066.93437648957</v>
          </cell>
        </row>
        <row r="1468">
          <cell r="K1468">
            <v>203198.20000000019</v>
          </cell>
          <cell r="P1468">
            <v>-22407.630923025088</v>
          </cell>
          <cell r="Q1468">
            <v>68894.864817251349</v>
          </cell>
          <cell r="R1468">
            <v>157681.21706879971</v>
          </cell>
          <cell r="S1468">
            <v>270953.4157424299</v>
          </cell>
          <cell r="T1468">
            <v>270953.67831470154</v>
          </cell>
        </row>
        <row r="1469">
          <cell r="K1469">
            <v>-73592.197982034733</v>
          </cell>
          <cell r="P1469">
            <v>37319.608258135646</v>
          </cell>
          <cell r="Q1469">
            <v>52902.075644842749</v>
          </cell>
          <cell r="R1469">
            <v>58746.65503154989</v>
          </cell>
          <cell r="S1469">
            <v>205771.43032519289</v>
          </cell>
          <cell r="T1469">
            <v>260534.82899246935</v>
          </cell>
        </row>
        <row r="1471">
          <cell r="K1471">
            <v>-796371.18707583449</v>
          </cell>
          <cell r="P1471">
            <v>-88509.76791947204</v>
          </cell>
          <cell r="Q1471">
            <v>-171899.44135556582</v>
          </cell>
          <cell r="R1471">
            <v>-255815.87111942624</v>
          </cell>
          <cell r="S1471">
            <v>0</v>
          </cell>
          <cell r="T1471">
            <v>0</v>
          </cell>
        </row>
        <row r="1474">
          <cell r="K1474">
            <v>80900287</v>
          </cell>
          <cell r="P1474">
            <v>11568698</v>
          </cell>
          <cell r="Q1474">
            <v>39103580</v>
          </cell>
          <cell r="R1474">
            <v>57625594</v>
          </cell>
          <cell r="S1474">
            <v>107019962</v>
          </cell>
          <cell r="T1474">
            <v>77390000</v>
          </cell>
        </row>
        <row r="1475">
          <cell r="K1475">
            <v>80900287</v>
          </cell>
          <cell r="P1475">
            <v>11568698</v>
          </cell>
          <cell r="Q1475">
            <v>39103580</v>
          </cell>
          <cell r="R1475">
            <v>57625594</v>
          </cell>
          <cell r="S1475">
            <v>107019962</v>
          </cell>
          <cell r="T1475">
            <v>77390000</v>
          </cell>
        </row>
        <row r="1476">
          <cell r="K1476">
            <v>71574894.864607751</v>
          </cell>
          <cell r="P1476">
            <v>23309230.991208501</v>
          </cell>
          <cell r="Q1476">
            <v>46680952.336262472</v>
          </cell>
          <cell r="R1476">
            <v>66917663.7535192</v>
          </cell>
          <cell r="S1476">
            <v>89792841.234159067</v>
          </cell>
          <cell r="T1476">
            <v>105770924.06688064</v>
          </cell>
        </row>
        <row r="1477">
          <cell r="K1477">
            <v>53632800</v>
          </cell>
          <cell r="P1477">
            <v>17822227.5</v>
          </cell>
          <cell r="Q1477">
            <v>35644455</v>
          </cell>
          <cell r="R1477">
            <v>53466682.5</v>
          </cell>
          <cell r="S1477">
            <v>77332320</v>
          </cell>
          <cell r="T1477">
            <v>93970530</v>
          </cell>
        </row>
        <row r="1478">
          <cell r="K1478">
            <v>8415764.8962277602</v>
          </cell>
          <cell r="P1478">
            <v>2637476.7562085027</v>
          </cell>
          <cell r="Q1478">
            <v>4983128.5312624723</v>
          </cell>
          <cell r="R1478">
            <v>7043472.5035191998</v>
          </cell>
          <cell r="S1478">
            <v>8129825.8291590605</v>
          </cell>
          <cell r="T1478">
            <v>7878924.8918806296</v>
          </cell>
        </row>
        <row r="1479">
          <cell r="K1479">
            <v>1113814.46838</v>
          </cell>
          <cell r="P1479">
            <v>196980.36000000002</v>
          </cell>
          <cell r="Q1479">
            <v>393959.7</v>
          </cell>
          <cell r="R1479">
            <v>590939.55000000005</v>
          </cell>
          <cell r="S1479">
            <v>1293000.45</v>
          </cell>
          <cell r="T1479">
            <v>1454520.51</v>
          </cell>
        </row>
        <row r="1480">
          <cell r="K1480">
            <v>8486052</v>
          </cell>
          <cell r="P1480">
            <v>2654592</v>
          </cell>
          <cell r="Q1480">
            <v>5664867</v>
          </cell>
          <cell r="R1480">
            <v>5824889</v>
          </cell>
          <cell r="S1480">
            <v>3073737</v>
          </cell>
          <cell r="T1480">
            <v>2515109.5</v>
          </cell>
        </row>
        <row r="1481">
          <cell r="K1481">
            <v>-73536.5</v>
          </cell>
          <cell r="P1481">
            <v>-2045.625</v>
          </cell>
          <cell r="Q1481">
            <v>-5457.8949999999995</v>
          </cell>
          <cell r="R1481">
            <v>-8319.7999999999993</v>
          </cell>
          <cell r="S1481">
            <v>-36042.044999999998</v>
          </cell>
          <cell r="T1481">
            <v>-48160.835000000006</v>
          </cell>
        </row>
        <row r="1484">
          <cell r="K1484" t="e">
            <v>#VALUE!</v>
          </cell>
          <cell r="P1484" t="e">
            <v>#VALUE!</v>
          </cell>
          <cell r="Q1484" t="e">
            <v>#VALUE!</v>
          </cell>
          <cell r="R1484" t="e">
            <v>#VALUE!</v>
          </cell>
          <cell r="S1484" t="e">
            <v>#VALUE!</v>
          </cell>
          <cell r="T1484" t="e">
            <v>#VALUE!</v>
          </cell>
        </row>
        <row r="1485">
          <cell r="K1485" t="e">
            <v>#VALUE!</v>
          </cell>
          <cell r="P1485">
            <v>319.44336438999005</v>
          </cell>
          <cell r="Q1485">
            <v>597.1581196228401</v>
          </cell>
          <cell r="R1485">
            <v>951.39234016604587</v>
          </cell>
          <cell r="S1485">
            <v>1410.1579789338782</v>
          </cell>
          <cell r="T1485">
            <v>1399.0295655685493</v>
          </cell>
        </row>
        <row r="1488">
          <cell r="K1488">
            <v>0</v>
          </cell>
          <cell r="P1488" t="e">
            <v>#VALUE!</v>
          </cell>
          <cell r="Q1488" t="e">
            <v>#VALUE!</v>
          </cell>
          <cell r="R1488" t="e">
            <v>#VALUE!</v>
          </cell>
          <cell r="S1488" t="e">
            <v>#VALUE!</v>
          </cell>
          <cell r="T1488" t="e">
            <v>#VALUE!</v>
          </cell>
        </row>
        <row r="1489">
          <cell r="K1489">
            <v>0</v>
          </cell>
          <cell r="P1489" t="e">
            <v>#VALUE!</v>
          </cell>
          <cell r="Q1489" t="e">
            <v>#VALUE!</v>
          </cell>
          <cell r="R1489" t="e">
            <v>#VALUE!</v>
          </cell>
          <cell r="S1489" t="e">
            <v>#VALUE!</v>
          </cell>
          <cell r="T1489" t="e">
            <v>#VALUE!</v>
          </cell>
        </row>
        <row r="1490">
          <cell r="K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</row>
        <row r="1491">
          <cell r="K1491">
            <v>390.85552646849249</v>
          </cell>
          <cell r="P1491">
            <v>178.81205508805903</v>
          </cell>
          <cell r="Q1491">
            <v>298.25846544467652</v>
          </cell>
          <cell r="R1491">
            <v>408.95565103088796</v>
          </cell>
          <cell r="S1491">
            <v>740.89777071471099</v>
          </cell>
          <cell r="T1491">
            <v>874.2470312276921</v>
          </cell>
        </row>
        <row r="1492">
          <cell r="K1492">
            <v>347.49620285947481</v>
          </cell>
          <cell r="P1492">
            <v>113.22568475429456</v>
          </cell>
          <cell r="Q1492">
            <v>226.45136950858912</v>
          </cell>
          <cell r="R1492">
            <v>339.6770542628837</v>
          </cell>
          <cell r="S1492">
            <v>608.92925959687454</v>
          </cell>
          <cell r="T1492">
            <v>724.67550433481415</v>
          </cell>
        </row>
        <row r="1493">
          <cell r="I1493">
            <v>114</v>
          </cell>
          <cell r="K1493">
            <v>347.49620285947481</v>
          </cell>
          <cell r="P1493">
            <v>113.22568475429456</v>
          </cell>
          <cell r="Q1493">
            <v>226.45136950858912</v>
          </cell>
          <cell r="R1493">
            <v>339.6770542628837</v>
          </cell>
          <cell r="S1493">
            <v>608.92925959687454</v>
          </cell>
          <cell r="T1493">
            <v>724.67550433481415</v>
          </cell>
        </row>
        <row r="1495">
          <cell r="K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</row>
        <row r="1496">
          <cell r="K1496">
            <v>43.3593236090177</v>
          </cell>
          <cell r="P1496">
            <v>65.586370333764449</v>
          </cell>
          <cell r="Q1496">
            <v>71.807095936087421</v>
          </cell>
          <cell r="R1496">
            <v>69.278596768004277</v>
          </cell>
          <cell r="S1496">
            <v>131.96851111783639</v>
          </cell>
          <cell r="T1496">
            <v>149.57152689287793</v>
          </cell>
        </row>
        <row r="1497">
          <cell r="K1497">
            <v>43.3593236090177</v>
          </cell>
          <cell r="P1497">
            <v>65.586370333764449</v>
          </cell>
          <cell r="Q1497">
            <v>71.807095936087421</v>
          </cell>
          <cell r="R1497">
            <v>69.278596768004277</v>
          </cell>
          <cell r="S1497">
            <v>131.96851111783639</v>
          </cell>
          <cell r="T1497">
            <v>149.57152689287793</v>
          </cell>
        </row>
        <row r="1498">
          <cell r="K1498">
            <v>2.7683742760106393</v>
          </cell>
          <cell r="P1498">
            <v>3.1635005363651345</v>
          </cell>
          <cell r="Q1498">
            <v>5.5660327008778863</v>
          </cell>
          <cell r="R1498">
            <v>8.0747067055084187</v>
          </cell>
          <cell r="S1498">
            <v>13.160503114054544</v>
          </cell>
          <cell r="T1498">
            <v>15.126193619821223</v>
          </cell>
        </row>
        <row r="1499">
          <cell r="K1499">
            <v>0</v>
          </cell>
          <cell r="P1499">
            <v>3026.5842629054023</v>
          </cell>
          <cell r="Q1499">
            <v>4980.1237488201014</v>
          </cell>
          <cell r="R1499">
            <v>5165.8648535472776</v>
          </cell>
          <cell r="S1499">
            <v>8201.7737184761918</v>
          </cell>
          <cell r="T1499">
            <v>8193.9634329326782</v>
          </cell>
        </row>
        <row r="1500">
          <cell r="I1500">
            <v>0</v>
          </cell>
          <cell r="K1500">
            <v>567.26645746136569</v>
          </cell>
          <cell r="M1500">
            <v>0</v>
          </cell>
          <cell r="P1500">
            <v>46.447322010242893</v>
          </cell>
          <cell r="Q1500">
            <v>169.15018394052504</v>
          </cell>
          <cell r="R1500">
            <v>285.15313204736543</v>
          </cell>
          <cell r="S1500">
            <v>489.50981166599149</v>
          </cell>
          <cell r="T1500">
            <v>675.77282190085498</v>
          </cell>
        </row>
        <row r="1501">
          <cell r="K1501">
            <v>567.26645746136569</v>
          </cell>
          <cell r="P1501">
            <v>46.447322010242893</v>
          </cell>
          <cell r="Q1501">
            <v>169.15018394052504</v>
          </cell>
          <cell r="R1501">
            <v>285.15313204736543</v>
          </cell>
          <cell r="S1501">
            <v>489.50981166599149</v>
          </cell>
          <cell r="T1501">
            <v>675.77282190085498</v>
          </cell>
        </row>
        <row r="1502">
          <cell r="K1502">
            <v>8967.0115000000023</v>
          </cell>
          <cell r="P1502">
            <v>166.76587984583151</v>
          </cell>
          <cell r="Q1502">
            <v>480.35623129331123</v>
          </cell>
          <cell r="R1502">
            <v>486.99527716048692</v>
          </cell>
          <cell r="S1502">
            <v>696.33394810348</v>
          </cell>
          <cell r="T1502">
            <v>982.44139227137237</v>
          </cell>
        </row>
        <row r="1503">
          <cell r="K1503" t="e">
            <v>#VALUE!</v>
          </cell>
          <cell r="P1503" t="e">
            <v>#VALUE!</v>
          </cell>
          <cell r="Q1503" t="e">
            <v>#VALUE!</v>
          </cell>
          <cell r="R1503" t="e">
            <v>#VALUE!</v>
          </cell>
          <cell r="S1503" t="e">
            <v>#VALUE!</v>
          </cell>
          <cell r="T1503" t="e">
            <v>#VALUE!</v>
          </cell>
        </row>
        <row r="1505">
          <cell r="K1505" t="e">
            <v>#VALUE!</v>
          </cell>
          <cell r="P1505" t="e">
            <v>#VALUE!</v>
          </cell>
          <cell r="Q1505" t="e">
            <v>#VALUE!</v>
          </cell>
          <cell r="R1505" t="e">
            <v>#VALUE!</v>
          </cell>
          <cell r="S1505" t="e">
            <v>#VALUE!</v>
          </cell>
          <cell r="T1505" t="e">
            <v>#VALUE!</v>
          </cell>
        </row>
        <row r="1510">
          <cell r="K1510" t="e">
            <v>#VALUE!</v>
          </cell>
          <cell r="P1510" t="e">
            <v>#VALUE!</v>
          </cell>
          <cell r="Q1510" t="e">
            <v>#VALUE!</v>
          </cell>
          <cell r="R1510" t="e">
            <v>#VALUE!</v>
          </cell>
          <cell r="S1510" t="e">
            <v>#VALUE!</v>
          </cell>
          <cell r="T1510" t="e">
            <v>#VALUE!</v>
          </cell>
        </row>
        <row r="1511">
          <cell r="K1511">
            <v>5303.1557743957028</v>
          </cell>
          <cell r="P1511">
            <v>451.20859444941806</v>
          </cell>
          <cell r="Q1511">
            <v>3448.6347358997314</v>
          </cell>
          <cell r="R1511">
            <v>8080.7221724858246</v>
          </cell>
          <cell r="S1511">
            <v>7732.5798269173383</v>
          </cell>
          <cell r="T1511">
            <v>21121.456281706956</v>
          </cell>
        </row>
        <row r="1512">
          <cell r="K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</row>
        <row r="1513">
          <cell r="K1513">
            <v>0</v>
          </cell>
          <cell r="P1513" t="e">
            <v>#VALUE!</v>
          </cell>
          <cell r="Q1513" t="e">
            <v>#VALUE!</v>
          </cell>
          <cell r="R1513" t="e">
            <v>#VALUE!</v>
          </cell>
          <cell r="S1513" t="e">
            <v>#VALUE!</v>
          </cell>
          <cell r="T1513" t="e">
            <v>#VALUE!</v>
          </cell>
        </row>
        <row r="1514">
          <cell r="K1514">
            <v>128.93286802030468</v>
          </cell>
          <cell r="P1514">
            <v>-14.21803992577734</v>
          </cell>
          <cell r="Q1514">
            <v>43.7150157469869</v>
          </cell>
          <cell r="R1514">
            <v>100.05153367309627</v>
          </cell>
          <cell r="S1514">
            <v>171.92475618174484</v>
          </cell>
          <cell r="T1514">
            <v>171.9249227885162</v>
          </cell>
        </row>
        <row r="1515">
          <cell r="K1515">
            <v>-19.349676248235006</v>
          </cell>
          <cell r="P1515">
            <v>9.3222624704393873</v>
          </cell>
          <cell r="Q1515">
            <v>13.214689473187409</v>
          </cell>
          <cell r="R1515">
            <v>14.674637892134868</v>
          </cell>
          <cell r="S1515">
            <v>51.400734679228592</v>
          </cell>
          <cell r="T1515">
            <v>65.080373881721258</v>
          </cell>
        </row>
        <row r="1517">
          <cell r="K1517" t="e">
            <v>#VALUE!</v>
          </cell>
          <cell r="P1517" t="e">
            <v>#VALUE!</v>
          </cell>
          <cell r="Q1517" t="e">
            <v>#VALUE!</v>
          </cell>
          <cell r="R1517" t="e">
            <v>#VALUE!</v>
          </cell>
          <cell r="S1517" t="e">
            <v>#VALUE!</v>
          </cell>
          <cell r="T1517" t="e">
            <v>#VALUE!</v>
          </cell>
        </row>
        <row r="1520">
          <cell r="K1520">
            <v>0</v>
          </cell>
          <cell r="P1520" t="e">
            <v>#VALUE!</v>
          </cell>
          <cell r="Q1520" t="e">
            <v>#VALUE!</v>
          </cell>
          <cell r="R1520" t="e">
            <v>#VALUE!</v>
          </cell>
          <cell r="S1520" t="e">
            <v>#VALUE!</v>
          </cell>
          <cell r="T1520" t="e">
            <v>#VALUE!</v>
          </cell>
        </row>
        <row r="1521">
          <cell r="I1521">
            <v>667.01</v>
          </cell>
          <cell r="K1521">
            <v>0</v>
          </cell>
          <cell r="P1521" t="e">
            <v>#VALUE!</v>
          </cell>
          <cell r="Q1521" t="e">
            <v>#VALUE!</v>
          </cell>
          <cell r="R1521" t="e">
            <v>#VALUE!</v>
          </cell>
          <cell r="S1521" t="e">
            <v>#VALUE!</v>
          </cell>
          <cell r="T1521" t="e">
            <v>#VALUE!</v>
          </cell>
        </row>
        <row r="1522">
          <cell r="K1522" t="e">
            <v>#VALUE!</v>
          </cell>
          <cell r="P1522" t="e">
            <v>#VALUE!</v>
          </cell>
          <cell r="Q1522" t="e">
            <v>#VALUE!</v>
          </cell>
          <cell r="R1522" t="e">
            <v>#VALUE!</v>
          </cell>
          <cell r="S1522" t="e">
            <v>#VALUE!</v>
          </cell>
          <cell r="T1522" t="e">
            <v>#VALUE!</v>
          </cell>
        </row>
        <row r="1523">
          <cell r="K1523">
            <v>0</v>
          </cell>
          <cell r="P1523" t="e">
            <v>#VALUE!</v>
          </cell>
          <cell r="Q1523" t="e">
            <v>#VALUE!</v>
          </cell>
          <cell r="R1523" t="e">
            <v>#VALUE!</v>
          </cell>
          <cell r="S1523" t="e">
            <v>#VALUE!</v>
          </cell>
          <cell r="T1523" t="e">
            <v>#VALUE!</v>
          </cell>
        </row>
        <row r="1524">
          <cell r="K1524">
            <v>0</v>
          </cell>
          <cell r="P1524" t="e">
            <v>#VALUE!</v>
          </cell>
          <cell r="Q1524" t="e">
            <v>#VALUE!</v>
          </cell>
          <cell r="R1524" t="e">
            <v>#VALUE!</v>
          </cell>
          <cell r="S1524" t="e">
            <v>#VALUE!</v>
          </cell>
          <cell r="T1524" t="e">
            <v>#VALUE!</v>
          </cell>
        </row>
        <row r="1525">
          <cell r="K1525">
            <v>0</v>
          </cell>
          <cell r="P1525" t="e">
            <v>#VALUE!</v>
          </cell>
          <cell r="Q1525" t="e">
            <v>#VALUE!</v>
          </cell>
          <cell r="R1525" t="e">
            <v>#VALUE!</v>
          </cell>
          <cell r="S1525" t="e">
            <v>#VALUE!</v>
          </cell>
          <cell r="T1525" t="e">
            <v>#VALUE!</v>
          </cell>
        </row>
        <row r="1526">
          <cell r="K1526" t="e">
            <v>#VALUE!</v>
          </cell>
          <cell r="P1526" t="e">
            <v>#VALUE!</v>
          </cell>
          <cell r="Q1526" t="e">
            <v>#VALUE!</v>
          </cell>
          <cell r="R1526" t="e">
            <v>#VALUE!</v>
          </cell>
          <cell r="S1526" t="e">
            <v>#VALUE!</v>
          </cell>
          <cell r="T1526" t="e">
            <v>#VALUE!</v>
          </cell>
        </row>
        <row r="1527">
          <cell r="K1527">
            <v>0</v>
          </cell>
          <cell r="P1527" t="e">
            <v>#VALUE!</v>
          </cell>
          <cell r="Q1527" t="e">
            <v>#VALUE!</v>
          </cell>
          <cell r="R1527" t="e">
            <v>#VALUE!</v>
          </cell>
          <cell r="S1527" t="e">
            <v>#VALUE!</v>
          </cell>
          <cell r="T1527" t="e">
            <v>#VALUE!</v>
          </cell>
        </row>
        <row r="1530">
          <cell r="K1530">
            <v>0</v>
          </cell>
          <cell r="P1530">
            <v>74357042</v>
          </cell>
          <cell r="Q1530">
            <v>74357042</v>
          </cell>
          <cell r="R1530">
            <v>74357042</v>
          </cell>
          <cell r="S1530">
            <v>74357042</v>
          </cell>
          <cell r="T1530">
            <v>74357042</v>
          </cell>
        </row>
        <row r="1531">
          <cell r="K1531">
            <v>0</v>
          </cell>
          <cell r="P1531">
            <v>74357042</v>
          </cell>
          <cell r="Q1531">
            <v>74357042</v>
          </cell>
          <cell r="R1531">
            <v>74357042</v>
          </cell>
          <cell r="S1531">
            <v>74357042</v>
          </cell>
          <cell r="T1531">
            <v>74357042</v>
          </cell>
        </row>
        <row r="1534">
          <cell r="K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T1534">
            <v>0</v>
          </cell>
        </row>
        <row r="1535">
          <cell r="K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</row>
        <row r="1536">
          <cell r="K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T1536">
            <v>0</v>
          </cell>
        </row>
        <row r="1537">
          <cell r="K1537">
            <v>255338185</v>
          </cell>
          <cell r="P1537">
            <v>255338185</v>
          </cell>
          <cell r="Q1537">
            <v>255338185</v>
          </cell>
          <cell r="R1537">
            <v>255338185</v>
          </cell>
          <cell r="S1537">
            <v>255338185</v>
          </cell>
          <cell r="T1537">
            <v>255338185</v>
          </cell>
        </row>
        <row r="1538">
          <cell r="K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T1538">
            <v>0</v>
          </cell>
        </row>
        <row r="1539">
          <cell r="K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  <cell r="T1539">
            <v>0</v>
          </cell>
        </row>
        <row r="1541">
          <cell r="K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</row>
        <row r="1542">
          <cell r="K1542">
            <v>255338185</v>
          </cell>
          <cell r="P1542">
            <v>255338185</v>
          </cell>
          <cell r="Q1542">
            <v>255338185</v>
          </cell>
          <cell r="R1542">
            <v>255338185</v>
          </cell>
          <cell r="S1542">
            <v>255338185</v>
          </cell>
          <cell r="T1542">
            <v>255338185</v>
          </cell>
        </row>
        <row r="1543">
          <cell r="K1543">
            <v>255338185</v>
          </cell>
          <cell r="P1543">
            <v>255338185</v>
          </cell>
          <cell r="Q1543">
            <v>255338185</v>
          </cell>
          <cell r="R1543">
            <v>255338185</v>
          </cell>
          <cell r="S1543">
            <v>255338185</v>
          </cell>
          <cell r="T1543">
            <v>255338185</v>
          </cell>
        </row>
        <row r="1544">
          <cell r="K1544">
            <v>255338185</v>
          </cell>
          <cell r="P1544">
            <v>255338185</v>
          </cell>
          <cell r="Q1544">
            <v>255338185</v>
          </cell>
          <cell r="R1544">
            <v>255338185</v>
          </cell>
          <cell r="S1544">
            <v>255338185</v>
          </cell>
          <cell r="T1544">
            <v>255338185</v>
          </cell>
        </row>
        <row r="1545">
          <cell r="K1545">
            <v>0</v>
          </cell>
          <cell r="P1545">
            <v>3045000</v>
          </cell>
          <cell r="Q1545">
            <v>3045000</v>
          </cell>
          <cell r="R1545">
            <v>3045000</v>
          </cell>
          <cell r="S1545">
            <v>3045000</v>
          </cell>
          <cell r="T1545">
            <v>3045000</v>
          </cell>
        </row>
        <row r="1546">
          <cell r="I1546">
            <v>0</v>
          </cell>
          <cell r="K1546">
            <v>10788.429</v>
          </cell>
          <cell r="M1546">
            <v>0</v>
          </cell>
          <cell r="P1546">
            <v>10788.429</v>
          </cell>
          <cell r="Q1546">
            <v>10788.429</v>
          </cell>
          <cell r="R1546">
            <v>10788.429</v>
          </cell>
          <cell r="S1546">
            <v>10788.429</v>
          </cell>
          <cell r="T1546">
            <v>10788.429</v>
          </cell>
        </row>
        <row r="1547">
          <cell r="K1547">
            <v>10788.429</v>
          </cell>
          <cell r="P1547">
            <v>10788.429</v>
          </cell>
          <cell r="Q1547">
            <v>10788.429</v>
          </cell>
          <cell r="R1547">
            <v>10788.429</v>
          </cell>
          <cell r="S1547">
            <v>10788.429</v>
          </cell>
          <cell r="T1547">
            <v>10788.429</v>
          </cell>
        </row>
        <row r="1548">
          <cell r="K1548">
            <v>800000</v>
          </cell>
          <cell r="P1548">
            <v>10788429</v>
          </cell>
          <cell r="Q1548">
            <v>10788429</v>
          </cell>
          <cell r="R1548">
            <v>10788429</v>
          </cell>
          <cell r="S1548">
            <v>10788429</v>
          </cell>
          <cell r="T1548">
            <v>10788429</v>
          </cell>
        </row>
        <row r="1549">
          <cell r="K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</row>
        <row r="1551">
          <cell r="K1551">
            <v>5406086</v>
          </cell>
          <cell r="P1551">
            <v>5606086</v>
          </cell>
          <cell r="Q1551">
            <v>5606086</v>
          </cell>
          <cell r="R1551">
            <v>5606086</v>
          </cell>
          <cell r="S1551">
            <v>5606086</v>
          </cell>
          <cell r="T1551">
            <v>5606086</v>
          </cell>
        </row>
        <row r="1556">
          <cell r="K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T1556">
            <v>0</v>
          </cell>
        </row>
        <row r="1557">
          <cell r="K1557">
            <v>26808</v>
          </cell>
          <cell r="P1557">
            <v>26808</v>
          </cell>
          <cell r="Q1557">
            <v>26808</v>
          </cell>
          <cell r="R1557">
            <v>26808</v>
          </cell>
          <cell r="S1557">
            <v>26808</v>
          </cell>
          <cell r="T1557">
            <v>26808</v>
          </cell>
        </row>
        <row r="1558">
          <cell r="K1558">
            <v>0</v>
          </cell>
          <cell r="P1558" t="str">
            <v>-</v>
          </cell>
          <cell r="Q1558">
            <v>0</v>
          </cell>
          <cell r="R1558" t="str">
            <v>-</v>
          </cell>
          <cell r="S1558">
            <v>0</v>
          </cell>
          <cell r="T1558" t="str">
            <v>-</v>
          </cell>
        </row>
        <row r="1559">
          <cell r="K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</row>
        <row r="1560">
          <cell r="K1560">
            <v>1576000</v>
          </cell>
          <cell r="P1560">
            <v>1576000</v>
          </cell>
          <cell r="Q1560">
            <v>1576000</v>
          </cell>
          <cell r="R1560">
            <v>1576000</v>
          </cell>
          <cell r="S1560">
            <v>1576000</v>
          </cell>
          <cell r="T1560">
            <v>1576000</v>
          </cell>
        </row>
        <row r="1561">
          <cell r="K1561">
            <v>3803278</v>
          </cell>
          <cell r="P1561">
            <v>4003278</v>
          </cell>
          <cell r="Q1561">
            <v>4003278</v>
          </cell>
          <cell r="R1561">
            <v>4003278</v>
          </cell>
          <cell r="S1561">
            <v>4003278</v>
          </cell>
          <cell r="T1561">
            <v>4003278</v>
          </cell>
        </row>
        <row r="1563">
          <cell r="K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</row>
        <row r="1566">
          <cell r="K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</row>
        <row r="1567">
          <cell r="K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T1567">
            <v>0</v>
          </cell>
        </row>
        <row r="1568">
          <cell r="K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T1568">
            <v>0</v>
          </cell>
        </row>
        <row r="1569">
          <cell r="K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</row>
        <row r="1570">
          <cell r="K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</row>
        <row r="1571">
          <cell r="K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</row>
        <row r="1572">
          <cell r="K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</row>
        <row r="1573">
          <cell r="K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</row>
        <row r="1575">
          <cell r="K1575">
            <v>167739350.54737681</v>
          </cell>
          <cell r="M1575">
            <v>207178312.12704122</v>
          </cell>
          <cell r="P1575">
            <v>58859378.549224071</v>
          </cell>
          <cell r="Q1575">
            <v>101861601.34785256</v>
          </cell>
          <cell r="R1575">
            <v>142735217.70630318</v>
          </cell>
          <cell r="S1575">
            <v>208245891.9198392</v>
          </cell>
          <cell r="T1575">
            <v>238964172.20120251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жн.2004"/>
      <sheetName val="Query1NK"/>
      <sheetName val="Query1NK_KZ"/>
      <sheetName val="1NK"/>
      <sheetName val="РасчСрЗП"/>
      <sheetName val="Предпр"/>
      <sheetName val="ЦентрЗатр"/>
      <sheetName val="ЕдИзм"/>
      <sheetName val="Группы"/>
      <sheetName val="7.1"/>
      <sheetName val="ШРР"/>
      <sheetName val="3НК"/>
      <sheetName val="Баланс ТД"/>
      <sheetName val="12НК"/>
      <sheetName val="7НК"/>
      <sheetName val="Info"/>
      <sheetName val="2НК"/>
      <sheetName val="Труд"/>
      <sheetName val="2БО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OffshoreBatchReport"/>
      <sheetName val="Статьи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  <sheetName val="KAZAK RECO ST 99"/>
      <sheetName val="Profit &amp; Loss Total"/>
      <sheetName val="Форма2"/>
      <sheetName val="Assumptions"/>
      <sheetName val="5R"/>
      <sheetName val="Важн_2004"/>
      <sheetName val="Важн_20041"/>
      <sheetName val="Перечень данных"/>
      <sheetName val="57_1NKs плюс АА_Н"/>
      <sheetName val="Важн_20042"/>
      <sheetName val="7_1"/>
      <sheetName val="Баланс_ТД"/>
      <sheetName val="ГСМ_Гараж"/>
      <sheetName val="ГСМ_по_инвест"/>
      <sheetName val="Запчасти_Гараж"/>
      <sheetName val="Материалы_РМУ"/>
      <sheetName val="Постановка_на_учет_авто"/>
      <sheetName val="Размножение_проектов"/>
      <sheetName val="материалы_ВДГО"/>
      <sheetName val="Тех_осмотр"/>
      <sheetName val="Проект_1"/>
      <sheetName val="Объем_ВДГО"/>
      <sheetName val="Стор_Орг_РМУ"/>
      <sheetName val="KAZAK_RECO_ST_99"/>
      <sheetName val="Profit_&amp;_Loss_Total"/>
      <sheetName val="Перечень_данных"/>
      <sheetName val="57_1NKs_плюс_АА_Н"/>
      <sheetName val="FS-97"/>
      <sheetName val="2.2 ОтклОТМ"/>
      <sheetName val="1.3.2 ОТМ"/>
      <sheetName val="FES"/>
      <sheetName val="База"/>
      <sheetName val=""/>
      <sheetName val="Плата по %"/>
      <sheetName val="Sheet1"/>
      <sheetName val="Форма1"/>
      <sheetName val="Links"/>
      <sheetName val="Лист5"/>
      <sheetName val="Loaded"/>
      <sheetName val="OPEX_FIN _свод_"/>
      <sheetName val="OPEX_FIN вспом"/>
      <sheetName val="OPEX_FIN уосы_ иац_ ца"/>
      <sheetName val="Gas1999"/>
      <sheetName val="ЗАО_н.ит"/>
      <sheetName val="11"/>
      <sheetName val="ЗАО_мес"/>
      <sheetName val="Осн"/>
      <sheetName val="Сдача "/>
      <sheetName val="Пром1"/>
      <sheetName val="предприятия"/>
      <sheetName val="Hidden"/>
      <sheetName val="Sample"/>
      <sheetName val="name"/>
      <sheetName val="PROGNOS"/>
      <sheetName val="свод"/>
      <sheetName val="группа"/>
      <sheetName val="Норм потери_БУ"/>
      <sheetName val="5"/>
      <sheetName val="ВОЛС"/>
      <sheetName val="Lead"/>
      <sheetName val="Содержание"/>
      <sheetName val="д.7.001"/>
      <sheetName val="SA Procedures"/>
      <sheetName val="MetaData"/>
      <sheetName val="Kolommen_balans"/>
      <sheetName val="GAAP TB 30.09.01  detail p&amp;l"/>
      <sheetName val="misc"/>
      <sheetName val="LBS Reminder"/>
      <sheetName val="Управление"/>
      <sheetName val="ЯНВАРЬ"/>
      <sheetName val="Кодировка кап.затрат в SUN_Ф4"/>
      <sheetName val="Control"/>
      <sheetName val="Language"/>
      <sheetName val="Configuration"/>
      <sheetName val="Lists"/>
      <sheetName val="Checks"/>
      <sheetName val="P9-BS by Co"/>
      <sheetName val="Footer Calculator"/>
      <sheetName val="год (2)"/>
      <sheetName val="Inputs"/>
      <sheetName val="ÎÒèÒÁ"/>
      <sheetName val="Anlagevermögen"/>
      <sheetName val="I. Прогноз доходов"/>
      <sheetName val="CONSO"/>
    </sheetNames>
    <sheetDataSet>
      <sheetData sheetId="0" refreshError="1"/>
      <sheetData sheetId="1" refreshError="1"/>
      <sheetData sheetId="2" refreshError="1"/>
      <sheetData sheetId="3" refreshError="1">
        <row r="11">
          <cell r="R11">
            <v>9322.9</v>
          </cell>
          <cell r="S11">
            <v>9450.3700000000008</v>
          </cell>
          <cell r="T11">
            <v>9518.6299999999992</v>
          </cell>
        </row>
        <row r="12">
          <cell r="R12">
            <v>9322.9</v>
          </cell>
          <cell r="S12">
            <v>9450.3700000000008</v>
          </cell>
          <cell r="T12">
            <v>9518.6299999999992</v>
          </cell>
        </row>
        <row r="13">
          <cell r="R13">
            <v>9300</v>
          </cell>
          <cell r="S13">
            <v>9430</v>
          </cell>
          <cell r="T13">
            <v>9500</v>
          </cell>
        </row>
        <row r="14">
          <cell r="R14">
            <v>22.9</v>
          </cell>
          <cell r="S14">
            <v>20.37</v>
          </cell>
          <cell r="T14">
            <v>18.63</v>
          </cell>
        </row>
        <row r="15">
          <cell r="R15">
            <v>2150</v>
          </cell>
          <cell r="S15">
            <v>2200</v>
          </cell>
          <cell r="T15">
            <v>2200</v>
          </cell>
        </row>
        <row r="16">
          <cell r="R16">
            <v>808.2</v>
          </cell>
          <cell r="S16">
            <v>751.62</v>
          </cell>
          <cell r="T16">
            <v>699.1</v>
          </cell>
        </row>
        <row r="17">
          <cell r="R17">
            <v>136</v>
          </cell>
          <cell r="S17">
            <v>133.56</v>
          </cell>
          <cell r="T17">
            <v>131.91</v>
          </cell>
        </row>
        <row r="18">
          <cell r="R18">
            <v>3900</v>
          </cell>
          <cell r="S18">
            <v>3900</v>
          </cell>
          <cell r="T18">
            <v>3900</v>
          </cell>
        </row>
        <row r="19">
          <cell r="R19">
            <v>0</v>
          </cell>
          <cell r="S19">
            <v>0</v>
          </cell>
          <cell r="T19">
            <v>0</v>
          </cell>
        </row>
        <row r="25">
          <cell r="R25">
            <v>0</v>
          </cell>
          <cell r="S25">
            <v>0</v>
          </cell>
        </row>
        <row r="26">
          <cell r="R26" t="str">
            <v>-</v>
          </cell>
          <cell r="S26" t="str">
            <v>-</v>
          </cell>
          <cell r="T26" t="str">
            <v>-</v>
          </cell>
        </row>
        <row r="27">
          <cell r="R27" t="str">
            <v>-</v>
          </cell>
          <cell r="S27" t="str">
            <v>-</v>
          </cell>
          <cell r="T27" t="str">
            <v>-</v>
          </cell>
        </row>
        <row r="28">
          <cell r="R28" t="str">
            <v>-</v>
          </cell>
          <cell r="S28" t="str">
            <v>-</v>
          </cell>
          <cell r="T28" t="str">
            <v>-</v>
          </cell>
        </row>
        <row r="29">
          <cell r="R29" t="str">
            <v>-</v>
          </cell>
          <cell r="S29" t="str">
            <v>-</v>
          </cell>
          <cell r="T29" t="str">
            <v>-</v>
          </cell>
        </row>
        <row r="30">
          <cell r="R30" t="str">
            <v>-</v>
          </cell>
          <cell r="S30" t="str">
            <v>-</v>
          </cell>
          <cell r="T30" t="str">
            <v>-</v>
          </cell>
        </row>
        <row r="31">
          <cell r="R31">
            <v>0</v>
          </cell>
          <cell r="S31">
            <v>0</v>
          </cell>
        </row>
        <row r="32">
          <cell r="R32">
            <v>0</v>
          </cell>
          <cell r="S32">
            <v>0</v>
          </cell>
          <cell r="T32">
            <v>0</v>
          </cell>
        </row>
        <row r="33">
          <cell r="R33">
            <v>0</v>
          </cell>
          <cell r="S33">
            <v>0</v>
          </cell>
          <cell r="T33">
            <v>0</v>
          </cell>
        </row>
        <row r="34">
          <cell r="R34">
            <v>0</v>
          </cell>
          <cell r="S34">
            <v>0</v>
          </cell>
          <cell r="T34">
            <v>0</v>
          </cell>
        </row>
        <row r="35">
          <cell r="R35">
            <v>0</v>
          </cell>
          <cell r="S35">
            <v>0</v>
          </cell>
          <cell r="T35">
            <v>0</v>
          </cell>
        </row>
        <row r="36">
          <cell r="R36">
            <v>0</v>
          </cell>
          <cell r="S36">
            <v>0</v>
          </cell>
          <cell r="T36">
            <v>0</v>
          </cell>
        </row>
        <row r="37">
          <cell r="R37">
            <v>41194</v>
          </cell>
          <cell r="S37">
            <v>50248</v>
          </cell>
          <cell r="T37">
            <v>51309</v>
          </cell>
        </row>
        <row r="38">
          <cell r="R38">
            <v>36574</v>
          </cell>
          <cell r="S38">
            <v>44148</v>
          </cell>
          <cell r="T38">
            <v>45009</v>
          </cell>
        </row>
        <row r="39">
          <cell r="R39">
            <v>36574</v>
          </cell>
          <cell r="S39">
            <v>44148</v>
          </cell>
          <cell r="T39">
            <v>45009</v>
          </cell>
        </row>
        <row r="40">
          <cell r="R40">
            <v>36574</v>
          </cell>
          <cell r="S40">
            <v>44148</v>
          </cell>
          <cell r="T40">
            <v>45009</v>
          </cell>
        </row>
        <row r="41">
          <cell r="R41">
            <v>18078</v>
          </cell>
          <cell r="S41">
            <v>18439.560000000001</v>
          </cell>
          <cell r="T41">
            <v>18808.351200000001</v>
          </cell>
        </row>
        <row r="42">
          <cell r="R42">
            <v>0</v>
          </cell>
          <cell r="S42">
            <v>0</v>
          </cell>
          <cell r="T42">
            <v>0</v>
          </cell>
        </row>
        <row r="43">
          <cell r="R43" t="str">
            <v>-</v>
          </cell>
          <cell r="S43" t="str">
            <v>-</v>
          </cell>
          <cell r="T43" t="str">
            <v>-</v>
          </cell>
        </row>
        <row r="44">
          <cell r="R44" t="str">
            <v>-</v>
          </cell>
          <cell r="S44" t="str">
            <v>-</v>
          </cell>
          <cell r="T44" t="str">
            <v>-</v>
          </cell>
        </row>
        <row r="45">
          <cell r="R45">
            <v>0</v>
          </cell>
          <cell r="S45">
            <v>0</v>
          </cell>
          <cell r="T45">
            <v>0</v>
          </cell>
        </row>
        <row r="46">
          <cell r="R46">
            <v>0</v>
          </cell>
          <cell r="S46">
            <v>0</v>
          </cell>
          <cell r="T46">
            <v>0</v>
          </cell>
        </row>
        <row r="47">
          <cell r="R47" t="str">
            <v>-</v>
          </cell>
          <cell r="S47" t="str">
            <v>-</v>
          </cell>
          <cell r="T47" t="str">
            <v>-</v>
          </cell>
        </row>
        <row r="48">
          <cell r="R48" t="str">
            <v>-</v>
          </cell>
          <cell r="S48" t="str">
            <v>-</v>
          </cell>
          <cell r="T48" t="str">
            <v>-</v>
          </cell>
        </row>
        <row r="49">
          <cell r="R49" t="str">
            <v>-</v>
          </cell>
          <cell r="S49" t="str">
            <v>-</v>
          </cell>
          <cell r="T49" t="str">
            <v>-</v>
          </cell>
        </row>
        <row r="50">
          <cell r="R50">
            <v>0</v>
          </cell>
          <cell r="S50">
            <v>0</v>
          </cell>
          <cell r="T50">
            <v>0</v>
          </cell>
        </row>
        <row r="51">
          <cell r="R51">
            <v>4620</v>
          </cell>
          <cell r="S51">
            <v>6100</v>
          </cell>
          <cell r="T51">
            <v>6300</v>
          </cell>
        </row>
        <row r="52">
          <cell r="R52">
            <v>4620</v>
          </cell>
          <cell r="S52">
            <v>6100</v>
          </cell>
          <cell r="T52">
            <v>6300</v>
          </cell>
        </row>
        <row r="53">
          <cell r="R53">
            <v>4620</v>
          </cell>
          <cell r="S53">
            <v>6100</v>
          </cell>
          <cell r="T53">
            <v>6300</v>
          </cell>
        </row>
        <row r="54">
          <cell r="R54">
            <v>7920</v>
          </cell>
          <cell r="S54">
            <v>8040</v>
          </cell>
          <cell r="T54">
            <v>8080</v>
          </cell>
        </row>
        <row r="55">
          <cell r="R55" t="str">
            <v>-</v>
          </cell>
          <cell r="S55" t="str">
            <v>-</v>
          </cell>
          <cell r="T55" t="str">
            <v>-</v>
          </cell>
        </row>
        <row r="56">
          <cell r="R56" t="str">
            <v>-</v>
          </cell>
          <cell r="S56" t="str">
            <v>-</v>
          </cell>
          <cell r="T56" t="str">
            <v>-</v>
          </cell>
        </row>
        <row r="57">
          <cell r="R57">
            <v>1600</v>
          </cell>
          <cell r="S57">
            <v>571</v>
          </cell>
          <cell r="T57">
            <v>571</v>
          </cell>
        </row>
        <row r="58">
          <cell r="R58">
            <v>116712</v>
          </cell>
          <cell r="S58">
            <v>128266</v>
          </cell>
          <cell r="T58">
            <v>137386</v>
          </cell>
        </row>
        <row r="59">
          <cell r="R59">
            <v>116712</v>
          </cell>
          <cell r="S59">
            <v>128266</v>
          </cell>
          <cell r="T59">
            <v>137386</v>
          </cell>
        </row>
        <row r="60">
          <cell r="R60">
            <v>116712</v>
          </cell>
          <cell r="S60">
            <v>128266</v>
          </cell>
          <cell r="T60">
            <v>137386</v>
          </cell>
        </row>
        <row r="61">
          <cell r="R61">
            <v>2469.9199520000002</v>
          </cell>
          <cell r="S61">
            <v>2697</v>
          </cell>
          <cell r="T61">
            <v>2737</v>
          </cell>
        </row>
        <row r="62">
          <cell r="R62">
            <v>3534.5</v>
          </cell>
          <cell r="S62">
            <v>4223</v>
          </cell>
          <cell r="T62">
            <v>4256</v>
          </cell>
        </row>
        <row r="63">
          <cell r="R63">
            <v>0</v>
          </cell>
          <cell r="S63">
            <v>2469078.29</v>
          </cell>
          <cell r="T63">
            <v>2469078.29</v>
          </cell>
        </row>
        <row r="64">
          <cell r="R64">
            <v>50350</v>
          </cell>
          <cell r="S64">
            <v>50350</v>
          </cell>
          <cell r="T64">
            <v>50350</v>
          </cell>
        </row>
        <row r="65">
          <cell r="R65">
            <v>2900</v>
          </cell>
          <cell r="S65">
            <v>3200</v>
          </cell>
          <cell r="T65">
            <v>3500</v>
          </cell>
        </row>
        <row r="66">
          <cell r="R66">
            <v>2900</v>
          </cell>
          <cell r="S66">
            <v>3200</v>
          </cell>
          <cell r="T66">
            <v>3500</v>
          </cell>
        </row>
        <row r="67">
          <cell r="R67">
            <v>2900</v>
          </cell>
          <cell r="S67">
            <v>3200</v>
          </cell>
          <cell r="T67">
            <v>3500</v>
          </cell>
        </row>
        <row r="68">
          <cell r="R68" t="str">
            <v>-</v>
          </cell>
          <cell r="S68" t="str">
            <v>-</v>
          </cell>
          <cell r="T68" t="str">
            <v>-</v>
          </cell>
        </row>
        <row r="69">
          <cell r="R69" t="str">
            <v>-</v>
          </cell>
          <cell r="S69" t="str">
            <v>-</v>
          </cell>
          <cell r="T69" t="str">
            <v>-</v>
          </cell>
        </row>
        <row r="70">
          <cell r="R70" t="str">
            <v>-</v>
          </cell>
          <cell r="S70" t="str">
            <v>-</v>
          </cell>
          <cell r="T70" t="str">
            <v>-</v>
          </cell>
        </row>
        <row r="71">
          <cell r="R71">
            <v>0</v>
          </cell>
          <cell r="S71">
            <v>0</v>
          </cell>
          <cell r="T71">
            <v>0</v>
          </cell>
        </row>
        <row r="73">
          <cell r="R73">
            <v>1961960</v>
          </cell>
          <cell r="S73">
            <v>2009460</v>
          </cell>
          <cell r="T73">
            <v>2006460</v>
          </cell>
        </row>
        <row r="74">
          <cell r="R74">
            <v>134700.5</v>
          </cell>
          <cell r="S74">
            <v>141440</v>
          </cell>
          <cell r="T74">
            <v>142430</v>
          </cell>
        </row>
        <row r="75">
          <cell r="R75">
            <v>9530100</v>
          </cell>
          <cell r="S75">
            <v>9610500</v>
          </cell>
          <cell r="T75">
            <v>9680500</v>
          </cell>
        </row>
        <row r="76">
          <cell r="R76">
            <v>1419613</v>
          </cell>
          <cell r="S76">
            <v>1419613</v>
          </cell>
          <cell r="T76">
            <v>1419613</v>
          </cell>
        </row>
        <row r="77">
          <cell r="R77">
            <v>5511613</v>
          </cell>
          <cell r="S77">
            <v>5511613</v>
          </cell>
          <cell r="T77">
            <v>5511613</v>
          </cell>
        </row>
        <row r="78">
          <cell r="R78">
            <v>481408241.04862428</v>
          </cell>
          <cell r="S78">
            <v>447493322.9770565</v>
          </cell>
          <cell r="T78">
            <v>455610109.99936372</v>
          </cell>
        </row>
        <row r="79">
          <cell r="R79">
            <v>217330568.95936</v>
          </cell>
          <cell r="S79">
            <v>188060279.00523299</v>
          </cell>
          <cell r="T79">
            <v>183965935.0315696</v>
          </cell>
        </row>
        <row r="80">
          <cell r="R80">
            <v>217330568.95936</v>
          </cell>
          <cell r="S80">
            <v>188060279.00523299</v>
          </cell>
          <cell r="T80">
            <v>183965935.0315696</v>
          </cell>
        </row>
        <row r="81">
          <cell r="R81">
            <v>189298931.15211999</v>
          </cell>
          <cell r="S81">
            <v>164134972.88840002</v>
          </cell>
          <cell r="T81">
            <v>160783713.53599998</v>
          </cell>
        </row>
        <row r="82">
          <cell r="R82">
            <v>24571785.849999998</v>
          </cell>
          <cell r="S82">
            <v>21463697.544072948</v>
          </cell>
          <cell r="T82">
            <v>20897717.689969603</v>
          </cell>
        </row>
        <row r="83">
          <cell r="R83">
            <v>1865670.5000000002</v>
          </cell>
          <cell r="S83">
            <v>928610.79999999993</v>
          </cell>
          <cell r="T83">
            <v>783494.4</v>
          </cell>
        </row>
        <row r="84">
          <cell r="R84">
            <v>1432174.0712399997</v>
          </cell>
          <cell r="S84">
            <v>1371056.8727599997</v>
          </cell>
          <cell r="T84">
            <v>1339068.5056</v>
          </cell>
        </row>
        <row r="85">
          <cell r="R85">
            <v>162007.386</v>
          </cell>
          <cell r="S85">
            <v>161940.9</v>
          </cell>
          <cell r="T85">
            <v>161940.9</v>
          </cell>
        </row>
        <row r="86">
          <cell r="R86">
            <v>2484252</v>
          </cell>
          <cell r="S86">
            <v>2533937.04</v>
          </cell>
          <cell r="T86">
            <v>2584615.7808000003</v>
          </cell>
        </row>
        <row r="87">
          <cell r="R87">
            <v>0</v>
          </cell>
          <cell r="S87">
            <v>0</v>
          </cell>
          <cell r="T87">
            <v>0</v>
          </cell>
        </row>
        <row r="93">
          <cell r="R93">
            <v>0</v>
          </cell>
          <cell r="S93">
            <v>0</v>
          </cell>
          <cell r="T93">
            <v>0</v>
          </cell>
        </row>
        <row r="94">
          <cell r="R94" t="str">
            <v>-</v>
          </cell>
          <cell r="S94" t="str">
            <v>-</v>
          </cell>
          <cell r="T94" t="str">
            <v>-</v>
          </cell>
        </row>
        <row r="95">
          <cell r="R95" t="str">
            <v>-</v>
          </cell>
          <cell r="S95" t="str">
            <v>-</v>
          </cell>
          <cell r="T95" t="str">
            <v>-</v>
          </cell>
        </row>
        <row r="96">
          <cell r="R96" t="str">
            <v>-</v>
          </cell>
          <cell r="S96" t="str">
            <v>-</v>
          </cell>
          <cell r="T96" t="str">
            <v>-</v>
          </cell>
        </row>
        <row r="97">
          <cell r="R97" t="str">
            <v>-</v>
          </cell>
          <cell r="S97" t="str">
            <v>-</v>
          </cell>
          <cell r="T97" t="str">
            <v>-</v>
          </cell>
        </row>
        <row r="98">
          <cell r="R98" t="str">
            <v>-</v>
          </cell>
          <cell r="S98" t="str">
            <v>-</v>
          </cell>
          <cell r="T98" t="str">
            <v>-</v>
          </cell>
        </row>
        <row r="99">
          <cell r="R99">
            <v>0</v>
          </cell>
          <cell r="S99">
            <v>0</v>
          </cell>
          <cell r="T99">
            <v>0</v>
          </cell>
        </row>
        <row r="100">
          <cell r="R100">
            <v>0</v>
          </cell>
          <cell r="S100">
            <v>0</v>
          </cell>
          <cell r="T100">
            <v>0</v>
          </cell>
        </row>
        <row r="101">
          <cell r="R101">
            <v>0</v>
          </cell>
          <cell r="S101">
            <v>0</v>
          </cell>
          <cell r="T101">
            <v>0</v>
          </cell>
        </row>
        <row r="102">
          <cell r="R102">
            <v>0</v>
          </cell>
          <cell r="S102">
            <v>0</v>
          </cell>
          <cell r="T102">
            <v>0</v>
          </cell>
        </row>
        <row r="103">
          <cell r="R103" t="str">
            <v>-</v>
          </cell>
          <cell r="S103" t="str">
            <v>-</v>
          </cell>
          <cell r="T103" t="str">
            <v>-</v>
          </cell>
        </row>
        <row r="104">
          <cell r="R104" t="str">
            <v>-</v>
          </cell>
          <cell r="S104" t="str">
            <v>-</v>
          </cell>
          <cell r="T104" t="str">
            <v>-</v>
          </cell>
        </row>
        <row r="105">
          <cell r="R105">
            <v>132040253.43151005</v>
          </cell>
          <cell r="S105">
            <v>139401605.23566487</v>
          </cell>
          <cell r="T105">
            <v>146568195.60971832</v>
          </cell>
        </row>
        <row r="106">
          <cell r="R106">
            <v>71376584.355121985</v>
          </cell>
          <cell r="S106">
            <v>72970472.240720004</v>
          </cell>
          <cell r="T106">
            <v>74221882.778113201</v>
          </cell>
        </row>
        <row r="107">
          <cell r="R107">
            <v>57837346.705999993</v>
          </cell>
          <cell r="S107">
            <v>63320604.70792</v>
          </cell>
          <cell r="T107">
            <v>64436937.626113206</v>
          </cell>
        </row>
        <row r="108">
          <cell r="R108">
            <v>55258493.799999997</v>
          </cell>
          <cell r="S108">
            <v>60647907.843999997</v>
          </cell>
          <cell r="T108">
            <v>61689013.990000002</v>
          </cell>
        </row>
        <row r="109">
          <cell r="R109">
            <v>1719873.47</v>
          </cell>
          <cell r="S109">
            <v>1754270.9394</v>
          </cell>
          <cell r="T109">
            <v>1789356.358188</v>
          </cell>
        </row>
        <row r="110">
          <cell r="R110" t="str">
            <v>-</v>
          </cell>
          <cell r="S110" t="str">
            <v>-</v>
          </cell>
          <cell r="T110" t="str">
            <v>-</v>
          </cell>
        </row>
        <row r="111">
          <cell r="R111" t="str">
            <v>-</v>
          </cell>
          <cell r="S111" t="str">
            <v>-</v>
          </cell>
          <cell r="T111" t="str">
            <v>-</v>
          </cell>
        </row>
        <row r="112">
          <cell r="R112">
            <v>858979.43599999999</v>
          </cell>
          <cell r="S112">
            <v>918425.92452000012</v>
          </cell>
          <cell r="T112">
            <v>958567.27792520006</v>
          </cell>
        </row>
        <row r="113">
          <cell r="R113">
            <v>13539237.649121998</v>
          </cell>
          <cell r="S113">
            <v>9649867.5328000002</v>
          </cell>
          <cell r="T113">
            <v>9784945.1520000007</v>
          </cell>
        </row>
        <row r="114">
          <cell r="R114">
            <v>8960867.9999999981</v>
          </cell>
          <cell r="S114">
            <v>6770080</v>
          </cell>
          <cell r="T114">
            <v>6912000</v>
          </cell>
        </row>
        <row r="115">
          <cell r="R115">
            <v>1607702.4</v>
          </cell>
          <cell r="S115">
            <v>1282461.6000000001</v>
          </cell>
          <cell r="T115">
            <v>1290427.2</v>
          </cell>
        </row>
        <row r="116">
          <cell r="R116">
            <v>148162.5</v>
          </cell>
          <cell r="S116">
            <v>145350</v>
          </cell>
          <cell r="T116">
            <v>144000</v>
          </cell>
        </row>
        <row r="117">
          <cell r="R117">
            <v>396042</v>
          </cell>
          <cell r="S117">
            <v>3000</v>
          </cell>
          <cell r="T117">
            <v>3000</v>
          </cell>
        </row>
        <row r="118">
          <cell r="R118">
            <v>2426462.7491219994</v>
          </cell>
          <cell r="S118">
            <v>1448975.9327999998</v>
          </cell>
          <cell r="T118">
            <v>1435517.952</v>
          </cell>
        </row>
        <row r="119">
          <cell r="R119">
            <v>0</v>
          </cell>
          <cell r="S119">
            <v>0</v>
          </cell>
          <cell r="T119">
            <v>0</v>
          </cell>
        </row>
        <row r="120">
          <cell r="R120">
            <v>0</v>
          </cell>
          <cell r="S120">
            <v>0</v>
          </cell>
          <cell r="T120">
            <v>0</v>
          </cell>
        </row>
        <row r="121">
          <cell r="R121" t="str">
            <v>-</v>
          </cell>
          <cell r="S121" t="str">
            <v>-</v>
          </cell>
          <cell r="T121" t="str">
            <v>-</v>
          </cell>
        </row>
        <row r="122">
          <cell r="R122" t="str">
            <v>-</v>
          </cell>
          <cell r="S122" t="str">
            <v>-</v>
          </cell>
          <cell r="T122" t="str">
            <v>-</v>
          </cell>
        </row>
        <row r="123">
          <cell r="R123" t="str">
            <v>-</v>
          </cell>
          <cell r="S123" t="str">
            <v>-</v>
          </cell>
          <cell r="T123" t="str">
            <v>-</v>
          </cell>
        </row>
        <row r="124">
          <cell r="R124">
            <v>0</v>
          </cell>
          <cell r="S124">
            <v>0</v>
          </cell>
          <cell r="T124">
            <v>0</v>
          </cell>
        </row>
        <row r="125">
          <cell r="R125">
            <v>60663669.076388061</v>
          </cell>
          <cell r="S125">
            <v>66431132.994944863</v>
          </cell>
          <cell r="T125">
            <v>72346312.831605107</v>
          </cell>
        </row>
        <row r="126">
          <cell r="R126">
            <v>60663669.076388061</v>
          </cell>
          <cell r="S126">
            <v>66431132.994944863</v>
          </cell>
          <cell r="T126">
            <v>72346312.831605107</v>
          </cell>
        </row>
        <row r="127">
          <cell r="R127">
            <v>47105188</v>
          </cell>
          <cell r="S127">
            <v>52357989</v>
          </cell>
          <cell r="T127">
            <v>58136347</v>
          </cell>
        </row>
        <row r="128">
          <cell r="R128">
            <v>12397600.467692414</v>
          </cell>
          <cell r="S128">
            <v>13296330.386249218</v>
          </cell>
          <cell r="T128">
            <v>13434652.222909443</v>
          </cell>
        </row>
        <row r="129">
          <cell r="R129" t="str">
            <v>-</v>
          </cell>
          <cell r="S129" t="str">
            <v>-</v>
          </cell>
          <cell r="T129" t="str">
            <v>-</v>
          </cell>
        </row>
        <row r="130">
          <cell r="R130" t="str">
            <v>-</v>
          </cell>
          <cell r="S130" t="str">
            <v>-</v>
          </cell>
          <cell r="T130" t="str">
            <v>-</v>
          </cell>
        </row>
        <row r="131">
          <cell r="R131">
            <v>1160880.6086956523</v>
          </cell>
          <cell r="S131">
            <v>776813.60869565222</v>
          </cell>
          <cell r="T131">
            <v>775313.60869565222</v>
          </cell>
        </row>
        <row r="132">
          <cell r="R132">
            <v>0</v>
          </cell>
          <cell r="S132">
            <v>0</v>
          </cell>
          <cell r="T132">
            <v>0</v>
          </cell>
        </row>
        <row r="138">
          <cell r="R138">
            <v>92360051.432727501</v>
          </cell>
          <cell r="S138">
            <v>86111457.365097493</v>
          </cell>
          <cell r="T138">
            <v>87290671.258897498</v>
          </cell>
        </row>
        <row r="139">
          <cell r="R139">
            <v>11453401.278279999</v>
          </cell>
          <cell r="S139">
            <v>16035917.012</v>
          </cell>
          <cell r="T139">
            <v>18818097.920000002</v>
          </cell>
        </row>
        <row r="140">
          <cell r="R140">
            <v>6745750</v>
          </cell>
          <cell r="S140">
            <v>7113700</v>
          </cell>
          <cell r="T140">
            <v>7604300</v>
          </cell>
        </row>
        <row r="141">
          <cell r="R141">
            <v>4267511.2782799993</v>
          </cell>
          <cell r="S141">
            <v>8586517.0120000001</v>
          </cell>
          <cell r="T141">
            <v>10878097.92</v>
          </cell>
        </row>
        <row r="142">
          <cell r="R142" t="str">
            <v>-</v>
          </cell>
          <cell r="S142" t="str">
            <v>-</v>
          </cell>
          <cell r="T142" t="str">
            <v>-</v>
          </cell>
        </row>
        <row r="143">
          <cell r="R143" t="str">
            <v>-</v>
          </cell>
          <cell r="S143" t="str">
            <v>-</v>
          </cell>
          <cell r="T143" t="str">
            <v>-</v>
          </cell>
        </row>
        <row r="144">
          <cell r="R144">
            <v>440140</v>
          </cell>
          <cell r="S144">
            <v>335700</v>
          </cell>
          <cell r="T144">
            <v>335700</v>
          </cell>
        </row>
        <row r="145">
          <cell r="R145">
            <v>80906650.154447496</v>
          </cell>
          <cell r="S145">
            <v>70075540.353097498</v>
          </cell>
          <cell r="T145">
            <v>68472573.338897496</v>
          </cell>
        </row>
        <row r="146">
          <cell r="R146">
            <v>258390.13199999998</v>
          </cell>
          <cell r="S146">
            <v>259622.23199999996</v>
          </cell>
          <cell r="T146">
            <v>256826.88</v>
          </cell>
        </row>
        <row r="147">
          <cell r="R147">
            <v>17740.055849999997</v>
          </cell>
          <cell r="S147">
            <v>18274.047999999999</v>
          </cell>
          <cell r="T147">
            <v>18231.04</v>
          </cell>
        </row>
        <row r="148">
          <cell r="R148">
            <v>73983188.945700005</v>
          </cell>
          <cell r="S148">
            <v>62950313.052199997</v>
          </cell>
          <cell r="T148">
            <v>61150184.398000002</v>
          </cell>
        </row>
        <row r="149">
          <cell r="R149">
            <v>372801.02089749998</v>
          </cell>
          <cell r="S149">
            <v>372801.02089749998</v>
          </cell>
          <cell r="T149">
            <v>372801.02089749998</v>
          </cell>
        </row>
        <row r="150">
          <cell r="R150">
            <v>6274530</v>
          </cell>
          <cell r="S150">
            <v>6474530</v>
          </cell>
          <cell r="T150">
            <v>6674530</v>
          </cell>
        </row>
        <row r="151">
          <cell r="R151">
            <v>0</v>
          </cell>
          <cell r="S151">
            <v>0</v>
          </cell>
        </row>
        <row r="157">
          <cell r="R157">
            <v>24191596.68020704</v>
          </cell>
          <cell r="S157">
            <v>18692224</v>
          </cell>
          <cell r="T157">
            <v>22324578.636363637</v>
          </cell>
        </row>
        <row r="158">
          <cell r="R158">
            <v>0</v>
          </cell>
          <cell r="S158">
            <v>0</v>
          </cell>
          <cell r="T158">
            <v>0</v>
          </cell>
        </row>
        <row r="159">
          <cell r="R159">
            <v>0</v>
          </cell>
          <cell r="S159">
            <v>0</v>
          </cell>
          <cell r="T159">
            <v>0</v>
          </cell>
        </row>
        <row r="160">
          <cell r="R160" t="str">
            <v>-</v>
          </cell>
          <cell r="S160" t="str">
            <v>-</v>
          </cell>
          <cell r="T160" t="str">
            <v>-</v>
          </cell>
        </row>
        <row r="161">
          <cell r="R161" t="str">
            <v>-</v>
          </cell>
          <cell r="S161" t="str">
            <v>-</v>
          </cell>
          <cell r="T161" t="str">
            <v>-</v>
          </cell>
        </row>
        <row r="162">
          <cell r="R162" t="str">
            <v>-</v>
          </cell>
          <cell r="S162" t="str">
            <v>-</v>
          </cell>
          <cell r="T162" t="str">
            <v>-</v>
          </cell>
        </row>
        <row r="163">
          <cell r="R163" t="str">
            <v>-</v>
          </cell>
          <cell r="S163" t="str">
            <v>-</v>
          </cell>
          <cell r="T163" t="str">
            <v>-</v>
          </cell>
        </row>
        <row r="164">
          <cell r="R164">
            <v>0</v>
          </cell>
          <cell r="S164">
            <v>0</v>
          </cell>
          <cell r="T164">
            <v>0</v>
          </cell>
        </row>
        <row r="165">
          <cell r="R165">
            <v>0</v>
          </cell>
          <cell r="S165">
            <v>0</v>
          </cell>
          <cell r="T165">
            <v>0</v>
          </cell>
        </row>
        <row r="166">
          <cell r="R166" t="str">
            <v>-</v>
          </cell>
          <cell r="S166" t="str">
            <v>-</v>
          </cell>
          <cell r="T166" t="str">
            <v>-</v>
          </cell>
        </row>
        <row r="167">
          <cell r="R167" t="str">
            <v>-</v>
          </cell>
          <cell r="S167" t="str">
            <v>-</v>
          </cell>
          <cell r="T167" t="str">
            <v>-</v>
          </cell>
        </row>
        <row r="168">
          <cell r="R168" t="str">
            <v>-</v>
          </cell>
          <cell r="S168" t="str">
            <v>-</v>
          </cell>
          <cell r="T168" t="str">
            <v>-</v>
          </cell>
        </row>
        <row r="169">
          <cell r="R169">
            <v>0</v>
          </cell>
          <cell r="S169">
            <v>0</v>
          </cell>
          <cell r="T169">
            <v>0</v>
          </cell>
        </row>
        <row r="170">
          <cell r="R170">
            <v>4644999.999716999</v>
          </cell>
          <cell r="S170">
            <v>4102099.9999999995</v>
          </cell>
          <cell r="T170">
            <v>4140800</v>
          </cell>
        </row>
        <row r="171">
          <cell r="R171">
            <v>4201999.9998539994</v>
          </cell>
          <cell r="S171">
            <v>3320439.9999999995</v>
          </cell>
          <cell r="T171">
            <v>3302400</v>
          </cell>
        </row>
        <row r="172">
          <cell r="R172">
            <v>131999.99943</v>
          </cell>
          <cell r="S172">
            <v>516799.99999999994</v>
          </cell>
          <cell r="T172">
            <v>576000</v>
          </cell>
        </row>
        <row r="173">
          <cell r="R173">
            <v>311000.00043299998</v>
          </cell>
          <cell r="S173">
            <v>264860</v>
          </cell>
          <cell r="T173">
            <v>262400</v>
          </cell>
        </row>
        <row r="174">
          <cell r="R174" t="str">
            <v>-</v>
          </cell>
          <cell r="S174" t="str">
            <v>-</v>
          </cell>
          <cell r="T174" t="str">
            <v>-</v>
          </cell>
        </row>
        <row r="176">
          <cell r="R176">
            <v>3869445.9348800434</v>
          </cell>
          <cell r="S176">
            <v>4131952</v>
          </cell>
          <cell r="T176">
            <v>4545407</v>
          </cell>
        </row>
        <row r="177">
          <cell r="R177" t="str">
            <v>-</v>
          </cell>
          <cell r="S177" t="str">
            <v>-</v>
          </cell>
          <cell r="T177" t="str">
            <v>-</v>
          </cell>
        </row>
        <row r="178">
          <cell r="R178" t="str">
            <v>-</v>
          </cell>
          <cell r="S178" t="str">
            <v>-</v>
          </cell>
          <cell r="T178" t="str">
            <v>-</v>
          </cell>
        </row>
        <row r="179">
          <cell r="R179" t="str">
            <v>-</v>
          </cell>
          <cell r="S179" t="str">
            <v>-</v>
          </cell>
          <cell r="T179" t="str">
            <v>-</v>
          </cell>
        </row>
        <row r="180">
          <cell r="R180" t="str">
            <v>-</v>
          </cell>
          <cell r="S180" t="str">
            <v>-</v>
          </cell>
          <cell r="T180" t="str">
            <v>-</v>
          </cell>
        </row>
        <row r="181">
          <cell r="R181">
            <v>3869445.9348800434</v>
          </cell>
          <cell r="S181">
            <v>4131952</v>
          </cell>
          <cell r="T181">
            <v>4545407</v>
          </cell>
        </row>
        <row r="182">
          <cell r="R182">
            <v>9898229</v>
          </cell>
          <cell r="S182">
            <v>2303526</v>
          </cell>
          <cell r="T182">
            <v>2533879</v>
          </cell>
        </row>
        <row r="183">
          <cell r="R183">
            <v>9898229</v>
          </cell>
          <cell r="S183">
            <v>2303526</v>
          </cell>
          <cell r="T183">
            <v>2533879</v>
          </cell>
        </row>
        <row r="184">
          <cell r="R184" t="str">
            <v>-</v>
          </cell>
          <cell r="S184" t="str">
            <v>-</v>
          </cell>
          <cell r="T184" t="str">
            <v>-</v>
          </cell>
        </row>
        <row r="185">
          <cell r="R185" t="str">
            <v>-</v>
          </cell>
          <cell r="S185" t="str">
            <v>-</v>
          </cell>
          <cell r="T185" t="str">
            <v>-</v>
          </cell>
        </row>
        <row r="186">
          <cell r="R186" t="str">
            <v>-</v>
          </cell>
          <cell r="S186" t="str">
            <v>-</v>
          </cell>
          <cell r="T186" t="str">
            <v>-</v>
          </cell>
        </row>
        <row r="187">
          <cell r="R187">
            <v>0</v>
          </cell>
          <cell r="S187">
            <v>0</v>
          </cell>
          <cell r="T187">
            <v>0</v>
          </cell>
        </row>
        <row r="188">
          <cell r="R188">
            <v>376394</v>
          </cell>
          <cell r="S188">
            <v>466218</v>
          </cell>
          <cell r="T188">
            <v>536151</v>
          </cell>
        </row>
        <row r="189">
          <cell r="R189">
            <v>376394</v>
          </cell>
          <cell r="S189">
            <v>466218</v>
          </cell>
          <cell r="T189">
            <v>536151</v>
          </cell>
        </row>
        <row r="190">
          <cell r="R190" t="str">
            <v>-</v>
          </cell>
          <cell r="S190" t="str">
            <v>-</v>
          </cell>
          <cell r="T190" t="str">
            <v>-</v>
          </cell>
        </row>
        <row r="191">
          <cell r="R191" t="str">
            <v>-</v>
          </cell>
          <cell r="S191" t="str">
            <v>-</v>
          </cell>
          <cell r="T191" t="str">
            <v>-</v>
          </cell>
        </row>
        <row r="192">
          <cell r="R192" t="str">
            <v>-</v>
          </cell>
          <cell r="S192" t="str">
            <v>-</v>
          </cell>
          <cell r="T192" t="str">
            <v>-</v>
          </cell>
        </row>
        <row r="193">
          <cell r="R193" t="str">
            <v>-</v>
          </cell>
          <cell r="S193" t="str">
            <v>-</v>
          </cell>
          <cell r="T193" t="str">
            <v>-</v>
          </cell>
        </row>
        <row r="194">
          <cell r="R194">
            <v>2956097</v>
          </cell>
          <cell r="S194">
            <v>3035986</v>
          </cell>
          <cell r="T194">
            <v>3756854</v>
          </cell>
        </row>
        <row r="195">
          <cell r="R195">
            <v>331435</v>
          </cell>
          <cell r="S195">
            <v>293462</v>
          </cell>
          <cell r="T195">
            <v>304282</v>
          </cell>
        </row>
        <row r="196">
          <cell r="R196">
            <v>401210</v>
          </cell>
          <cell r="S196">
            <v>399910</v>
          </cell>
          <cell r="T196">
            <v>416544</v>
          </cell>
        </row>
        <row r="197">
          <cell r="R197">
            <v>541650</v>
          </cell>
          <cell r="S197">
            <v>509300</v>
          </cell>
          <cell r="T197">
            <v>509300</v>
          </cell>
        </row>
        <row r="198">
          <cell r="R198">
            <v>1247188</v>
          </cell>
          <cell r="S198">
            <v>1179740</v>
          </cell>
          <cell r="T198">
            <v>1296800</v>
          </cell>
        </row>
        <row r="199">
          <cell r="R199">
            <v>434614</v>
          </cell>
          <cell r="S199">
            <v>653574</v>
          </cell>
          <cell r="T199">
            <v>1229928</v>
          </cell>
        </row>
        <row r="200">
          <cell r="R200">
            <v>1903717</v>
          </cell>
          <cell r="S200">
            <v>2072442</v>
          </cell>
          <cell r="T200">
            <v>2215124</v>
          </cell>
        </row>
        <row r="201">
          <cell r="R201" t="str">
            <v>-</v>
          </cell>
          <cell r="S201" t="str">
            <v>-</v>
          </cell>
          <cell r="T201" t="str">
            <v>-</v>
          </cell>
        </row>
        <row r="202">
          <cell r="R202" t="str">
            <v>-</v>
          </cell>
          <cell r="S202" t="str">
            <v>-</v>
          </cell>
          <cell r="T202" t="str">
            <v>-</v>
          </cell>
        </row>
        <row r="203">
          <cell r="R203" t="str">
            <v>-</v>
          </cell>
          <cell r="S203" t="str">
            <v>-</v>
          </cell>
          <cell r="T203" t="str">
            <v>-</v>
          </cell>
        </row>
        <row r="204">
          <cell r="R204" t="str">
            <v>-</v>
          </cell>
          <cell r="S204" t="str">
            <v>-</v>
          </cell>
          <cell r="T204" t="str">
            <v>-</v>
          </cell>
        </row>
        <row r="205">
          <cell r="R205">
            <v>1903717</v>
          </cell>
          <cell r="S205">
            <v>2072442</v>
          </cell>
          <cell r="T205">
            <v>2215124</v>
          </cell>
        </row>
        <row r="206">
          <cell r="R206">
            <v>542713.74560999998</v>
          </cell>
          <cell r="S206">
            <v>2580000</v>
          </cell>
          <cell r="T206">
            <v>4596363.6363636358</v>
          </cell>
        </row>
        <row r="207">
          <cell r="R207" t="str">
            <v>-</v>
          </cell>
          <cell r="S207" t="str">
            <v>-</v>
          </cell>
          <cell r="T207" t="str">
            <v>-</v>
          </cell>
        </row>
        <row r="208">
          <cell r="R208" t="str">
            <v>-</v>
          </cell>
          <cell r="S208" t="str">
            <v>-</v>
          </cell>
          <cell r="T208" t="str">
            <v>-</v>
          </cell>
        </row>
        <row r="209">
          <cell r="R209">
            <v>0</v>
          </cell>
          <cell r="S209">
            <v>0</v>
          </cell>
          <cell r="T209">
            <v>0</v>
          </cell>
        </row>
        <row r="210">
          <cell r="R210" t="str">
            <v>-</v>
          </cell>
          <cell r="S210" t="str">
            <v>-</v>
          </cell>
          <cell r="T210" t="str">
            <v>-</v>
          </cell>
        </row>
        <row r="211">
          <cell r="R211">
            <v>542713.74560999998</v>
          </cell>
          <cell r="S211">
            <v>2580000</v>
          </cell>
          <cell r="T211">
            <v>4596363.6363636358</v>
          </cell>
        </row>
        <row r="212">
          <cell r="R212">
            <v>0</v>
          </cell>
          <cell r="S212">
            <v>0</v>
          </cell>
          <cell r="T212">
            <v>0</v>
          </cell>
        </row>
        <row r="218">
          <cell r="R218">
            <v>0</v>
          </cell>
          <cell r="S218">
            <v>0</v>
          </cell>
          <cell r="T218">
            <v>0</v>
          </cell>
        </row>
        <row r="224">
          <cell r="R224">
            <v>1445813.5448197101</v>
          </cell>
          <cell r="S224">
            <v>1765597.3710610881</v>
          </cell>
          <cell r="T224">
            <v>1998569.4628146994</v>
          </cell>
        </row>
        <row r="225">
          <cell r="R225">
            <v>730435</v>
          </cell>
          <cell r="S225">
            <v>766956.75</v>
          </cell>
          <cell r="T225">
            <v>805304.58750000002</v>
          </cell>
        </row>
        <row r="226">
          <cell r="R226" t="str">
            <v>-</v>
          </cell>
          <cell r="S226" t="str">
            <v>-</v>
          </cell>
          <cell r="T226" t="str">
            <v>-</v>
          </cell>
        </row>
        <row r="228">
          <cell r="R228" t="str">
            <v>-</v>
          </cell>
          <cell r="S228" t="str">
            <v>-</v>
          </cell>
          <cell r="T228" t="str">
            <v>-</v>
          </cell>
        </row>
        <row r="229">
          <cell r="R229" t="str">
            <v>-</v>
          </cell>
          <cell r="S229" t="str">
            <v>-</v>
          </cell>
          <cell r="T229" t="str">
            <v>-</v>
          </cell>
        </row>
        <row r="230">
          <cell r="R230">
            <v>730435</v>
          </cell>
          <cell r="S230">
            <v>766956.75</v>
          </cell>
          <cell r="T230">
            <v>805304.58750000002</v>
          </cell>
        </row>
        <row r="231">
          <cell r="R231">
            <v>715378.54481971008</v>
          </cell>
          <cell r="S231">
            <v>998640.62106108794</v>
          </cell>
          <cell r="T231">
            <v>1193264.8753146993</v>
          </cell>
        </row>
        <row r="232">
          <cell r="R232" t="str">
            <v>-</v>
          </cell>
          <cell r="S232" t="str">
            <v>-</v>
          </cell>
          <cell r="T232" t="str">
            <v>-</v>
          </cell>
        </row>
        <row r="233">
          <cell r="R233" t="str">
            <v>-</v>
          </cell>
          <cell r="S233" t="str">
            <v>-</v>
          </cell>
          <cell r="T233" t="str">
            <v>-</v>
          </cell>
        </row>
        <row r="234">
          <cell r="R234" t="str">
            <v>-</v>
          </cell>
          <cell r="S234" t="str">
            <v>-</v>
          </cell>
          <cell r="T234" t="str">
            <v>-</v>
          </cell>
        </row>
        <row r="235">
          <cell r="R235" t="str">
            <v>-</v>
          </cell>
          <cell r="S235" t="str">
            <v>-</v>
          </cell>
          <cell r="T235" t="str">
            <v>-</v>
          </cell>
        </row>
        <row r="236">
          <cell r="R236">
            <v>715378.54481971008</v>
          </cell>
          <cell r="S236">
            <v>998640.62106108794</v>
          </cell>
          <cell r="T236">
            <v>1193264.8753146993</v>
          </cell>
        </row>
        <row r="237">
          <cell r="R237">
            <v>0</v>
          </cell>
          <cell r="S237">
            <v>0</v>
          </cell>
          <cell r="T237">
            <v>0</v>
          </cell>
        </row>
        <row r="243">
          <cell r="R243">
            <v>14039957</v>
          </cell>
          <cell r="S243">
            <v>13462160</v>
          </cell>
          <cell r="T243">
            <v>13462160</v>
          </cell>
        </row>
        <row r="244">
          <cell r="R244">
            <v>14039957</v>
          </cell>
          <cell r="S244">
            <v>13462160</v>
          </cell>
          <cell r="T244">
            <v>13462160</v>
          </cell>
        </row>
        <row r="245">
          <cell r="R245" t="str">
            <v>-</v>
          </cell>
          <cell r="S245" t="str">
            <v>-</v>
          </cell>
          <cell r="T245" t="str">
            <v>-</v>
          </cell>
        </row>
        <row r="246">
          <cell r="R246" t="str">
            <v>-</v>
          </cell>
          <cell r="S246" t="str">
            <v>-</v>
          </cell>
          <cell r="T246" t="str">
            <v>-</v>
          </cell>
        </row>
        <row r="247">
          <cell r="R247" t="str">
            <v>-</v>
          </cell>
          <cell r="S247" t="str">
            <v>-</v>
          </cell>
          <cell r="T247" t="str">
            <v>-</v>
          </cell>
        </row>
        <row r="248">
          <cell r="R248" t="str">
            <v>-</v>
          </cell>
          <cell r="S248" t="str">
            <v>-</v>
          </cell>
          <cell r="T248" t="str">
            <v>-</v>
          </cell>
        </row>
        <row r="249">
          <cell r="R249">
            <v>14039957</v>
          </cell>
          <cell r="S249">
            <v>13462160</v>
          </cell>
          <cell r="T249">
            <v>13462160</v>
          </cell>
        </row>
        <row r="250">
          <cell r="R250">
            <v>366698542.02723891</v>
          </cell>
          <cell r="S250">
            <v>338617382.68060005</v>
          </cell>
          <cell r="T250">
            <v>340360010.60400003</v>
          </cell>
        </row>
        <row r="251">
          <cell r="R251">
            <v>189186986.15211999</v>
          </cell>
          <cell r="S251">
            <v>164025152.88840002</v>
          </cell>
          <cell r="T251">
            <v>160674913.53599998</v>
          </cell>
        </row>
        <row r="252">
          <cell r="R252">
            <v>189186986.15211999</v>
          </cell>
          <cell r="S252">
            <v>164025152.88840002</v>
          </cell>
          <cell r="T252">
            <v>160674913.53599998</v>
          </cell>
        </row>
        <row r="254">
          <cell r="R254">
            <v>0</v>
          </cell>
          <cell r="S254">
            <v>0</v>
          </cell>
          <cell r="T254">
            <v>0</v>
          </cell>
        </row>
        <row r="255">
          <cell r="R255">
            <v>0</v>
          </cell>
          <cell r="S255">
            <v>0</v>
          </cell>
          <cell r="T255">
            <v>0</v>
          </cell>
        </row>
        <row r="256">
          <cell r="R256">
            <v>105172353.60999998</v>
          </cell>
          <cell r="S256">
            <v>112942297.94400001</v>
          </cell>
          <cell r="T256">
            <v>119783753.63</v>
          </cell>
        </row>
        <row r="257">
          <cell r="R257">
            <v>59853287.609999992</v>
          </cell>
          <cell r="S257">
            <v>62378634.943999998</v>
          </cell>
          <cell r="T257">
            <v>63456341.630000003</v>
          </cell>
        </row>
        <row r="258">
          <cell r="R258">
            <v>48888675.209999993</v>
          </cell>
          <cell r="S258">
            <v>54323093.343999997</v>
          </cell>
          <cell r="T258">
            <v>55250914.43</v>
          </cell>
        </row>
        <row r="259">
          <cell r="R259">
            <v>10964612.399999999</v>
          </cell>
          <cell r="S259">
            <v>8055541.5999999996</v>
          </cell>
          <cell r="T259">
            <v>8205427.2000000002</v>
          </cell>
        </row>
        <row r="260">
          <cell r="R260">
            <v>0</v>
          </cell>
          <cell r="S260">
            <v>0</v>
          </cell>
          <cell r="T260">
            <v>0</v>
          </cell>
        </row>
        <row r="261">
          <cell r="R261">
            <v>45319066</v>
          </cell>
          <cell r="S261">
            <v>50563663</v>
          </cell>
          <cell r="T261">
            <v>56327412</v>
          </cell>
        </row>
        <row r="262">
          <cell r="R262">
            <v>45319066</v>
          </cell>
          <cell r="S262">
            <v>50563663</v>
          </cell>
          <cell r="T262">
            <v>56327412</v>
          </cell>
        </row>
        <row r="264">
          <cell r="R264">
            <v>72339202.265118912</v>
          </cell>
          <cell r="S264">
            <v>61649931.848199993</v>
          </cell>
          <cell r="T264">
            <v>59901343.438000001</v>
          </cell>
        </row>
        <row r="265">
          <cell r="R265">
            <v>0</v>
          </cell>
          <cell r="S265">
            <v>0</v>
          </cell>
          <cell r="T265">
            <v>0</v>
          </cell>
        </row>
        <row r="266">
          <cell r="R266">
            <v>72339202.265118912</v>
          </cell>
          <cell r="S266">
            <v>61649931.848199993</v>
          </cell>
          <cell r="T266">
            <v>59901343.438000001</v>
          </cell>
        </row>
        <row r="270">
          <cell r="R270">
            <v>0</v>
          </cell>
          <cell r="S270">
            <v>0</v>
          </cell>
          <cell r="T270">
            <v>0</v>
          </cell>
        </row>
        <row r="271">
          <cell r="R271">
            <v>0</v>
          </cell>
          <cell r="S271">
            <v>0</v>
          </cell>
          <cell r="T271">
            <v>0</v>
          </cell>
        </row>
        <row r="272">
          <cell r="R272">
            <v>0</v>
          </cell>
          <cell r="S272">
            <v>0</v>
          </cell>
          <cell r="T272">
            <v>0</v>
          </cell>
        </row>
        <row r="273">
          <cell r="R273">
            <v>0</v>
          </cell>
          <cell r="S273">
            <v>0</v>
          </cell>
          <cell r="T273">
            <v>0</v>
          </cell>
        </row>
        <row r="274">
          <cell r="R274">
            <v>0</v>
          </cell>
          <cell r="S274">
            <v>0</v>
          </cell>
          <cell r="T274">
            <v>0</v>
          </cell>
        </row>
        <row r="275">
          <cell r="R275">
            <v>0</v>
          </cell>
          <cell r="S275">
            <v>0</v>
          </cell>
          <cell r="T275">
            <v>0</v>
          </cell>
        </row>
        <row r="276">
          <cell r="R276">
            <v>0</v>
          </cell>
          <cell r="S276">
            <v>0</v>
          </cell>
          <cell r="T276">
            <v>0</v>
          </cell>
        </row>
        <row r="277">
          <cell r="R277">
            <v>0</v>
          </cell>
          <cell r="S277">
            <v>0</v>
          </cell>
          <cell r="T277">
            <v>0</v>
          </cell>
        </row>
        <row r="278">
          <cell r="R278">
            <v>0</v>
          </cell>
          <cell r="S278">
            <v>0</v>
          </cell>
          <cell r="T278">
            <v>0</v>
          </cell>
        </row>
        <row r="279">
          <cell r="R279">
            <v>0</v>
          </cell>
          <cell r="S279">
            <v>0</v>
          </cell>
          <cell r="T279">
            <v>0</v>
          </cell>
        </row>
        <row r="282">
          <cell r="R282">
            <v>0</v>
          </cell>
          <cell r="S282">
            <v>0</v>
          </cell>
          <cell r="T282">
            <v>0</v>
          </cell>
        </row>
        <row r="283">
          <cell r="R283">
            <v>0</v>
          </cell>
          <cell r="S283">
            <v>0</v>
          </cell>
          <cell r="T283">
            <v>0</v>
          </cell>
        </row>
        <row r="284">
          <cell r="R284">
            <v>0</v>
          </cell>
          <cell r="S284">
            <v>0</v>
          </cell>
          <cell r="T284">
            <v>0</v>
          </cell>
        </row>
        <row r="286">
          <cell r="R286">
            <v>0</v>
          </cell>
          <cell r="S286">
            <v>0</v>
          </cell>
          <cell r="T286">
            <v>0</v>
          </cell>
        </row>
        <row r="287">
          <cell r="R287">
            <v>0</v>
          </cell>
          <cell r="S287">
            <v>0</v>
          </cell>
          <cell r="T287">
            <v>0</v>
          </cell>
        </row>
        <row r="290">
          <cell r="R290">
            <v>57769998.120000005</v>
          </cell>
          <cell r="S290">
            <v>58248752.68</v>
          </cell>
          <cell r="T290">
            <v>62089133.200000003</v>
          </cell>
        </row>
        <row r="291">
          <cell r="R291">
            <v>12683500.120000001</v>
          </cell>
          <cell r="S291">
            <v>10256593.680000002</v>
          </cell>
          <cell r="T291">
            <v>9883699.2000000011</v>
          </cell>
        </row>
        <row r="292">
          <cell r="R292">
            <v>12683500.120000001</v>
          </cell>
          <cell r="S292">
            <v>10256593.680000002</v>
          </cell>
          <cell r="T292">
            <v>9883699.2000000011</v>
          </cell>
        </row>
        <row r="294">
          <cell r="R294">
            <v>0</v>
          </cell>
          <cell r="S294">
            <v>0</v>
          </cell>
          <cell r="T294">
            <v>0</v>
          </cell>
        </row>
        <row r="295">
          <cell r="R295">
            <v>0</v>
          </cell>
          <cell r="S295">
            <v>0</v>
          </cell>
          <cell r="T295">
            <v>0</v>
          </cell>
        </row>
        <row r="296">
          <cell r="R296">
            <v>45046988</v>
          </cell>
          <cell r="S296">
            <v>47953399</v>
          </cell>
          <cell r="T296">
            <v>52167034</v>
          </cell>
        </row>
        <row r="297">
          <cell r="R297">
            <v>2607659.9999999995</v>
          </cell>
          <cell r="S297">
            <v>2170560</v>
          </cell>
          <cell r="T297">
            <v>2150400</v>
          </cell>
        </row>
        <row r="298">
          <cell r="R298">
            <v>0</v>
          </cell>
          <cell r="S298">
            <v>0</v>
          </cell>
          <cell r="T298">
            <v>0</v>
          </cell>
        </row>
        <row r="299">
          <cell r="R299">
            <v>2607659.9999999995</v>
          </cell>
          <cell r="S299">
            <v>2170560</v>
          </cell>
          <cell r="T299">
            <v>2150400</v>
          </cell>
        </row>
        <row r="300">
          <cell r="R300">
            <v>0</v>
          </cell>
          <cell r="S300">
            <v>0</v>
          </cell>
          <cell r="T300">
            <v>0</v>
          </cell>
        </row>
        <row r="301">
          <cell r="R301">
            <v>42439328</v>
          </cell>
          <cell r="S301">
            <v>45782839</v>
          </cell>
          <cell r="T301">
            <v>50016634</v>
          </cell>
        </row>
        <row r="302">
          <cell r="R302">
            <v>42439328</v>
          </cell>
          <cell r="S302">
            <v>45782839</v>
          </cell>
          <cell r="T302">
            <v>50016634</v>
          </cell>
        </row>
        <row r="304">
          <cell r="R304">
            <v>39509.999999999993</v>
          </cell>
          <cell r="S304">
            <v>38759.999999999993</v>
          </cell>
          <cell r="T304">
            <v>38400</v>
          </cell>
        </row>
        <row r="305">
          <cell r="R305">
            <v>0</v>
          </cell>
          <cell r="S305">
            <v>0</v>
          </cell>
          <cell r="T305">
            <v>0</v>
          </cell>
        </row>
        <row r="306">
          <cell r="R306">
            <v>39509.999999999993</v>
          </cell>
          <cell r="S306">
            <v>38759.999999999993</v>
          </cell>
          <cell r="T306">
            <v>38400</v>
          </cell>
        </row>
        <row r="310">
          <cell r="R310">
            <v>0</v>
          </cell>
          <cell r="S310">
            <v>0</v>
          </cell>
          <cell r="T310">
            <v>0</v>
          </cell>
        </row>
        <row r="311">
          <cell r="R311">
            <v>0</v>
          </cell>
          <cell r="S311">
            <v>0</v>
          </cell>
          <cell r="T311">
            <v>0</v>
          </cell>
        </row>
        <row r="312">
          <cell r="R312">
            <v>0</v>
          </cell>
          <cell r="S312">
            <v>0</v>
          </cell>
          <cell r="T312">
            <v>0</v>
          </cell>
        </row>
        <row r="313">
          <cell r="R313">
            <v>0</v>
          </cell>
          <cell r="S313">
            <v>0</v>
          </cell>
          <cell r="T313">
            <v>0</v>
          </cell>
        </row>
        <row r="314">
          <cell r="R314">
            <v>0</v>
          </cell>
          <cell r="S314">
            <v>0</v>
          </cell>
          <cell r="T314">
            <v>0</v>
          </cell>
        </row>
        <row r="315">
          <cell r="R315">
            <v>0</v>
          </cell>
          <cell r="S315">
            <v>0</v>
          </cell>
          <cell r="T315">
            <v>0</v>
          </cell>
        </row>
        <row r="316">
          <cell r="R316">
            <v>0</v>
          </cell>
          <cell r="S316">
            <v>0</v>
          </cell>
          <cell r="T316">
            <v>0</v>
          </cell>
        </row>
        <row r="317">
          <cell r="R317">
            <v>0</v>
          </cell>
          <cell r="S317">
            <v>0</v>
          </cell>
          <cell r="T317">
            <v>0</v>
          </cell>
        </row>
        <row r="318">
          <cell r="R318">
            <v>0</v>
          </cell>
          <cell r="S318">
            <v>0</v>
          </cell>
          <cell r="T318">
            <v>0</v>
          </cell>
        </row>
        <row r="319">
          <cell r="R319">
            <v>0</v>
          </cell>
          <cell r="S319">
            <v>0</v>
          </cell>
          <cell r="T319">
            <v>0</v>
          </cell>
        </row>
        <row r="322">
          <cell r="R322">
            <v>0</v>
          </cell>
          <cell r="S322">
            <v>0</v>
          </cell>
          <cell r="T322">
            <v>0</v>
          </cell>
        </row>
        <row r="323">
          <cell r="R323">
            <v>0</v>
          </cell>
          <cell r="S323">
            <v>0</v>
          </cell>
          <cell r="T323">
            <v>0</v>
          </cell>
        </row>
        <row r="324">
          <cell r="R324">
            <v>0</v>
          </cell>
          <cell r="S324">
            <v>0</v>
          </cell>
          <cell r="T324">
            <v>0</v>
          </cell>
        </row>
        <row r="326">
          <cell r="R326">
            <v>0</v>
          </cell>
          <cell r="S326">
            <v>0</v>
          </cell>
          <cell r="T326">
            <v>0</v>
          </cell>
        </row>
        <row r="327">
          <cell r="R327">
            <v>0</v>
          </cell>
          <cell r="S327">
            <v>0</v>
          </cell>
          <cell r="T327">
            <v>0</v>
          </cell>
        </row>
        <row r="330">
          <cell r="R330">
            <v>308928543.9072389</v>
          </cell>
          <cell r="S330">
            <v>280368630.00059998</v>
          </cell>
          <cell r="T330">
            <v>278270877.40399998</v>
          </cell>
        </row>
        <row r="331">
          <cell r="R331">
            <v>176503486.03211999</v>
          </cell>
          <cell r="S331">
            <v>153768559.20840001</v>
          </cell>
          <cell r="T331">
            <v>150791214.336</v>
          </cell>
        </row>
        <row r="332">
          <cell r="R332">
            <v>176503486.03211999</v>
          </cell>
          <cell r="S332">
            <v>153768559.20840001</v>
          </cell>
          <cell r="T332">
            <v>150791214.336</v>
          </cell>
        </row>
        <row r="334">
          <cell r="R334">
            <v>0</v>
          </cell>
          <cell r="S334">
            <v>0</v>
          </cell>
          <cell r="T334">
            <v>0</v>
          </cell>
        </row>
        <row r="335">
          <cell r="R335">
            <v>0</v>
          </cell>
          <cell r="S335">
            <v>0</v>
          </cell>
          <cell r="T335">
            <v>0</v>
          </cell>
        </row>
        <row r="336">
          <cell r="R336">
            <v>60125365.609999992</v>
          </cell>
          <cell r="S336">
            <v>64988898.943999998</v>
          </cell>
          <cell r="T336">
            <v>67616719.629999995</v>
          </cell>
        </row>
        <row r="337">
          <cell r="R337">
            <v>57245627.609999992</v>
          </cell>
          <cell r="S337">
            <v>60208074.943999998</v>
          </cell>
          <cell r="T337">
            <v>61305941.630000003</v>
          </cell>
        </row>
        <row r="338">
          <cell r="R338">
            <v>48888675.209999993</v>
          </cell>
          <cell r="S338">
            <v>54323093.343999997</v>
          </cell>
          <cell r="T338">
            <v>55250914.43</v>
          </cell>
        </row>
        <row r="339">
          <cell r="R339">
            <v>8356952.3999999985</v>
          </cell>
          <cell r="S339">
            <v>5884981.5999999996</v>
          </cell>
          <cell r="T339">
            <v>6055027.2000000002</v>
          </cell>
        </row>
        <row r="340">
          <cell r="R340">
            <v>0</v>
          </cell>
          <cell r="S340">
            <v>0</v>
          </cell>
          <cell r="T340">
            <v>0</v>
          </cell>
        </row>
        <row r="341">
          <cell r="R341">
            <v>2879738</v>
          </cell>
          <cell r="S341">
            <v>4780824</v>
          </cell>
          <cell r="T341">
            <v>6310778</v>
          </cell>
        </row>
        <row r="342">
          <cell r="R342">
            <v>2879738</v>
          </cell>
          <cell r="S342">
            <v>4780824</v>
          </cell>
          <cell r="T342">
            <v>6310778</v>
          </cell>
        </row>
        <row r="344">
          <cell r="R344">
            <v>72299692.265118912</v>
          </cell>
          <cell r="S344">
            <v>61611171.848199993</v>
          </cell>
          <cell r="T344">
            <v>59862943.438000001</v>
          </cell>
        </row>
        <row r="345">
          <cell r="R345">
            <v>0</v>
          </cell>
          <cell r="S345">
            <v>0</v>
          </cell>
          <cell r="T345">
            <v>0</v>
          </cell>
        </row>
        <row r="346">
          <cell r="R346">
            <v>72299692.265118912</v>
          </cell>
          <cell r="S346">
            <v>61611171.848199993</v>
          </cell>
          <cell r="T346">
            <v>59862943.438000001</v>
          </cell>
        </row>
        <row r="350">
          <cell r="R350">
            <v>0</v>
          </cell>
          <cell r="S350">
            <v>0</v>
          </cell>
          <cell r="T350">
            <v>0</v>
          </cell>
        </row>
        <row r="351">
          <cell r="R351">
            <v>0</v>
          </cell>
          <cell r="S351">
            <v>0</v>
          </cell>
          <cell r="T351">
            <v>0</v>
          </cell>
        </row>
        <row r="352">
          <cell r="R352">
            <v>0</v>
          </cell>
          <cell r="S352">
            <v>0</v>
          </cell>
          <cell r="T352">
            <v>0</v>
          </cell>
        </row>
        <row r="353">
          <cell r="R353">
            <v>0</v>
          </cell>
          <cell r="S353">
            <v>0</v>
          </cell>
          <cell r="T353">
            <v>0</v>
          </cell>
        </row>
        <row r="354">
          <cell r="R354">
            <v>0</v>
          </cell>
          <cell r="S354">
            <v>0</v>
          </cell>
          <cell r="T354">
            <v>0</v>
          </cell>
        </row>
        <row r="355">
          <cell r="R355">
            <v>0</v>
          </cell>
          <cell r="S355">
            <v>0</v>
          </cell>
          <cell r="T355">
            <v>0</v>
          </cell>
        </row>
        <row r="356">
          <cell r="R356">
            <v>0</v>
          </cell>
          <cell r="S356">
            <v>0</v>
          </cell>
          <cell r="T356">
            <v>0</v>
          </cell>
        </row>
        <row r="357">
          <cell r="R357">
            <v>0</v>
          </cell>
          <cell r="S357">
            <v>0</v>
          </cell>
          <cell r="T357">
            <v>0</v>
          </cell>
        </row>
        <row r="358">
          <cell r="R358">
            <v>0</v>
          </cell>
          <cell r="S358">
            <v>0</v>
          </cell>
          <cell r="T358">
            <v>0</v>
          </cell>
        </row>
        <row r="359">
          <cell r="R359">
            <v>0</v>
          </cell>
          <cell r="S359">
            <v>0</v>
          </cell>
          <cell r="T359">
            <v>0</v>
          </cell>
        </row>
        <row r="362">
          <cell r="R362">
            <v>0</v>
          </cell>
          <cell r="S362">
            <v>0</v>
          </cell>
          <cell r="T362">
            <v>0</v>
          </cell>
        </row>
        <row r="363">
          <cell r="R363">
            <v>0</v>
          </cell>
          <cell r="S363">
            <v>0</v>
          </cell>
          <cell r="T363">
            <v>0</v>
          </cell>
        </row>
        <row r="364">
          <cell r="R364">
            <v>0</v>
          </cell>
          <cell r="S364">
            <v>0</v>
          </cell>
          <cell r="T364">
            <v>0</v>
          </cell>
        </row>
        <row r="366">
          <cell r="R366">
            <v>0</v>
          </cell>
          <cell r="S366">
            <v>0</v>
          </cell>
          <cell r="T366">
            <v>0</v>
          </cell>
        </row>
        <row r="367">
          <cell r="R367">
            <v>0</v>
          </cell>
          <cell r="S367">
            <v>0</v>
          </cell>
          <cell r="T367">
            <v>0</v>
          </cell>
        </row>
        <row r="370">
          <cell r="R370">
            <v>366302500.02723891</v>
          </cell>
          <cell r="S370">
            <v>338614382.68060005</v>
          </cell>
          <cell r="T370">
            <v>340357010.60400003</v>
          </cell>
        </row>
        <row r="371">
          <cell r="R371">
            <v>189186986.15211999</v>
          </cell>
          <cell r="S371">
            <v>164025152.88840002</v>
          </cell>
          <cell r="T371">
            <v>160674913.53599998</v>
          </cell>
        </row>
        <row r="372">
          <cell r="R372">
            <v>189186986.15211999</v>
          </cell>
          <cell r="S372">
            <v>164025152.88840002</v>
          </cell>
          <cell r="T372">
            <v>160674913.53599998</v>
          </cell>
        </row>
        <row r="373">
          <cell r="R373">
            <v>189186986.15211999</v>
          </cell>
          <cell r="S373">
            <v>164025152.88840002</v>
          </cell>
          <cell r="T373">
            <v>160674913.53599998</v>
          </cell>
        </row>
        <row r="374">
          <cell r="R374">
            <v>0</v>
          </cell>
          <cell r="S374">
            <v>0</v>
          </cell>
          <cell r="T374">
            <v>0</v>
          </cell>
        </row>
        <row r="375">
          <cell r="R375">
            <v>0</v>
          </cell>
          <cell r="S375">
            <v>0</v>
          </cell>
          <cell r="T375">
            <v>0</v>
          </cell>
        </row>
        <row r="376">
          <cell r="R376">
            <v>0</v>
          </cell>
          <cell r="S376">
            <v>0</v>
          </cell>
          <cell r="T376">
            <v>0</v>
          </cell>
        </row>
        <row r="377">
          <cell r="R377" t="str">
            <v>-</v>
          </cell>
          <cell r="S377" t="str">
            <v>-</v>
          </cell>
          <cell r="T377" t="str">
            <v>-</v>
          </cell>
        </row>
        <row r="378">
          <cell r="R378">
            <v>0</v>
          </cell>
          <cell r="S378">
            <v>0</v>
          </cell>
          <cell r="T378">
            <v>0</v>
          </cell>
        </row>
        <row r="379">
          <cell r="R379">
            <v>0</v>
          </cell>
          <cell r="S379">
            <v>0</v>
          </cell>
          <cell r="T379">
            <v>0</v>
          </cell>
        </row>
        <row r="385">
          <cell r="R385">
            <v>0</v>
          </cell>
          <cell r="S385">
            <v>0</v>
          </cell>
          <cell r="T385">
            <v>0</v>
          </cell>
        </row>
        <row r="386">
          <cell r="R386" t="str">
            <v>-</v>
          </cell>
          <cell r="S386" t="str">
            <v>-</v>
          </cell>
          <cell r="T386" t="str">
            <v>-</v>
          </cell>
        </row>
        <row r="387">
          <cell r="R387">
            <v>0</v>
          </cell>
          <cell r="S387">
            <v>0</v>
          </cell>
          <cell r="T387">
            <v>0</v>
          </cell>
        </row>
        <row r="388">
          <cell r="R388" t="str">
            <v>-</v>
          </cell>
          <cell r="S388" t="str">
            <v>-</v>
          </cell>
          <cell r="T388" t="str">
            <v>-</v>
          </cell>
        </row>
        <row r="389">
          <cell r="R389" t="str">
            <v>-</v>
          </cell>
          <cell r="S389" t="str">
            <v>-</v>
          </cell>
          <cell r="T389" t="str">
            <v>-</v>
          </cell>
        </row>
        <row r="390">
          <cell r="R390" t="str">
            <v>-</v>
          </cell>
          <cell r="S390" t="str">
            <v>-</v>
          </cell>
          <cell r="T390" t="str">
            <v>-</v>
          </cell>
        </row>
        <row r="391">
          <cell r="R391">
            <v>0</v>
          </cell>
          <cell r="S391">
            <v>0</v>
          </cell>
          <cell r="T391">
            <v>0</v>
          </cell>
        </row>
        <row r="397">
          <cell r="R397">
            <v>104776311.60999998</v>
          </cell>
          <cell r="S397">
            <v>112939297.94400001</v>
          </cell>
          <cell r="T397">
            <v>119780753.63</v>
          </cell>
        </row>
        <row r="398">
          <cell r="R398">
            <v>59457245.609999992</v>
          </cell>
          <cell r="S398">
            <v>62375634.943999998</v>
          </cell>
          <cell r="T398">
            <v>63453341.630000003</v>
          </cell>
        </row>
        <row r="399">
          <cell r="R399">
            <v>48888675.209999993</v>
          </cell>
          <cell r="S399">
            <v>54323093.343999997</v>
          </cell>
          <cell r="T399">
            <v>55250914.43</v>
          </cell>
        </row>
        <row r="400">
          <cell r="R400">
            <v>48888675.209999993</v>
          </cell>
          <cell r="S400">
            <v>54323093.343999997</v>
          </cell>
          <cell r="T400">
            <v>55250914.43</v>
          </cell>
        </row>
        <row r="401">
          <cell r="R401" t="str">
            <v>-</v>
          </cell>
          <cell r="S401" t="str">
            <v>-</v>
          </cell>
          <cell r="T401" t="str">
            <v>-</v>
          </cell>
        </row>
        <row r="402">
          <cell r="R402" t="str">
            <v>-</v>
          </cell>
          <cell r="S402" t="str">
            <v>-</v>
          </cell>
          <cell r="T402" t="str">
            <v>-</v>
          </cell>
        </row>
        <row r="403">
          <cell r="R403" t="str">
            <v>-</v>
          </cell>
          <cell r="S403" t="str">
            <v>-</v>
          </cell>
          <cell r="T403" t="str">
            <v>-</v>
          </cell>
        </row>
        <row r="404">
          <cell r="R404" t="str">
            <v>-</v>
          </cell>
          <cell r="S404" t="str">
            <v>-</v>
          </cell>
          <cell r="T404" t="str">
            <v>-</v>
          </cell>
        </row>
        <row r="405">
          <cell r="R405">
            <v>10568570.399999999</v>
          </cell>
          <cell r="S405">
            <v>8052541.5999999996</v>
          </cell>
          <cell r="T405">
            <v>8202427.2000000002</v>
          </cell>
        </row>
        <row r="406">
          <cell r="R406">
            <v>8960867.9999999981</v>
          </cell>
          <cell r="S406">
            <v>6770080</v>
          </cell>
          <cell r="T406">
            <v>6912000</v>
          </cell>
        </row>
        <row r="407">
          <cell r="R407">
            <v>1607702.4</v>
          </cell>
          <cell r="S407">
            <v>1282461.6000000001</v>
          </cell>
          <cell r="T407">
            <v>1290427.2</v>
          </cell>
        </row>
        <row r="408">
          <cell r="R408" t="str">
            <v>-</v>
          </cell>
          <cell r="S408" t="str">
            <v>-</v>
          </cell>
          <cell r="T408" t="str">
            <v>-</v>
          </cell>
        </row>
        <row r="409">
          <cell r="R409" t="str">
            <v>-</v>
          </cell>
          <cell r="S409" t="str">
            <v>-</v>
          </cell>
          <cell r="T409" t="str">
            <v>-</v>
          </cell>
        </row>
        <row r="410">
          <cell r="R410" t="str">
            <v>-</v>
          </cell>
          <cell r="S410" t="str">
            <v>-</v>
          </cell>
          <cell r="T410" t="str">
            <v>-</v>
          </cell>
        </row>
        <row r="411">
          <cell r="R411">
            <v>0</v>
          </cell>
          <cell r="S411">
            <v>0</v>
          </cell>
          <cell r="T411">
            <v>0</v>
          </cell>
        </row>
        <row r="412">
          <cell r="R412" t="str">
            <v>-</v>
          </cell>
          <cell r="S412" t="str">
            <v>-</v>
          </cell>
          <cell r="T412" t="str">
            <v>-</v>
          </cell>
        </row>
        <row r="413">
          <cell r="R413" t="str">
            <v>-</v>
          </cell>
          <cell r="S413" t="str">
            <v>-</v>
          </cell>
          <cell r="T413" t="str">
            <v>-</v>
          </cell>
        </row>
        <row r="414">
          <cell r="R414" t="str">
            <v>-</v>
          </cell>
          <cell r="S414" t="str">
            <v>-</v>
          </cell>
          <cell r="T414" t="str">
            <v>-</v>
          </cell>
        </row>
        <row r="415">
          <cell r="R415" t="str">
            <v>-</v>
          </cell>
          <cell r="S415" t="str">
            <v>-</v>
          </cell>
          <cell r="T415" t="str">
            <v>-</v>
          </cell>
        </row>
        <row r="416">
          <cell r="R416" t="str">
            <v>-</v>
          </cell>
          <cell r="S416" t="str">
            <v>-</v>
          </cell>
          <cell r="T416" t="str">
            <v>-</v>
          </cell>
        </row>
        <row r="417">
          <cell r="R417">
            <v>45319066</v>
          </cell>
          <cell r="S417">
            <v>50563663</v>
          </cell>
          <cell r="T417">
            <v>56327412</v>
          </cell>
        </row>
        <row r="418">
          <cell r="R418">
            <v>45319066</v>
          </cell>
          <cell r="S418">
            <v>50563663</v>
          </cell>
          <cell r="T418">
            <v>56327412</v>
          </cell>
        </row>
        <row r="419">
          <cell r="R419">
            <v>45319066</v>
          </cell>
          <cell r="S419">
            <v>50563663</v>
          </cell>
          <cell r="T419">
            <v>56327412</v>
          </cell>
        </row>
        <row r="420">
          <cell r="R420" t="str">
            <v>-</v>
          </cell>
          <cell r="S420" t="str">
            <v>-</v>
          </cell>
          <cell r="T420" t="str">
            <v>-</v>
          </cell>
        </row>
        <row r="421">
          <cell r="R421" t="str">
            <v>-</v>
          </cell>
          <cell r="S421" t="str">
            <v>-</v>
          </cell>
          <cell r="T421" t="str">
            <v>-</v>
          </cell>
        </row>
        <row r="422">
          <cell r="R422" t="str">
            <v>-</v>
          </cell>
          <cell r="S422" t="str">
            <v>-</v>
          </cell>
          <cell r="T422" t="str">
            <v>-</v>
          </cell>
        </row>
        <row r="423">
          <cell r="R423" t="str">
            <v>-</v>
          </cell>
          <cell r="S423" t="str">
            <v>-</v>
          </cell>
          <cell r="T423" t="str">
            <v>-</v>
          </cell>
        </row>
        <row r="424">
          <cell r="R424">
            <v>72339202.265118912</v>
          </cell>
          <cell r="S424">
            <v>61649931.848199993</v>
          </cell>
          <cell r="T424">
            <v>59901343.438000001</v>
          </cell>
        </row>
        <row r="425">
          <cell r="R425">
            <v>0</v>
          </cell>
          <cell r="S425">
            <v>0</v>
          </cell>
          <cell r="T425">
            <v>0</v>
          </cell>
        </row>
        <row r="426">
          <cell r="R426">
            <v>0</v>
          </cell>
          <cell r="S426">
            <v>0</v>
          </cell>
          <cell r="T426">
            <v>0</v>
          </cell>
        </row>
        <row r="427">
          <cell r="R427">
            <v>0</v>
          </cell>
          <cell r="S427">
            <v>0</v>
          </cell>
          <cell r="T427">
            <v>0</v>
          </cell>
        </row>
        <row r="428">
          <cell r="R428">
            <v>0</v>
          </cell>
          <cell r="S428">
            <v>0</v>
          </cell>
          <cell r="T428">
            <v>0</v>
          </cell>
        </row>
        <row r="429">
          <cell r="R429">
            <v>0</v>
          </cell>
          <cell r="S429">
            <v>0</v>
          </cell>
          <cell r="T429">
            <v>0</v>
          </cell>
        </row>
        <row r="430">
          <cell r="R430">
            <v>0</v>
          </cell>
          <cell r="S430">
            <v>0</v>
          </cell>
          <cell r="T430">
            <v>0</v>
          </cell>
        </row>
        <row r="431">
          <cell r="R431">
            <v>72339202.265118912</v>
          </cell>
          <cell r="S431">
            <v>61649931.848199993</v>
          </cell>
          <cell r="T431">
            <v>59901343.438000001</v>
          </cell>
        </row>
        <row r="432">
          <cell r="R432">
            <v>104893.17841889999</v>
          </cell>
          <cell r="S432">
            <v>104801.87199999999</v>
          </cell>
          <cell r="T432">
            <v>103828.48</v>
          </cell>
        </row>
        <row r="433">
          <cell r="R433">
            <v>5364.1409999999996</v>
          </cell>
          <cell r="S433">
            <v>5525.8839999999991</v>
          </cell>
          <cell r="T433">
            <v>5512.96</v>
          </cell>
        </row>
        <row r="434">
          <cell r="R434">
            <v>72228944.945700005</v>
          </cell>
          <cell r="S434">
            <v>61539604.092199996</v>
          </cell>
          <cell r="T434">
            <v>59792001.998000003</v>
          </cell>
        </row>
        <row r="435">
          <cell r="R435" t="str">
            <v>-</v>
          </cell>
          <cell r="S435" t="str">
            <v>-</v>
          </cell>
          <cell r="T435" t="str">
            <v>-</v>
          </cell>
        </row>
        <row r="436">
          <cell r="R436" t="str">
            <v>-</v>
          </cell>
          <cell r="S436" t="str">
            <v>-</v>
          </cell>
          <cell r="T436" t="str">
            <v>-</v>
          </cell>
        </row>
        <row r="437">
          <cell r="R437">
            <v>0</v>
          </cell>
          <cell r="S437">
            <v>0</v>
          </cell>
          <cell r="T437">
            <v>0</v>
          </cell>
        </row>
        <row r="443">
          <cell r="R443">
            <v>1032728</v>
          </cell>
          <cell r="S443">
            <v>933879</v>
          </cell>
          <cell r="T443">
            <v>934309</v>
          </cell>
        </row>
        <row r="444">
          <cell r="R444">
            <v>0</v>
          </cell>
          <cell r="S444">
            <v>0</v>
          </cell>
          <cell r="T444">
            <v>0</v>
          </cell>
        </row>
        <row r="445">
          <cell r="R445">
            <v>0</v>
          </cell>
          <cell r="S445">
            <v>0</v>
          </cell>
          <cell r="T445">
            <v>0</v>
          </cell>
        </row>
        <row r="447">
          <cell r="R447">
            <v>0</v>
          </cell>
          <cell r="S447">
            <v>0</v>
          </cell>
          <cell r="T447">
            <v>0</v>
          </cell>
        </row>
        <row r="449">
          <cell r="R449">
            <v>0</v>
          </cell>
          <cell r="S449">
            <v>0</v>
          </cell>
          <cell r="T449">
            <v>0</v>
          </cell>
        </row>
        <row r="450">
          <cell r="R450">
            <v>0</v>
          </cell>
          <cell r="S450">
            <v>0</v>
          </cell>
          <cell r="T450">
            <v>0</v>
          </cell>
        </row>
        <row r="451">
          <cell r="R451">
            <v>0</v>
          </cell>
          <cell r="S451">
            <v>0</v>
          </cell>
          <cell r="T451">
            <v>0</v>
          </cell>
        </row>
        <row r="452">
          <cell r="R452">
            <v>0</v>
          </cell>
          <cell r="S452">
            <v>0</v>
          </cell>
          <cell r="T452">
            <v>0</v>
          </cell>
        </row>
        <row r="453">
          <cell r="R453">
            <v>0</v>
          </cell>
          <cell r="S453">
            <v>0</v>
          </cell>
          <cell r="T453">
            <v>0</v>
          </cell>
        </row>
        <row r="454">
          <cell r="R454">
            <v>0</v>
          </cell>
          <cell r="S454">
            <v>0</v>
          </cell>
          <cell r="T454">
            <v>0</v>
          </cell>
        </row>
        <row r="455">
          <cell r="R455">
            <v>0</v>
          </cell>
          <cell r="S455">
            <v>0</v>
          </cell>
          <cell r="T455">
            <v>0</v>
          </cell>
        </row>
        <row r="457">
          <cell r="R457">
            <v>882885</v>
          </cell>
          <cell r="S457">
            <v>778624</v>
          </cell>
          <cell r="T457">
            <v>794060</v>
          </cell>
        </row>
        <row r="458">
          <cell r="R458">
            <v>882885</v>
          </cell>
          <cell r="S458">
            <v>778624</v>
          </cell>
          <cell r="T458">
            <v>794060</v>
          </cell>
        </row>
        <row r="459">
          <cell r="R459">
            <v>0</v>
          </cell>
          <cell r="S459">
            <v>0</v>
          </cell>
          <cell r="T459">
            <v>0</v>
          </cell>
        </row>
        <row r="463">
          <cell r="R463">
            <v>149843</v>
          </cell>
          <cell r="S463">
            <v>155255</v>
          </cell>
          <cell r="T463">
            <v>140249</v>
          </cell>
        </row>
        <row r="464">
          <cell r="R464">
            <v>0</v>
          </cell>
          <cell r="S464">
            <v>0</v>
          </cell>
          <cell r="T464">
            <v>0</v>
          </cell>
        </row>
        <row r="465">
          <cell r="R465">
            <v>0</v>
          </cell>
          <cell r="S465">
            <v>0</v>
          </cell>
          <cell r="T465">
            <v>0</v>
          </cell>
        </row>
        <row r="466">
          <cell r="R466">
            <v>0</v>
          </cell>
          <cell r="S466">
            <v>0</v>
          </cell>
          <cell r="T466">
            <v>0</v>
          </cell>
        </row>
        <row r="467">
          <cell r="R467">
            <v>149843</v>
          </cell>
          <cell r="S467">
            <v>155255</v>
          </cell>
          <cell r="T467">
            <v>140249</v>
          </cell>
        </row>
        <row r="468">
          <cell r="R468">
            <v>0</v>
          </cell>
          <cell r="S468">
            <v>0</v>
          </cell>
          <cell r="T468">
            <v>0</v>
          </cell>
        </row>
        <row r="469">
          <cell r="R469">
            <v>0</v>
          </cell>
          <cell r="S469">
            <v>0</v>
          </cell>
          <cell r="T469">
            <v>0</v>
          </cell>
        </row>
        <row r="470">
          <cell r="R470">
            <v>0</v>
          </cell>
          <cell r="S470">
            <v>0</v>
          </cell>
          <cell r="T470">
            <v>0</v>
          </cell>
        </row>
        <row r="471">
          <cell r="R471">
            <v>0</v>
          </cell>
          <cell r="S471">
            <v>0</v>
          </cell>
          <cell r="T471">
            <v>0</v>
          </cell>
        </row>
        <row r="472">
          <cell r="R472">
            <v>0</v>
          </cell>
          <cell r="S472">
            <v>0</v>
          </cell>
          <cell r="T472">
            <v>0</v>
          </cell>
        </row>
        <row r="475">
          <cell r="R475">
            <v>0</v>
          </cell>
          <cell r="S475">
            <v>0</v>
          </cell>
          <cell r="T475">
            <v>0</v>
          </cell>
        </row>
        <row r="476">
          <cell r="R476">
            <v>0</v>
          </cell>
          <cell r="S476">
            <v>0</v>
          </cell>
          <cell r="T476">
            <v>0</v>
          </cell>
        </row>
        <row r="477">
          <cell r="R477">
            <v>0</v>
          </cell>
          <cell r="S477">
            <v>0</v>
          </cell>
          <cell r="T477">
            <v>0</v>
          </cell>
        </row>
        <row r="479">
          <cell r="R479">
            <v>0</v>
          </cell>
          <cell r="S479">
            <v>0</v>
          </cell>
          <cell r="T479">
            <v>0</v>
          </cell>
        </row>
        <row r="480">
          <cell r="R480">
            <v>0</v>
          </cell>
          <cell r="S480">
            <v>0</v>
          </cell>
          <cell r="T480">
            <v>0</v>
          </cell>
        </row>
        <row r="483">
          <cell r="R483">
            <v>0</v>
          </cell>
          <cell r="S483">
            <v>0</v>
          </cell>
          <cell r="T483">
            <v>0</v>
          </cell>
        </row>
        <row r="484">
          <cell r="R484">
            <v>0</v>
          </cell>
          <cell r="S484">
            <v>0</v>
          </cell>
          <cell r="T484">
            <v>0</v>
          </cell>
        </row>
        <row r="485">
          <cell r="R485">
            <v>0</v>
          </cell>
          <cell r="S485">
            <v>0</v>
          </cell>
          <cell r="T485">
            <v>0</v>
          </cell>
        </row>
        <row r="487">
          <cell r="R487">
            <v>0</v>
          </cell>
          <cell r="S487">
            <v>0</v>
          </cell>
          <cell r="T487">
            <v>0</v>
          </cell>
        </row>
        <row r="489">
          <cell r="R489">
            <v>0</v>
          </cell>
          <cell r="S489">
            <v>0</v>
          </cell>
          <cell r="T489">
            <v>0</v>
          </cell>
        </row>
        <row r="490">
          <cell r="R490">
            <v>0</v>
          </cell>
          <cell r="S490">
            <v>0</v>
          </cell>
          <cell r="T490">
            <v>0</v>
          </cell>
        </row>
        <row r="491">
          <cell r="R491">
            <v>0</v>
          </cell>
          <cell r="S491">
            <v>0</v>
          </cell>
          <cell r="T491">
            <v>0</v>
          </cell>
        </row>
        <row r="492">
          <cell r="R492">
            <v>0</v>
          </cell>
          <cell r="S492">
            <v>0</v>
          </cell>
          <cell r="T492">
            <v>0</v>
          </cell>
        </row>
        <row r="493">
          <cell r="R493">
            <v>0</v>
          </cell>
          <cell r="S493">
            <v>0</v>
          </cell>
          <cell r="T493">
            <v>0</v>
          </cell>
        </row>
        <row r="494">
          <cell r="R494">
            <v>0</v>
          </cell>
          <cell r="S494">
            <v>0</v>
          </cell>
          <cell r="T494">
            <v>0</v>
          </cell>
        </row>
        <row r="495">
          <cell r="R495">
            <v>0</v>
          </cell>
          <cell r="S495">
            <v>0</v>
          </cell>
          <cell r="T495">
            <v>0</v>
          </cell>
        </row>
        <row r="497">
          <cell r="R497">
            <v>676065</v>
          </cell>
          <cell r="S497">
            <v>651462</v>
          </cell>
          <cell r="T497">
            <v>661233</v>
          </cell>
        </row>
        <row r="498">
          <cell r="R498">
            <v>676065</v>
          </cell>
          <cell r="S498">
            <v>651462</v>
          </cell>
          <cell r="T498">
            <v>661233</v>
          </cell>
        </row>
        <row r="499">
          <cell r="R499">
            <v>0</v>
          </cell>
          <cell r="S499">
            <v>0</v>
          </cell>
          <cell r="T499">
            <v>0</v>
          </cell>
        </row>
        <row r="503">
          <cell r="R503">
            <v>109304</v>
          </cell>
          <cell r="S503">
            <v>115000</v>
          </cell>
          <cell r="T503">
            <v>100000</v>
          </cell>
        </row>
        <row r="504">
          <cell r="R504">
            <v>0</v>
          </cell>
          <cell r="S504">
            <v>0</v>
          </cell>
          <cell r="T504">
            <v>0</v>
          </cell>
        </row>
        <row r="505">
          <cell r="R505">
            <v>0</v>
          </cell>
          <cell r="S505">
            <v>0</v>
          </cell>
          <cell r="T505">
            <v>0</v>
          </cell>
        </row>
        <row r="506">
          <cell r="R506">
            <v>0</v>
          </cell>
          <cell r="S506">
            <v>0</v>
          </cell>
          <cell r="T506">
            <v>0</v>
          </cell>
        </row>
        <row r="507">
          <cell r="R507">
            <v>109304</v>
          </cell>
          <cell r="S507">
            <v>115000</v>
          </cell>
          <cell r="T507">
            <v>100000</v>
          </cell>
        </row>
        <row r="508">
          <cell r="R508">
            <v>0</v>
          </cell>
          <cell r="S508">
            <v>0</v>
          </cell>
          <cell r="T508">
            <v>0</v>
          </cell>
        </row>
        <row r="509">
          <cell r="R509">
            <v>0</v>
          </cell>
          <cell r="S509">
            <v>0</v>
          </cell>
          <cell r="T509">
            <v>0</v>
          </cell>
        </row>
        <row r="510">
          <cell r="R510">
            <v>0</v>
          </cell>
          <cell r="S510">
            <v>0</v>
          </cell>
          <cell r="T510">
            <v>0</v>
          </cell>
        </row>
        <row r="511">
          <cell r="R511">
            <v>0</v>
          </cell>
          <cell r="S511">
            <v>0</v>
          </cell>
          <cell r="T511">
            <v>0</v>
          </cell>
        </row>
        <row r="512">
          <cell r="R512">
            <v>0</v>
          </cell>
          <cell r="S512">
            <v>0</v>
          </cell>
          <cell r="T512">
            <v>0</v>
          </cell>
        </row>
        <row r="515">
          <cell r="R515">
            <v>0</v>
          </cell>
          <cell r="S515">
            <v>0</v>
          </cell>
          <cell r="T515">
            <v>0</v>
          </cell>
        </row>
        <row r="516">
          <cell r="R516">
            <v>0</v>
          </cell>
          <cell r="S516">
            <v>0</v>
          </cell>
          <cell r="T516">
            <v>0</v>
          </cell>
        </row>
        <row r="517">
          <cell r="R517">
            <v>0</v>
          </cell>
          <cell r="S517">
            <v>0</v>
          </cell>
          <cell r="T517">
            <v>0</v>
          </cell>
        </row>
        <row r="519">
          <cell r="R519">
            <v>0</v>
          </cell>
          <cell r="S519">
            <v>0</v>
          </cell>
          <cell r="T519">
            <v>0</v>
          </cell>
        </row>
        <row r="520">
          <cell r="R520">
            <v>0</v>
          </cell>
          <cell r="S520">
            <v>0</v>
          </cell>
          <cell r="T520">
            <v>0</v>
          </cell>
        </row>
        <row r="523">
          <cell r="R523">
            <v>247359</v>
          </cell>
          <cell r="S523">
            <v>167417</v>
          </cell>
          <cell r="T523">
            <v>173076</v>
          </cell>
        </row>
        <row r="524">
          <cell r="R524">
            <v>0</v>
          </cell>
          <cell r="S524">
            <v>0</v>
          </cell>
          <cell r="T524">
            <v>0</v>
          </cell>
        </row>
        <row r="525">
          <cell r="R525">
            <v>0</v>
          </cell>
          <cell r="S525">
            <v>0</v>
          </cell>
          <cell r="T525">
            <v>0</v>
          </cell>
        </row>
        <row r="527">
          <cell r="R527">
            <v>0</v>
          </cell>
          <cell r="S527">
            <v>0</v>
          </cell>
          <cell r="T527">
            <v>0</v>
          </cell>
        </row>
        <row r="529">
          <cell r="R529">
            <v>0</v>
          </cell>
          <cell r="S529">
            <v>0</v>
          </cell>
          <cell r="T529">
            <v>0</v>
          </cell>
        </row>
        <row r="530">
          <cell r="R530">
            <v>0</v>
          </cell>
          <cell r="S530">
            <v>0</v>
          </cell>
          <cell r="T530">
            <v>0</v>
          </cell>
        </row>
        <row r="531">
          <cell r="R531">
            <v>0</v>
          </cell>
          <cell r="S531">
            <v>0</v>
          </cell>
          <cell r="T531">
            <v>0</v>
          </cell>
        </row>
        <row r="532">
          <cell r="R532">
            <v>0</v>
          </cell>
          <cell r="S532">
            <v>0</v>
          </cell>
          <cell r="T532">
            <v>0</v>
          </cell>
        </row>
        <row r="533">
          <cell r="R533">
            <v>0</v>
          </cell>
          <cell r="S533">
            <v>0</v>
          </cell>
          <cell r="T533">
            <v>0</v>
          </cell>
        </row>
        <row r="534">
          <cell r="R534">
            <v>0</v>
          </cell>
          <cell r="S534">
            <v>0</v>
          </cell>
          <cell r="T534">
            <v>0</v>
          </cell>
        </row>
        <row r="535">
          <cell r="R535">
            <v>0</v>
          </cell>
          <cell r="S535">
            <v>0</v>
          </cell>
          <cell r="T535">
            <v>0</v>
          </cell>
        </row>
        <row r="537">
          <cell r="R537">
            <v>206820</v>
          </cell>
          <cell r="S537">
            <v>127162</v>
          </cell>
          <cell r="T537">
            <v>132827</v>
          </cell>
        </row>
        <row r="538">
          <cell r="R538">
            <v>206820</v>
          </cell>
          <cell r="S538">
            <v>127162</v>
          </cell>
          <cell r="T538">
            <v>132827</v>
          </cell>
        </row>
        <row r="539">
          <cell r="R539">
            <v>0</v>
          </cell>
          <cell r="S539">
            <v>0</v>
          </cell>
          <cell r="T539">
            <v>0</v>
          </cell>
        </row>
        <row r="543">
          <cell r="R543">
            <v>40539</v>
          </cell>
          <cell r="S543">
            <v>40255</v>
          </cell>
          <cell r="T543">
            <v>40249</v>
          </cell>
        </row>
        <row r="544">
          <cell r="R544">
            <v>0</v>
          </cell>
          <cell r="S544">
            <v>0</v>
          </cell>
          <cell r="T544">
            <v>0</v>
          </cell>
        </row>
        <row r="545">
          <cell r="R545">
            <v>0</v>
          </cell>
          <cell r="S545">
            <v>0</v>
          </cell>
          <cell r="T545">
            <v>0</v>
          </cell>
        </row>
        <row r="546">
          <cell r="R546">
            <v>0</v>
          </cell>
          <cell r="S546">
            <v>0</v>
          </cell>
          <cell r="T546">
            <v>0</v>
          </cell>
        </row>
        <row r="547">
          <cell r="R547">
            <v>40539</v>
          </cell>
          <cell r="S547">
            <v>40255</v>
          </cell>
          <cell r="T547">
            <v>40249</v>
          </cell>
        </row>
        <row r="548">
          <cell r="R548">
            <v>0</v>
          </cell>
          <cell r="S548">
            <v>0</v>
          </cell>
          <cell r="T548">
            <v>0</v>
          </cell>
        </row>
        <row r="549">
          <cell r="R549">
            <v>0</v>
          </cell>
          <cell r="S549">
            <v>0</v>
          </cell>
          <cell r="T549">
            <v>0</v>
          </cell>
        </row>
        <row r="550">
          <cell r="R550">
            <v>0</v>
          </cell>
          <cell r="S550">
            <v>0</v>
          </cell>
          <cell r="T550">
            <v>0</v>
          </cell>
        </row>
        <row r="551">
          <cell r="R551">
            <v>0</v>
          </cell>
          <cell r="S551">
            <v>0</v>
          </cell>
          <cell r="T551">
            <v>0</v>
          </cell>
        </row>
        <row r="552">
          <cell r="R552">
            <v>0</v>
          </cell>
          <cell r="S552">
            <v>0</v>
          </cell>
          <cell r="T552">
            <v>0</v>
          </cell>
        </row>
        <row r="555">
          <cell r="R555">
            <v>0</v>
          </cell>
          <cell r="S555">
            <v>0</v>
          </cell>
          <cell r="T555">
            <v>0</v>
          </cell>
        </row>
        <row r="556">
          <cell r="R556">
            <v>0</v>
          </cell>
          <cell r="S556">
            <v>0</v>
          </cell>
          <cell r="T556">
            <v>0</v>
          </cell>
        </row>
        <row r="557">
          <cell r="R557">
            <v>0</v>
          </cell>
          <cell r="S557">
            <v>0</v>
          </cell>
          <cell r="T557">
            <v>0</v>
          </cell>
        </row>
        <row r="559">
          <cell r="R559">
            <v>0</v>
          </cell>
          <cell r="S559">
            <v>0</v>
          </cell>
          <cell r="T559">
            <v>0</v>
          </cell>
        </row>
        <row r="560">
          <cell r="R560">
            <v>0</v>
          </cell>
          <cell r="S560">
            <v>0</v>
          </cell>
          <cell r="T560">
            <v>0</v>
          </cell>
        </row>
        <row r="564">
          <cell r="R564">
            <v>0</v>
          </cell>
          <cell r="S564">
            <v>0</v>
          </cell>
          <cell r="T564">
            <v>0</v>
          </cell>
        </row>
        <row r="565">
          <cell r="R565">
            <v>0</v>
          </cell>
          <cell r="S565">
            <v>0</v>
          </cell>
          <cell r="T565">
            <v>0</v>
          </cell>
        </row>
        <row r="566">
          <cell r="R566">
            <v>0</v>
          </cell>
          <cell r="S566">
            <v>0</v>
          </cell>
          <cell r="T566">
            <v>0</v>
          </cell>
        </row>
        <row r="567">
          <cell r="R567">
            <v>0</v>
          </cell>
          <cell r="S567">
            <v>0</v>
          </cell>
          <cell r="T567">
            <v>0</v>
          </cell>
        </row>
        <row r="568">
          <cell r="R568">
            <v>0</v>
          </cell>
          <cell r="S568">
            <v>0</v>
          </cell>
          <cell r="T568">
            <v>0</v>
          </cell>
        </row>
        <row r="569">
          <cell r="R569" t="str">
            <v>-</v>
          </cell>
          <cell r="S569" t="str">
            <v>-</v>
          </cell>
          <cell r="T569" t="str">
            <v>-</v>
          </cell>
        </row>
        <row r="570">
          <cell r="R570" t="str">
            <v>-</v>
          </cell>
          <cell r="S570" t="str">
            <v>-</v>
          </cell>
          <cell r="T570" t="str">
            <v>-</v>
          </cell>
        </row>
        <row r="571">
          <cell r="R571">
            <v>0</v>
          </cell>
          <cell r="S571">
            <v>0</v>
          </cell>
          <cell r="T571">
            <v>0</v>
          </cell>
        </row>
        <row r="577">
          <cell r="R577">
            <v>0</v>
          </cell>
          <cell r="S577">
            <v>0</v>
          </cell>
          <cell r="T577">
            <v>0</v>
          </cell>
        </row>
        <row r="578">
          <cell r="R578">
            <v>0</v>
          </cell>
          <cell r="S578">
            <v>0</v>
          </cell>
          <cell r="T578">
            <v>0</v>
          </cell>
        </row>
        <row r="579">
          <cell r="R579">
            <v>0</v>
          </cell>
          <cell r="S579">
            <v>0</v>
          </cell>
          <cell r="T579">
            <v>0</v>
          </cell>
        </row>
        <row r="580">
          <cell r="R580">
            <v>0</v>
          </cell>
          <cell r="S580">
            <v>0</v>
          </cell>
          <cell r="T580">
            <v>0</v>
          </cell>
        </row>
        <row r="581">
          <cell r="R581">
            <v>0</v>
          </cell>
          <cell r="S581">
            <v>0</v>
          </cell>
          <cell r="T581">
            <v>0</v>
          </cell>
        </row>
        <row r="582">
          <cell r="R582">
            <v>0</v>
          </cell>
          <cell r="S582">
            <v>0</v>
          </cell>
          <cell r="T582">
            <v>0</v>
          </cell>
        </row>
        <row r="583">
          <cell r="R583">
            <v>0</v>
          </cell>
          <cell r="S583">
            <v>0</v>
          </cell>
          <cell r="T583">
            <v>0</v>
          </cell>
        </row>
        <row r="589">
          <cell r="R589">
            <v>502500</v>
          </cell>
          <cell r="S589">
            <v>502500</v>
          </cell>
          <cell r="T589">
            <v>502500</v>
          </cell>
        </row>
        <row r="590">
          <cell r="R590">
            <v>502500</v>
          </cell>
          <cell r="S590">
            <v>502500</v>
          </cell>
          <cell r="T590">
            <v>502500</v>
          </cell>
        </row>
        <row r="591">
          <cell r="R591">
            <v>502500</v>
          </cell>
          <cell r="S591">
            <v>502500</v>
          </cell>
          <cell r="T591">
            <v>502500</v>
          </cell>
        </row>
        <row r="592">
          <cell r="R592">
            <v>0</v>
          </cell>
          <cell r="S592">
            <v>0</v>
          </cell>
          <cell r="T592">
            <v>0</v>
          </cell>
        </row>
        <row r="593">
          <cell r="R593">
            <v>0</v>
          </cell>
          <cell r="S593">
            <v>0</v>
          </cell>
          <cell r="T593">
            <v>0</v>
          </cell>
        </row>
        <row r="594">
          <cell r="R594">
            <v>0</v>
          </cell>
          <cell r="S594">
            <v>0</v>
          </cell>
          <cell r="T594">
            <v>0</v>
          </cell>
        </row>
        <row r="595">
          <cell r="R595">
            <v>0</v>
          </cell>
          <cell r="S595">
            <v>0</v>
          </cell>
          <cell r="T595">
            <v>0</v>
          </cell>
        </row>
        <row r="596">
          <cell r="R596">
            <v>0</v>
          </cell>
          <cell r="S596">
            <v>0</v>
          </cell>
          <cell r="T596">
            <v>0</v>
          </cell>
        </row>
        <row r="597">
          <cell r="R597">
            <v>0</v>
          </cell>
          <cell r="S597">
            <v>0</v>
          </cell>
          <cell r="T597">
            <v>0</v>
          </cell>
        </row>
        <row r="598">
          <cell r="R598">
            <v>0</v>
          </cell>
          <cell r="S598">
            <v>0</v>
          </cell>
          <cell r="T598">
            <v>0</v>
          </cell>
        </row>
        <row r="599">
          <cell r="R599">
            <v>0</v>
          </cell>
          <cell r="S599">
            <v>0</v>
          </cell>
          <cell r="T599">
            <v>0</v>
          </cell>
        </row>
        <row r="600">
          <cell r="R600">
            <v>0</v>
          </cell>
          <cell r="S600">
            <v>0</v>
          </cell>
          <cell r="T600">
            <v>0</v>
          </cell>
        </row>
        <row r="601">
          <cell r="R601">
            <v>0</v>
          </cell>
          <cell r="S601">
            <v>0</v>
          </cell>
          <cell r="T601">
            <v>0</v>
          </cell>
        </row>
        <row r="602">
          <cell r="R602">
            <v>0</v>
          </cell>
          <cell r="S602">
            <v>0</v>
          </cell>
          <cell r="T602">
            <v>0</v>
          </cell>
        </row>
        <row r="603">
          <cell r="R603">
            <v>0</v>
          </cell>
          <cell r="S603">
            <v>0</v>
          </cell>
          <cell r="T603">
            <v>0</v>
          </cell>
        </row>
        <row r="604">
          <cell r="R604">
            <v>0</v>
          </cell>
          <cell r="S604">
            <v>0</v>
          </cell>
          <cell r="T604">
            <v>0</v>
          </cell>
        </row>
        <row r="605">
          <cell r="R605">
            <v>0</v>
          </cell>
          <cell r="S605">
            <v>0</v>
          </cell>
          <cell r="T605">
            <v>0</v>
          </cell>
        </row>
        <row r="606">
          <cell r="R606">
            <v>0</v>
          </cell>
          <cell r="S606">
            <v>0</v>
          </cell>
          <cell r="T606">
            <v>0</v>
          </cell>
        </row>
        <row r="607">
          <cell r="R607">
            <v>0</v>
          </cell>
          <cell r="S607">
            <v>0</v>
          </cell>
          <cell r="T607">
            <v>0</v>
          </cell>
        </row>
        <row r="608">
          <cell r="R608">
            <v>2076700</v>
          </cell>
          <cell r="S608">
            <v>2162000</v>
          </cell>
          <cell r="T608">
            <v>2440000</v>
          </cell>
        </row>
        <row r="609">
          <cell r="R609">
            <v>2076700</v>
          </cell>
          <cell r="S609">
            <v>2162000</v>
          </cell>
          <cell r="T609">
            <v>2440000</v>
          </cell>
        </row>
        <row r="610">
          <cell r="R610">
            <v>1230100</v>
          </cell>
          <cell r="S610">
            <v>1320000</v>
          </cell>
          <cell r="T610">
            <v>1500000</v>
          </cell>
        </row>
        <row r="611">
          <cell r="R611">
            <v>120000</v>
          </cell>
          <cell r="S611">
            <v>132000</v>
          </cell>
          <cell r="T611">
            <v>150000</v>
          </cell>
        </row>
        <row r="612">
          <cell r="R612">
            <v>528450</v>
          </cell>
          <cell r="S612">
            <v>500000</v>
          </cell>
          <cell r="T612">
            <v>550000</v>
          </cell>
        </row>
        <row r="613">
          <cell r="R613">
            <v>138000</v>
          </cell>
          <cell r="S613">
            <v>145000</v>
          </cell>
          <cell r="T613">
            <v>170000</v>
          </cell>
        </row>
        <row r="614">
          <cell r="R614">
            <v>60150</v>
          </cell>
          <cell r="S614">
            <v>65000</v>
          </cell>
          <cell r="T614">
            <v>70000</v>
          </cell>
        </row>
        <row r="615">
          <cell r="R615">
            <v>866516</v>
          </cell>
          <cell r="S615">
            <v>761645</v>
          </cell>
          <cell r="T615">
            <v>776583</v>
          </cell>
        </row>
        <row r="616">
          <cell r="R616">
            <v>866516</v>
          </cell>
          <cell r="S616">
            <v>761645</v>
          </cell>
          <cell r="T616">
            <v>776583</v>
          </cell>
        </row>
        <row r="617">
          <cell r="R617">
            <v>404000</v>
          </cell>
          <cell r="S617">
            <v>408000</v>
          </cell>
          <cell r="T617">
            <v>412000</v>
          </cell>
        </row>
        <row r="618">
          <cell r="R618">
            <v>95000</v>
          </cell>
          <cell r="S618">
            <v>98000</v>
          </cell>
          <cell r="T618">
            <v>100000</v>
          </cell>
        </row>
        <row r="619">
          <cell r="R619">
            <v>226000</v>
          </cell>
          <cell r="S619">
            <v>222000</v>
          </cell>
          <cell r="T619">
            <v>237000</v>
          </cell>
        </row>
        <row r="620">
          <cell r="R620">
            <v>141516</v>
          </cell>
          <cell r="S620">
            <v>33645</v>
          </cell>
          <cell r="T620">
            <v>27583</v>
          </cell>
        </row>
        <row r="621">
          <cell r="R621">
            <v>0</v>
          </cell>
          <cell r="S621">
            <v>0</v>
          </cell>
          <cell r="T621">
            <v>0</v>
          </cell>
        </row>
        <row r="622">
          <cell r="R622">
            <v>0</v>
          </cell>
          <cell r="S622">
            <v>0</v>
          </cell>
          <cell r="T622">
            <v>0</v>
          </cell>
        </row>
        <row r="623">
          <cell r="R623">
            <v>0</v>
          </cell>
          <cell r="S623">
            <v>0</v>
          </cell>
          <cell r="T623">
            <v>0</v>
          </cell>
        </row>
        <row r="624">
          <cell r="R624">
            <v>0</v>
          </cell>
          <cell r="S624">
            <v>0</v>
          </cell>
          <cell r="T624">
            <v>0</v>
          </cell>
        </row>
        <row r="625">
          <cell r="R625">
            <v>0</v>
          </cell>
          <cell r="S625">
            <v>0</v>
          </cell>
          <cell r="T625">
            <v>0</v>
          </cell>
        </row>
        <row r="626">
          <cell r="R626">
            <v>0</v>
          </cell>
          <cell r="S626">
            <v>0</v>
          </cell>
          <cell r="T626">
            <v>0</v>
          </cell>
        </row>
        <row r="627">
          <cell r="R627">
            <v>0</v>
          </cell>
          <cell r="S627">
            <v>0</v>
          </cell>
          <cell r="T627">
            <v>0</v>
          </cell>
        </row>
        <row r="628">
          <cell r="R628">
            <v>0</v>
          </cell>
          <cell r="S628">
            <v>0</v>
          </cell>
          <cell r="T628">
            <v>0</v>
          </cell>
        </row>
        <row r="634">
          <cell r="R634">
            <v>140776583.64619938</v>
          </cell>
          <cell r="S634">
            <v>123059908.37309137</v>
          </cell>
          <cell r="T634">
            <v>95098550.578498721</v>
          </cell>
        </row>
        <row r="635">
          <cell r="R635">
            <v>48691923.25</v>
          </cell>
          <cell r="S635">
            <v>37222775</v>
          </cell>
          <cell r="T635">
            <v>32530196</v>
          </cell>
        </row>
        <row r="636">
          <cell r="R636">
            <v>47104944</v>
          </cell>
          <cell r="S636">
            <v>35031534.5</v>
          </cell>
          <cell r="T636">
            <v>29036955.5</v>
          </cell>
        </row>
        <row r="638">
          <cell r="R638">
            <v>1586979.25</v>
          </cell>
          <cell r="S638">
            <v>2191240.5</v>
          </cell>
          <cell r="T638">
            <v>3493240.5</v>
          </cell>
        </row>
        <row r="639">
          <cell r="R639">
            <v>0</v>
          </cell>
          <cell r="S639">
            <v>0</v>
          </cell>
          <cell r="T639">
            <v>0</v>
          </cell>
        </row>
        <row r="640">
          <cell r="R640">
            <v>43268219.019198939</v>
          </cell>
          <cell r="S640">
            <v>56156869.304189213</v>
          </cell>
          <cell r="T640">
            <v>49101905.339526981</v>
          </cell>
        </row>
        <row r="641">
          <cell r="R641">
            <v>27545711.019198939</v>
          </cell>
          <cell r="S641">
            <v>34616000.304189213</v>
          </cell>
          <cell r="T641">
            <v>21046071.339526985</v>
          </cell>
        </row>
        <row r="642">
          <cell r="R642">
            <v>22495367</v>
          </cell>
          <cell r="S642">
            <v>28659880.304189213</v>
          </cell>
          <cell r="T642">
            <v>21046071.339526985</v>
          </cell>
        </row>
        <row r="643">
          <cell r="R643">
            <v>5050344.0191989392</v>
          </cell>
          <cell r="S643">
            <v>5956119.9999999991</v>
          </cell>
          <cell r="T643">
            <v>0</v>
          </cell>
        </row>
        <row r="644">
          <cell r="R644">
            <v>0</v>
          </cell>
          <cell r="S644">
            <v>0</v>
          </cell>
          <cell r="T644">
            <v>0</v>
          </cell>
        </row>
        <row r="645">
          <cell r="R645">
            <v>15722508</v>
          </cell>
          <cell r="S645">
            <v>21540869</v>
          </cell>
          <cell r="T645">
            <v>28055834</v>
          </cell>
        </row>
        <row r="646">
          <cell r="R646">
            <v>15722508</v>
          </cell>
          <cell r="S646">
            <v>21540869</v>
          </cell>
          <cell r="T646">
            <v>28055834</v>
          </cell>
        </row>
        <row r="648">
          <cell r="R648">
            <v>31607093.072666667</v>
          </cell>
          <cell r="S648">
            <v>8693833.8812499996</v>
          </cell>
          <cell r="T648">
            <v>638681.34944999998</v>
          </cell>
        </row>
        <row r="649">
          <cell r="R649">
            <v>22111190</v>
          </cell>
          <cell r="S649">
            <v>8368652.9400000004</v>
          </cell>
          <cell r="T649">
            <v>470719.20819999999</v>
          </cell>
        </row>
        <row r="650">
          <cell r="R650">
            <v>9495903.0726666674</v>
          </cell>
          <cell r="S650">
            <v>325180.94125000003</v>
          </cell>
          <cell r="T650">
            <v>167962.14124999999</v>
          </cell>
        </row>
        <row r="654">
          <cell r="R654">
            <v>11153588.870464191</v>
          </cell>
          <cell r="S654">
            <v>17831200.057217389</v>
          </cell>
          <cell r="T654">
            <v>9777189.9329999983</v>
          </cell>
        </row>
        <row r="655">
          <cell r="R655">
            <v>0</v>
          </cell>
          <cell r="S655">
            <v>0</v>
          </cell>
          <cell r="T655">
            <v>0</v>
          </cell>
        </row>
        <row r="656">
          <cell r="R656">
            <v>0</v>
          </cell>
          <cell r="S656">
            <v>0</v>
          </cell>
          <cell r="T656">
            <v>0</v>
          </cell>
        </row>
        <row r="657">
          <cell r="R657">
            <v>362323.43530000001</v>
          </cell>
          <cell r="S657">
            <v>916213</v>
          </cell>
          <cell r="T657">
            <v>800583</v>
          </cell>
        </row>
        <row r="658">
          <cell r="R658">
            <v>1526229.8451641907</v>
          </cell>
          <cell r="S658">
            <v>463433</v>
          </cell>
          <cell r="T658">
            <v>475647</v>
          </cell>
        </row>
        <row r="659">
          <cell r="R659">
            <v>100742</v>
          </cell>
          <cell r="S659">
            <v>260000</v>
          </cell>
          <cell r="T659">
            <v>262000</v>
          </cell>
        </row>
        <row r="660">
          <cell r="R660">
            <v>1540938</v>
          </cell>
          <cell r="S660">
            <v>6725000</v>
          </cell>
          <cell r="T660">
            <v>170000</v>
          </cell>
        </row>
        <row r="661">
          <cell r="R661">
            <v>201216</v>
          </cell>
          <cell r="S661">
            <v>40000</v>
          </cell>
          <cell r="T661">
            <v>2448000</v>
          </cell>
        </row>
        <row r="662">
          <cell r="R662">
            <v>4944544</v>
          </cell>
          <cell r="S662">
            <v>3328704.8072173917</v>
          </cell>
          <cell r="T662">
            <v>286610.08299999998</v>
          </cell>
        </row>
        <row r="663">
          <cell r="R663">
            <v>2477595.59</v>
          </cell>
          <cell r="S663">
            <v>6097849.25</v>
          </cell>
          <cell r="T663">
            <v>5334349.8499999996</v>
          </cell>
        </row>
        <row r="666">
          <cell r="R666">
            <v>528873.43386956526</v>
          </cell>
          <cell r="S666">
            <v>268739.13043478259</v>
          </cell>
          <cell r="T666">
            <v>164086.95652173914</v>
          </cell>
        </row>
        <row r="667">
          <cell r="R667">
            <v>10679.020869565218</v>
          </cell>
          <cell r="S667">
            <v>3739.130434782609</v>
          </cell>
          <cell r="T667">
            <v>4086.9565217391309</v>
          </cell>
        </row>
        <row r="668">
          <cell r="R668">
            <v>518194.413</v>
          </cell>
          <cell r="S668">
            <v>265000</v>
          </cell>
          <cell r="T668">
            <v>160000</v>
          </cell>
        </row>
        <row r="670">
          <cell r="R670">
            <v>5526886</v>
          </cell>
          <cell r="S670">
            <v>2886491</v>
          </cell>
          <cell r="T670">
            <v>2886491</v>
          </cell>
        </row>
        <row r="671">
          <cell r="R671">
            <v>5526886</v>
          </cell>
          <cell r="S671">
            <v>2886491</v>
          </cell>
          <cell r="T671">
            <v>2886491</v>
          </cell>
        </row>
        <row r="674">
          <cell r="R674">
            <v>37696768.270854667</v>
          </cell>
          <cell r="S674">
            <v>38554172.630434781</v>
          </cell>
          <cell r="T674">
            <v>34296933.456521742</v>
          </cell>
        </row>
        <row r="675">
          <cell r="R675">
            <v>3234481.25</v>
          </cell>
          <cell r="S675">
            <v>12527240.5</v>
          </cell>
          <cell r="T675">
            <v>16293240.5</v>
          </cell>
        </row>
        <row r="676">
          <cell r="R676">
            <v>1647502</v>
          </cell>
          <cell r="S676">
            <v>10336000</v>
          </cell>
          <cell r="T676">
            <v>12800000</v>
          </cell>
        </row>
        <row r="677">
          <cell r="R677" t="str">
            <v>-</v>
          </cell>
          <cell r="S677" t="str">
            <v>-</v>
          </cell>
          <cell r="T677" t="str">
            <v>-</v>
          </cell>
        </row>
        <row r="678">
          <cell r="R678">
            <v>1586979.25</v>
          </cell>
          <cell r="S678">
            <v>2191240.5</v>
          </cell>
          <cell r="T678">
            <v>3493240.5</v>
          </cell>
        </row>
        <row r="679">
          <cell r="R679">
            <v>0</v>
          </cell>
          <cell r="S679">
            <v>0</v>
          </cell>
          <cell r="T679">
            <v>0</v>
          </cell>
        </row>
        <row r="680">
          <cell r="R680">
            <v>12043117.999985099</v>
          </cell>
          <cell r="S680">
            <v>12143151</v>
          </cell>
          <cell r="T680">
            <v>10230806</v>
          </cell>
        </row>
        <row r="681">
          <cell r="R681">
            <v>10607511.999985099</v>
          </cell>
          <cell r="S681">
            <v>5956119.9999999991</v>
          </cell>
          <cell r="T681">
            <v>0</v>
          </cell>
        </row>
        <row r="682">
          <cell r="R682">
            <v>6364509</v>
          </cell>
          <cell r="S682">
            <v>0</v>
          </cell>
          <cell r="T682">
            <v>0</v>
          </cell>
        </row>
        <row r="683">
          <cell r="R683">
            <v>4243002.9999850998</v>
          </cell>
          <cell r="S683">
            <v>5956119.9999999991</v>
          </cell>
          <cell r="T683">
            <v>0</v>
          </cell>
        </row>
        <row r="684">
          <cell r="R684">
            <v>0</v>
          </cell>
          <cell r="S684">
            <v>0</v>
          </cell>
          <cell r="T684">
            <v>0</v>
          </cell>
        </row>
        <row r="685">
          <cell r="R685">
            <v>1435606</v>
          </cell>
          <cell r="S685">
            <v>6187031</v>
          </cell>
          <cell r="T685">
            <v>10230806</v>
          </cell>
        </row>
        <row r="686">
          <cell r="R686">
            <v>1435606</v>
          </cell>
          <cell r="S686">
            <v>6187031</v>
          </cell>
          <cell r="T686">
            <v>10230806</v>
          </cell>
        </row>
        <row r="688">
          <cell r="R688">
            <v>18455877</v>
          </cell>
          <cell r="S688">
            <v>1262542</v>
          </cell>
          <cell r="T688">
            <v>0</v>
          </cell>
        </row>
        <row r="689">
          <cell r="R689">
            <v>14862846</v>
          </cell>
          <cell r="S689">
            <v>1262542</v>
          </cell>
          <cell r="T689">
            <v>0</v>
          </cell>
        </row>
        <row r="690">
          <cell r="R690">
            <v>3593031</v>
          </cell>
          <cell r="S690">
            <v>0</v>
          </cell>
          <cell r="T690">
            <v>0</v>
          </cell>
        </row>
        <row r="694">
          <cell r="R694">
            <v>3952613</v>
          </cell>
          <cell r="S694">
            <v>12617500</v>
          </cell>
          <cell r="T694">
            <v>7768800</v>
          </cell>
        </row>
        <row r="695">
          <cell r="R695">
            <v>0</v>
          </cell>
          <cell r="S695">
            <v>0</v>
          </cell>
          <cell r="T695">
            <v>0</v>
          </cell>
        </row>
        <row r="696">
          <cell r="R696">
            <v>0</v>
          </cell>
          <cell r="S696">
            <v>0</v>
          </cell>
          <cell r="T696">
            <v>0</v>
          </cell>
        </row>
        <row r="697">
          <cell r="R697">
            <v>0</v>
          </cell>
          <cell r="S697">
            <v>0</v>
          </cell>
          <cell r="T697">
            <v>0</v>
          </cell>
        </row>
        <row r="698">
          <cell r="R698">
            <v>192500</v>
          </cell>
          <cell r="S698">
            <v>0</v>
          </cell>
          <cell r="T698">
            <v>0</v>
          </cell>
        </row>
        <row r="699">
          <cell r="R699">
            <v>0</v>
          </cell>
          <cell r="S699">
            <v>0</v>
          </cell>
          <cell r="T699">
            <v>0</v>
          </cell>
        </row>
        <row r="700">
          <cell r="R700">
            <v>1329595</v>
          </cell>
          <cell r="S700">
            <v>6560000</v>
          </cell>
          <cell r="T700">
            <v>0</v>
          </cell>
        </row>
        <row r="701">
          <cell r="R701">
            <v>86922</v>
          </cell>
          <cell r="S701">
            <v>0</v>
          </cell>
          <cell r="T701">
            <v>2448000</v>
          </cell>
        </row>
        <row r="702">
          <cell r="R702">
            <v>0</v>
          </cell>
          <cell r="S702">
            <v>0</v>
          </cell>
          <cell r="T702">
            <v>0</v>
          </cell>
        </row>
        <row r="703">
          <cell r="R703">
            <v>2343596</v>
          </cell>
          <cell r="S703">
            <v>6057500</v>
          </cell>
          <cell r="T703">
            <v>5320800</v>
          </cell>
        </row>
        <row r="706">
          <cell r="R706">
            <v>10679.020869565218</v>
          </cell>
          <cell r="S706">
            <v>3739.130434782609</v>
          </cell>
          <cell r="T706">
            <v>4086.9565217391309</v>
          </cell>
        </row>
        <row r="707">
          <cell r="R707">
            <v>10679.020869565218</v>
          </cell>
          <cell r="S707">
            <v>3739.130434782609</v>
          </cell>
          <cell r="T707">
            <v>4086.9565217391309</v>
          </cell>
        </row>
        <row r="708">
          <cell r="R708">
            <v>0</v>
          </cell>
          <cell r="S708">
            <v>0</v>
          </cell>
          <cell r="T708">
            <v>0</v>
          </cell>
        </row>
        <row r="710">
          <cell r="R710">
            <v>0</v>
          </cell>
          <cell r="S710">
            <v>0</v>
          </cell>
          <cell r="T710">
            <v>0</v>
          </cell>
        </row>
        <row r="711">
          <cell r="R711">
            <v>0</v>
          </cell>
          <cell r="S711">
            <v>0</v>
          </cell>
          <cell r="T711">
            <v>0</v>
          </cell>
        </row>
        <row r="714">
          <cell r="R714">
            <v>0</v>
          </cell>
          <cell r="S714">
            <v>0</v>
          </cell>
          <cell r="T714">
            <v>0</v>
          </cell>
        </row>
        <row r="715">
          <cell r="R715">
            <v>0</v>
          </cell>
          <cell r="S715">
            <v>0</v>
          </cell>
          <cell r="T715">
            <v>0</v>
          </cell>
        </row>
        <row r="716">
          <cell r="R716">
            <v>0</v>
          </cell>
          <cell r="S716">
            <v>0</v>
          </cell>
          <cell r="T716">
            <v>0</v>
          </cell>
        </row>
        <row r="717">
          <cell r="R717" t="str">
            <v>-</v>
          </cell>
          <cell r="S717" t="str">
            <v>-</v>
          </cell>
          <cell r="T717" t="str">
            <v>-</v>
          </cell>
        </row>
        <row r="718">
          <cell r="R718">
            <v>0</v>
          </cell>
          <cell r="S718">
            <v>0</v>
          </cell>
          <cell r="T718">
            <v>0</v>
          </cell>
        </row>
        <row r="719">
          <cell r="R719">
            <v>0</v>
          </cell>
          <cell r="S719">
            <v>0</v>
          </cell>
          <cell r="T719">
            <v>0</v>
          </cell>
        </row>
        <row r="720">
          <cell r="R720">
            <v>0</v>
          </cell>
          <cell r="S720">
            <v>0</v>
          </cell>
          <cell r="T720">
            <v>0</v>
          </cell>
        </row>
        <row r="721">
          <cell r="R721">
            <v>0</v>
          </cell>
          <cell r="S721">
            <v>0</v>
          </cell>
          <cell r="T721">
            <v>0</v>
          </cell>
        </row>
        <row r="722">
          <cell r="R722">
            <v>0</v>
          </cell>
          <cell r="S722">
            <v>0</v>
          </cell>
          <cell r="T722">
            <v>0</v>
          </cell>
        </row>
        <row r="723">
          <cell r="R723">
            <v>0</v>
          </cell>
          <cell r="S723">
            <v>0</v>
          </cell>
          <cell r="T723">
            <v>0</v>
          </cell>
        </row>
        <row r="724">
          <cell r="R724">
            <v>0</v>
          </cell>
          <cell r="S724">
            <v>0</v>
          </cell>
          <cell r="T724">
            <v>0</v>
          </cell>
        </row>
        <row r="725">
          <cell r="R725">
            <v>0</v>
          </cell>
          <cell r="S725">
            <v>0</v>
          </cell>
          <cell r="T725">
            <v>0</v>
          </cell>
        </row>
        <row r="726">
          <cell r="R726">
            <v>0</v>
          </cell>
          <cell r="S726">
            <v>0</v>
          </cell>
          <cell r="T726">
            <v>0</v>
          </cell>
        </row>
        <row r="728">
          <cell r="R728">
            <v>0</v>
          </cell>
          <cell r="S728">
            <v>0</v>
          </cell>
          <cell r="T728">
            <v>0</v>
          </cell>
        </row>
        <row r="729">
          <cell r="R729">
            <v>0</v>
          </cell>
          <cell r="S729">
            <v>0</v>
          </cell>
          <cell r="T729">
            <v>0</v>
          </cell>
        </row>
        <row r="730">
          <cell r="R730">
            <v>0</v>
          </cell>
          <cell r="S730">
            <v>0</v>
          </cell>
          <cell r="T730">
            <v>0</v>
          </cell>
        </row>
        <row r="734">
          <cell r="R734">
            <v>0</v>
          </cell>
          <cell r="S734">
            <v>0</v>
          </cell>
          <cell r="T734">
            <v>0</v>
          </cell>
        </row>
        <row r="735">
          <cell r="R735">
            <v>0</v>
          </cell>
          <cell r="S735">
            <v>0</v>
          </cell>
          <cell r="T735">
            <v>0</v>
          </cell>
        </row>
        <row r="736">
          <cell r="R736">
            <v>0</v>
          </cell>
          <cell r="S736">
            <v>0</v>
          </cell>
          <cell r="T736">
            <v>0</v>
          </cell>
        </row>
        <row r="737">
          <cell r="R737">
            <v>0</v>
          </cell>
          <cell r="S737">
            <v>0</v>
          </cell>
          <cell r="T737">
            <v>0</v>
          </cell>
        </row>
        <row r="738">
          <cell r="R738">
            <v>0</v>
          </cell>
          <cell r="S738">
            <v>0</v>
          </cell>
          <cell r="T738">
            <v>0</v>
          </cell>
        </row>
        <row r="739">
          <cell r="R739">
            <v>0</v>
          </cell>
          <cell r="S739">
            <v>0</v>
          </cell>
          <cell r="T739">
            <v>0</v>
          </cell>
        </row>
        <row r="740">
          <cell r="R740">
            <v>0</v>
          </cell>
          <cell r="S740">
            <v>0</v>
          </cell>
          <cell r="T740">
            <v>0</v>
          </cell>
        </row>
        <row r="741">
          <cell r="R741">
            <v>0</v>
          </cell>
          <cell r="S741">
            <v>0</v>
          </cell>
          <cell r="T741">
            <v>0</v>
          </cell>
        </row>
        <row r="742">
          <cell r="R742">
            <v>0</v>
          </cell>
          <cell r="S742">
            <v>0</v>
          </cell>
          <cell r="T742">
            <v>0</v>
          </cell>
        </row>
        <row r="743">
          <cell r="R743">
            <v>0</v>
          </cell>
          <cell r="S743">
            <v>0</v>
          </cell>
          <cell r="T743">
            <v>0</v>
          </cell>
        </row>
        <row r="746">
          <cell r="R746">
            <v>0</v>
          </cell>
          <cell r="S746">
            <v>0</v>
          </cell>
          <cell r="T746">
            <v>0</v>
          </cell>
        </row>
        <row r="747">
          <cell r="R747">
            <v>0</v>
          </cell>
          <cell r="S747">
            <v>0</v>
          </cell>
          <cell r="T747">
            <v>0</v>
          </cell>
        </row>
        <row r="748">
          <cell r="R748">
            <v>0</v>
          </cell>
          <cell r="S748">
            <v>0</v>
          </cell>
          <cell r="T748">
            <v>0</v>
          </cell>
        </row>
        <row r="750">
          <cell r="R750">
            <v>0</v>
          </cell>
          <cell r="S750">
            <v>0</v>
          </cell>
          <cell r="T750">
            <v>0</v>
          </cell>
        </row>
        <row r="751">
          <cell r="R751">
            <v>0</v>
          </cell>
          <cell r="S751">
            <v>0</v>
          </cell>
          <cell r="T751">
            <v>0</v>
          </cell>
        </row>
        <row r="754">
          <cell r="R754">
            <v>103079815.37534469</v>
          </cell>
          <cell r="S754">
            <v>84505735.742656589</v>
          </cell>
          <cell r="T754">
            <v>60801617.121976979</v>
          </cell>
        </row>
        <row r="755">
          <cell r="R755">
            <v>45457442</v>
          </cell>
          <cell r="S755">
            <v>24695534.5</v>
          </cell>
          <cell r="T755">
            <v>16236955.5</v>
          </cell>
        </row>
        <row r="756">
          <cell r="R756">
            <v>45457442</v>
          </cell>
          <cell r="S756">
            <v>24695534.5</v>
          </cell>
          <cell r="T756">
            <v>16236955.5</v>
          </cell>
        </row>
        <row r="757">
          <cell r="R757" t="str">
            <v>-</v>
          </cell>
          <cell r="S757" t="str">
            <v>-</v>
          </cell>
          <cell r="T757" t="str">
            <v>-</v>
          </cell>
        </row>
        <row r="758">
          <cell r="R758">
            <v>0</v>
          </cell>
          <cell r="S758">
            <v>0</v>
          </cell>
          <cell r="T758">
            <v>0</v>
          </cell>
        </row>
        <row r="759">
          <cell r="R759">
            <v>0</v>
          </cell>
          <cell r="S759">
            <v>0</v>
          </cell>
          <cell r="T759">
            <v>0</v>
          </cell>
        </row>
        <row r="760">
          <cell r="R760">
            <v>31225101.01921384</v>
          </cell>
          <cell r="S760">
            <v>44013718.304189213</v>
          </cell>
          <cell r="T760">
            <v>38871099.339526981</v>
          </cell>
        </row>
        <row r="761">
          <cell r="R761">
            <v>16938199.01921384</v>
          </cell>
          <cell r="S761">
            <v>28659880.304189213</v>
          </cell>
          <cell r="T761">
            <v>21046071.339526985</v>
          </cell>
        </row>
        <row r="762">
          <cell r="R762">
            <v>16130858</v>
          </cell>
          <cell r="S762">
            <v>28659880.304189213</v>
          </cell>
          <cell r="T762">
            <v>21046071.339526985</v>
          </cell>
        </row>
        <row r="763">
          <cell r="R763">
            <v>807341.0192138399</v>
          </cell>
          <cell r="S763">
            <v>0</v>
          </cell>
          <cell r="T763">
            <v>0</v>
          </cell>
        </row>
        <row r="764">
          <cell r="R764">
            <v>0</v>
          </cell>
          <cell r="S764">
            <v>0</v>
          </cell>
          <cell r="T764">
            <v>0</v>
          </cell>
        </row>
        <row r="765">
          <cell r="R765">
            <v>14286902</v>
          </cell>
          <cell r="S765">
            <v>15353838</v>
          </cell>
          <cell r="T765">
            <v>17825028</v>
          </cell>
        </row>
        <row r="766">
          <cell r="R766">
            <v>14286902</v>
          </cell>
          <cell r="S766">
            <v>15353838</v>
          </cell>
          <cell r="T766">
            <v>17825028</v>
          </cell>
        </row>
        <row r="768">
          <cell r="R768">
            <v>13151216.072666667</v>
          </cell>
          <cell r="S768">
            <v>7431291.8812500006</v>
          </cell>
          <cell r="T768">
            <v>638681.34944999998</v>
          </cell>
        </row>
        <row r="769">
          <cell r="R769">
            <v>7248344</v>
          </cell>
          <cell r="S769">
            <v>7106110.9400000004</v>
          </cell>
          <cell r="T769">
            <v>470719.20819999999</v>
          </cell>
        </row>
        <row r="770">
          <cell r="R770">
            <v>5902872.0726666674</v>
          </cell>
          <cell r="S770">
            <v>325180.94125000003</v>
          </cell>
          <cell r="T770">
            <v>167962.14124999999</v>
          </cell>
        </row>
        <row r="774">
          <cell r="R774">
            <v>7200975.8704641908</v>
          </cell>
          <cell r="S774">
            <v>5213700.0572173912</v>
          </cell>
          <cell r="T774">
            <v>2008389.9330000002</v>
          </cell>
        </row>
        <row r="775">
          <cell r="R775">
            <v>0</v>
          </cell>
          <cell r="S775">
            <v>0</v>
          </cell>
          <cell r="T775">
            <v>0</v>
          </cell>
        </row>
        <row r="776">
          <cell r="R776">
            <v>0</v>
          </cell>
          <cell r="S776">
            <v>0</v>
          </cell>
          <cell r="T776">
            <v>0</v>
          </cell>
        </row>
        <row r="777">
          <cell r="R777">
            <v>362323.43530000001</v>
          </cell>
          <cell r="S777">
            <v>916213</v>
          </cell>
          <cell r="T777">
            <v>800583</v>
          </cell>
        </row>
        <row r="778">
          <cell r="R778">
            <v>1333729.8451641907</v>
          </cell>
          <cell r="S778">
            <v>463433</v>
          </cell>
          <cell r="T778">
            <v>475647</v>
          </cell>
        </row>
        <row r="779">
          <cell r="R779">
            <v>100742</v>
          </cell>
          <cell r="S779">
            <v>260000</v>
          </cell>
          <cell r="T779">
            <v>262000</v>
          </cell>
        </row>
        <row r="780">
          <cell r="R780">
            <v>211343</v>
          </cell>
          <cell r="S780">
            <v>165000</v>
          </cell>
          <cell r="T780">
            <v>170000</v>
          </cell>
        </row>
        <row r="781">
          <cell r="R781">
            <v>114294</v>
          </cell>
          <cell r="S781">
            <v>40000</v>
          </cell>
          <cell r="T781">
            <v>0</v>
          </cell>
        </row>
        <row r="782">
          <cell r="R782">
            <v>4944544</v>
          </cell>
          <cell r="S782">
            <v>3328704.8072173917</v>
          </cell>
          <cell r="T782">
            <v>286610.08299999998</v>
          </cell>
        </row>
        <row r="783">
          <cell r="R783">
            <v>133999.59000000008</v>
          </cell>
          <cell r="S783">
            <v>40349.25</v>
          </cell>
          <cell r="T783">
            <v>13549.849999999999</v>
          </cell>
        </row>
        <row r="786">
          <cell r="R786">
            <v>518194.413</v>
          </cell>
          <cell r="S786">
            <v>265000</v>
          </cell>
          <cell r="T786">
            <v>160000</v>
          </cell>
        </row>
        <row r="787">
          <cell r="R787">
            <v>0</v>
          </cell>
          <cell r="S787">
            <v>0</v>
          </cell>
          <cell r="T787">
            <v>0</v>
          </cell>
        </row>
        <row r="788">
          <cell r="R788">
            <v>518194.413</v>
          </cell>
          <cell r="S788">
            <v>265000</v>
          </cell>
          <cell r="T788">
            <v>160000</v>
          </cell>
        </row>
        <row r="790">
          <cell r="R790">
            <v>5526886</v>
          </cell>
          <cell r="S790">
            <v>2886491</v>
          </cell>
          <cell r="T790">
            <v>2886491</v>
          </cell>
        </row>
        <row r="791">
          <cell r="R791">
            <v>5526886</v>
          </cell>
          <cell r="S791">
            <v>2886491</v>
          </cell>
          <cell r="T791">
            <v>2886491</v>
          </cell>
        </row>
        <row r="794">
          <cell r="R794">
            <v>487621400.73833525</v>
          </cell>
          <cell r="S794">
            <v>454009793.01705647</v>
          </cell>
          <cell r="T794">
            <v>462378447.78016371</v>
          </cell>
        </row>
        <row r="795">
          <cell r="R795">
            <v>219291909.95936</v>
          </cell>
          <cell r="S795">
            <v>190594216.04523298</v>
          </cell>
          <cell r="T795">
            <v>186550550.81236961</v>
          </cell>
        </row>
        <row r="796">
          <cell r="R796">
            <v>219291909.95936</v>
          </cell>
          <cell r="S796">
            <v>190594216.04523298</v>
          </cell>
          <cell r="T796">
            <v>186550550.81236961</v>
          </cell>
        </row>
        <row r="797">
          <cell r="R797" t="str">
            <v>-</v>
          </cell>
          <cell r="S797" t="str">
            <v>-</v>
          </cell>
          <cell r="T797" t="str">
            <v>-</v>
          </cell>
        </row>
        <row r="798">
          <cell r="R798">
            <v>0</v>
          </cell>
          <cell r="S798">
            <v>0</v>
          </cell>
          <cell r="T798">
            <v>0</v>
          </cell>
        </row>
        <row r="799">
          <cell r="R799">
            <v>0</v>
          </cell>
          <cell r="S799">
            <v>0</v>
          </cell>
          <cell r="T799">
            <v>0</v>
          </cell>
        </row>
        <row r="800">
          <cell r="R800">
            <v>133575514.61140144</v>
          </cell>
          <cell r="S800">
            <v>142086665.23566487</v>
          </cell>
          <cell r="T800">
            <v>149303416.60971832</v>
          </cell>
        </row>
        <row r="801">
          <cell r="R801">
            <v>72877895.535013378</v>
          </cell>
          <cell r="S801">
            <v>74220472.240720004</v>
          </cell>
          <cell r="T801">
            <v>75521882.778113201</v>
          </cell>
        </row>
        <row r="802">
          <cell r="R802">
            <v>59756755.705999993</v>
          </cell>
          <cell r="S802">
            <v>64570604.70792</v>
          </cell>
          <cell r="T802">
            <v>65736937.626113206</v>
          </cell>
        </row>
        <row r="803">
          <cell r="R803">
            <v>13121139.829013389</v>
          </cell>
          <cell r="S803">
            <v>9649867.5328000002</v>
          </cell>
          <cell r="T803">
            <v>9784945.1520000007</v>
          </cell>
        </row>
        <row r="804">
          <cell r="R804">
            <v>0</v>
          </cell>
          <cell r="S804">
            <v>0</v>
          </cell>
          <cell r="T804">
            <v>0</v>
          </cell>
        </row>
        <row r="805">
          <cell r="R805">
            <v>60697619.076388061</v>
          </cell>
          <cell r="S805">
            <v>67866192.99494487</v>
          </cell>
          <cell r="T805">
            <v>73781533.831605107</v>
          </cell>
        </row>
        <row r="806">
          <cell r="R806">
            <v>60697619.076388061</v>
          </cell>
          <cell r="S806">
            <v>67866192.99494487</v>
          </cell>
          <cell r="T806">
            <v>73781533.831605107</v>
          </cell>
        </row>
        <row r="808">
          <cell r="R808">
            <v>92626730.432727501</v>
          </cell>
          <cell r="S808">
            <v>86111457.365097493</v>
          </cell>
          <cell r="T808">
            <v>87290671.258897498</v>
          </cell>
        </row>
        <row r="809">
          <cell r="R809">
            <v>11634088.278279999</v>
          </cell>
          <cell r="S809">
            <v>16035917.012</v>
          </cell>
          <cell r="T809">
            <v>18818097.920000002</v>
          </cell>
        </row>
        <row r="810">
          <cell r="R810">
            <v>80992642.154447496</v>
          </cell>
          <cell r="S810">
            <v>70075540.353097498</v>
          </cell>
          <cell r="T810">
            <v>68472573.338897496</v>
          </cell>
        </row>
        <row r="814">
          <cell r="R814">
            <v>25268315.190026607</v>
          </cell>
          <cell r="S814">
            <v>19989697</v>
          </cell>
          <cell r="T814">
            <v>23773079.636363637</v>
          </cell>
        </row>
        <row r="815">
          <cell r="R815">
            <v>0</v>
          </cell>
          <cell r="S815">
            <v>0</v>
          </cell>
          <cell r="T815">
            <v>0</v>
          </cell>
        </row>
        <row r="816">
          <cell r="R816">
            <v>0</v>
          </cell>
          <cell r="S816">
            <v>0</v>
          </cell>
          <cell r="T816">
            <v>0</v>
          </cell>
        </row>
        <row r="817">
          <cell r="R817">
            <v>4603058.9376369994</v>
          </cell>
          <cell r="S817">
            <v>4161139.9999999995</v>
          </cell>
          <cell r="T817">
            <v>4199300</v>
          </cell>
        </row>
        <row r="818">
          <cell r="R818">
            <v>3830542.7732962631</v>
          </cell>
          <cell r="S818">
            <v>4131952</v>
          </cell>
          <cell r="T818">
            <v>4545407</v>
          </cell>
        </row>
        <row r="819">
          <cell r="R819">
            <v>9896100</v>
          </cell>
          <cell r="S819">
            <v>2303526</v>
          </cell>
          <cell r="T819">
            <v>2533879</v>
          </cell>
        </row>
        <row r="820">
          <cell r="R820">
            <v>1381243</v>
          </cell>
          <cell r="S820">
            <v>1620336</v>
          </cell>
          <cell r="T820">
            <v>1847157</v>
          </cell>
        </row>
        <row r="821">
          <cell r="R821">
            <v>2956097</v>
          </cell>
          <cell r="S821">
            <v>3035986</v>
          </cell>
          <cell r="T821">
            <v>3756854</v>
          </cell>
        </row>
        <row r="822">
          <cell r="R822">
            <v>2035647</v>
          </cell>
          <cell r="S822">
            <v>2156757</v>
          </cell>
          <cell r="T822">
            <v>2294119</v>
          </cell>
        </row>
        <row r="823">
          <cell r="R823">
            <v>565626.47909334628</v>
          </cell>
          <cell r="S823">
            <v>2580000</v>
          </cell>
          <cell r="T823">
            <v>4596363.6363636358</v>
          </cell>
        </row>
        <row r="826">
          <cell r="R826">
            <v>1445813.5448197101</v>
          </cell>
          <cell r="S826">
            <v>1765597.3710610881</v>
          </cell>
          <cell r="T826">
            <v>1998569.4628146994</v>
          </cell>
        </row>
        <row r="827">
          <cell r="R827">
            <v>730435</v>
          </cell>
          <cell r="S827">
            <v>766956.75</v>
          </cell>
          <cell r="T827">
            <v>805304.58750000002</v>
          </cell>
        </row>
        <row r="828">
          <cell r="R828">
            <v>715378.54481971008</v>
          </cell>
          <cell r="S828">
            <v>998640.62106108794</v>
          </cell>
          <cell r="T828">
            <v>1193264.8753146993</v>
          </cell>
        </row>
        <row r="830">
          <cell r="R830">
            <v>15413117</v>
          </cell>
          <cell r="S830">
            <v>13462160</v>
          </cell>
          <cell r="T830">
            <v>13462160</v>
          </cell>
        </row>
        <row r="831">
          <cell r="R831">
            <v>15413117</v>
          </cell>
          <cell r="S831">
            <v>13462160</v>
          </cell>
          <cell r="T831">
            <v>13462160</v>
          </cell>
        </row>
        <row r="834">
          <cell r="R834">
            <v>2669845.6897109747</v>
          </cell>
          <cell r="S834">
            <v>1336506</v>
          </cell>
          <cell r="T834">
            <v>1381186</v>
          </cell>
        </row>
        <row r="835">
          <cell r="R835">
            <v>400638475.87071991</v>
          </cell>
          <cell r="S835">
            <v>390177433.75796986</v>
          </cell>
          <cell r="T835">
            <v>400909334.53956842</v>
          </cell>
        </row>
        <row r="836">
          <cell r="R836">
            <v>164836226.97542241</v>
          </cell>
          <cell r="S836">
            <v>163739167.00668985</v>
          </cell>
          <cell r="T836">
            <v>168230922.27030075</v>
          </cell>
        </row>
        <row r="837">
          <cell r="R837">
            <v>164612048.97542241</v>
          </cell>
          <cell r="S837">
            <v>163499342.90545648</v>
          </cell>
          <cell r="T837">
            <v>167833910.08434397</v>
          </cell>
        </row>
        <row r="838">
          <cell r="R838" t="str">
            <v>-</v>
          </cell>
          <cell r="S838" t="str">
            <v>-</v>
          </cell>
          <cell r="T838" t="str">
            <v>-</v>
          </cell>
        </row>
        <row r="839">
          <cell r="R839">
            <v>224178</v>
          </cell>
          <cell r="S839">
            <v>239824.10123336446</v>
          </cell>
          <cell r="T839">
            <v>397012.18595677341</v>
          </cell>
        </row>
        <row r="840">
          <cell r="R840">
            <v>0</v>
          </cell>
          <cell r="S840">
            <v>0</v>
          </cell>
          <cell r="T840">
            <v>0</v>
          </cell>
        </row>
        <row r="841">
          <cell r="R841">
            <v>111200503.98397507</v>
          </cell>
          <cell r="S841">
            <v>111759598.16121574</v>
          </cell>
          <cell r="T841">
            <v>114314557.06994687</v>
          </cell>
        </row>
        <row r="842">
          <cell r="R842">
            <v>60626546.300566494</v>
          </cell>
          <cell r="S842">
            <v>60016695.432757959</v>
          </cell>
          <cell r="T842">
            <v>61004539.495689914</v>
          </cell>
        </row>
        <row r="843">
          <cell r="R843">
            <v>48563003.922646224</v>
          </cell>
          <cell r="S843">
            <v>51539417.079851188</v>
          </cell>
          <cell r="T843">
            <v>52477706.568145826</v>
          </cell>
        </row>
        <row r="844">
          <cell r="R844">
            <v>12063542.377920268</v>
          </cell>
          <cell r="S844">
            <v>8477278.3529067729</v>
          </cell>
          <cell r="T844">
            <v>8526832.9275440909</v>
          </cell>
        </row>
        <row r="845">
          <cell r="R845">
            <v>0</v>
          </cell>
          <cell r="S845">
            <v>0</v>
          </cell>
          <cell r="T845">
            <v>0</v>
          </cell>
        </row>
        <row r="846">
          <cell r="R846">
            <v>50573957.683408573</v>
          </cell>
          <cell r="S846">
            <v>51742902.728457779</v>
          </cell>
          <cell r="T846">
            <v>53310017.574256957</v>
          </cell>
        </row>
        <row r="847">
          <cell r="R847">
            <v>50573957.683408573</v>
          </cell>
          <cell r="S847">
            <v>51742902.728457779</v>
          </cell>
          <cell r="T847">
            <v>53310017.574256957</v>
          </cell>
        </row>
        <row r="849">
          <cell r="R849">
            <v>88252715.155379981</v>
          </cell>
          <cell r="S849">
            <v>84582908.125576586</v>
          </cell>
          <cell r="T849">
            <v>85268811.066367224</v>
          </cell>
        </row>
        <row r="850">
          <cell r="R850">
            <v>9133670.6799999997</v>
          </cell>
          <cell r="S850">
            <v>15915411.535296597</v>
          </cell>
          <cell r="T850">
            <v>18234919.901167233</v>
          </cell>
        </row>
        <row r="851">
          <cell r="R851">
            <v>79119044.475379989</v>
          </cell>
          <cell r="S851">
            <v>68667496.590279996</v>
          </cell>
          <cell r="T851">
            <v>67033891.165199995</v>
          </cell>
        </row>
        <row r="855">
          <cell r="R855">
            <v>24285305.210899554</v>
          </cell>
          <cell r="S855">
            <v>18223673.53431021</v>
          </cell>
          <cell r="T855">
            <v>21097674.551630884</v>
          </cell>
        </row>
        <row r="856">
          <cell r="R856">
            <v>0</v>
          </cell>
          <cell r="S856">
            <v>0</v>
          </cell>
          <cell r="T856">
            <v>0</v>
          </cell>
        </row>
        <row r="857">
          <cell r="R857">
            <v>0</v>
          </cell>
          <cell r="S857">
            <v>0</v>
          </cell>
          <cell r="T857">
            <v>0</v>
          </cell>
        </row>
        <row r="858">
          <cell r="R858">
            <v>3875803.6749734096</v>
          </cell>
          <cell r="S858">
            <v>3252460.5367072471</v>
          </cell>
          <cell r="T858">
            <v>3353930.1737607345</v>
          </cell>
        </row>
        <row r="859">
          <cell r="R859">
            <v>3672383.7435501739</v>
          </cell>
          <cell r="S859">
            <v>3975286.5522721894</v>
          </cell>
          <cell r="T859">
            <v>4373918.9854594115</v>
          </cell>
        </row>
        <row r="860">
          <cell r="R860">
            <v>9652672</v>
          </cell>
          <cell r="S860">
            <v>1977760.37</v>
          </cell>
          <cell r="T860">
            <v>2008962.0630000001</v>
          </cell>
        </row>
        <row r="861">
          <cell r="R861">
            <v>1309497.06</v>
          </cell>
          <cell r="S861">
            <v>1740454.02</v>
          </cell>
          <cell r="T861">
            <v>1770278.3303999999</v>
          </cell>
        </row>
        <row r="862">
          <cell r="R862">
            <v>2851006</v>
          </cell>
          <cell r="S862">
            <v>2905507.69</v>
          </cell>
          <cell r="T862">
            <v>3608246.74</v>
          </cell>
        </row>
        <row r="863">
          <cell r="R863">
            <v>2025284</v>
          </cell>
          <cell r="S863">
            <v>2064256.3199999998</v>
          </cell>
          <cell r="T863">
            <v>2132430.98</v>
          </cell>
        </row>
        <row r="864">
          <cell r="R864">
            <v>898658.73237597081</v>
          </cell>
          <cell r="S864">
            <v>2307948.0453307773</v>
          </cell>
          <cell r="T864">
            <v>3849907.2790107392</v>
          </cell>
        </row>
        <row r="867">
          <cell r="R867">
            <v>1792943.5450429246</v>
          </cell>
          <cell r="S867">
            <v>2123772.4901774395</v>
          </cell>
          <cell r="T867">
            <v>2184643.7613226566</v>
          </cell>
        </row>
        <row r="868">
          <cell r="R868">
            <v>697296.12591000006</v>
          </cell>
          <cell r="S868">
            <v>730449.75362400012</v>
          </cell>
          <cell r="T868">
            <v>734142.60368405003</v>
          </cell>
        </row>
        <row r="869">
          <cell r="R869">
            <v>1095647.4191329246</v>
          </cell>
          <cell r="S869">
            <v>1393322.7365534394</v>
          </cell>
          <cell r="T869">
            <v>1450501.1576386064</v>
          </cell>
        </row>
        <row r="871">
          <cell r="R871">
            <v>10270782</v>
          </cell>
          <cell r="S871">
            <v>9748315.4399999995</v>
          </cell>
          <cell r="T871">
            <v>9812726.8200000022</v>
          </cell>
        </row>
        <row r="872">
          <cell r="R872">
            <v>10270782</v>
          </cell>
          <cell r="S872">
            <v>9748315.4399999995</v>
          </cell>
          <cell r="T872">
            <v>9812726.8200000022</v>
          </cell>
        </row>
        <row r="875">
          <cell r="R875">
            <v>-1</v>
          </cell>
          <cell r="S875">
            <v>-0.99999994039535522</v>
          </cell>
          <cell r="T875">
            <v>-1</v>
          </cell>
        </row>
        <row r="876">
          <cell r="R876">
            <v>484951555.04862428</v>
          </cell>
          <cell r="S876">
            <v>452673287.01705647</v>
          </cell>
          <cell r="T876">
            <v>460997261.78016371</v>
          </cell>
        </row>
        <row r="877">
          <cell r="R877">
            <v>219814820.95936</v>
          </cell>
          <cell r="S877">
            <v>190594216.04523298</v>
          </cell>
          <cell r="T877">
            <v>186550550.81236961</v>
          </cell>
        </row>
        <row r="878">
          <cell r="R878">
            <v>219814820.95936</v>
          </cell>
          <cell r="S878">
            <v>190594216.04523298</v>
          </cell>
          <cell r="T878">
            <v>186550550.81236961</v>
          </cell>
        </row>
        <row r="879">
          <cell r="R879" t="str">
            <v>-</v>
          </cell>
          <cell r="S879" t="str">
            <v>-</v>
          </cell>
          <cell r="T879" t="str">
            <v>-</v>
          </cell>
        </row>
        <row r="880">
          <cell r="R880">
            <v>0</v>
          </cell>
          <cell r="S880">
            <v>0</v>
          </cell>
          <cell r="T880">
            <v>0</v>
          </cell>
        </row>
        <row r="881">
          <cell r="R881">
            <v>0</v>
          </cell>
          <cell r="S881">
            <v>0</v>
          </cell>
          <cell r="T881">
            <v>0</v>
          </cell>
        </row>
        <row r="882">
          <cell r="R882">
            <v>132057466.43151005</v>
          </cell>
          <cell r="S882">
            <v>140834474.23566487</v>
          </cell>
          <cell r="T882">
            <v>148001225.60971832</v>
          </cell>
        </row>
        <row r="883">
          <cell r="R883">
            <v>71376584.355121985</v>
          </cell>
          <cell r="S883">
            <v>72970472.240720004</v>
          </cell>
          <cell r="T883">
            <v>74221882.778113201</v>
          </cell>
        </row>
        <row r="884">
          <cell r="R884">
            <v>57837346.705999993</v>
          </cell>
          <cell r="S884">
            <v>63320604.70792</v>
          </cell>
          <cell r="T884">
            <v>64436937.626113206</v>
          </cell>
        </row>
        <row r="885">
          <cell r="R885">
            <v>13539237.649121998</v>
          </cell>
          <cell r="S885">
            <v>9649867.5328000002</v>
          </cell>
          <cell r="T885">
            <v>9784945.1520000007</v>
          </cell>
        </row>
        <row r="886">
          <cell r="R886">
            <v>0</v>
          </cell>
          <cell r="S886">
            <v>0</v>
          </cell>
          <cell r="T886">
            <v>0</v>
          </cell>
        </row>
        <row r="887">
          <cell r="R887">
            <v>60680882.076388061</v>
          </cell>
          <cell r="S887">
            <v>67864001.99494487</v>
          </cell>
          <cell r="T887">
            <v>73779342.831605107</v>
          </cell>
        </row>
        <row r="888">
          <cell r="R888">
            <v>60680882.076388061</v>
          </cell>
          <cell r="S888">
            <v>67864001.99494487</v>
          </cell>
          <cell r="T888">
            <v>73779342.831605107</v>
          </cell>
        </row>
        <row r="890">
          <cell r="R890">
            <v>92360051.432727501</v>
          </cell>
          <cell r="S890">
            <v>86111457.365097493</v>
          </cell>
          <cell r="T890">
            <v>87290671.258897498</v>
          </cell>
        </row>
        <row r="891">
          <cell r="R891">
            <v>11453401.278279999</v>
          </cell>
          <cell r="S891">
            <v>16035917.012</v>
          </cell>
          <cell r="T891">
            <v>18818097.920000002</v>
          </cell>
        </row>
        <row r="892">
          <cell r="R892">
            <v>80906650.154447496</v>
          </cell>
          <cell r="S892">
            <v>70075540.353097498</v>
          </cell>
          <cell r="T892">
            <v>68472573.338897496</v>
          </cell>
        </row>
        <row r="896">
          <cell r="R896">
            <v>25233445.68020704</v>
          </cell>
          <cell r="S896">
            <v>19905382</v>
          </cell>
          <cell r="T896">
            <v>23694084.636363637</v>
          </cell>
        </row>
        <row r="897">
          <cell r="R897">
            <v>0</v>
          </cell>
          <cell r="S897">
            <v>0</v>
          </cell>
          <cell r="T897">
            <v>0</v>
          </cell>
        </row>
        <row r="898">
          <cell r="R898">
            <v>0</v>
          </cell>
          <cell r="S898">
            <v>0</v>
          </cell>
          <cell r="T898">
            <v>0</v>
          </cell>
        </row>
        <row r="899">
          <cell r="R899">
            <v>4681999.999716999</v>
          </cell>
          <cell r="S899">
            <v>4161139.9999999995</v>
          </cell>
          <cell r="T899">
            <v>4199300</v>
          </cell>
        </row>
        <row r="900">
          <cell r="R900">
            <v>3869445.9348800434</v>
          </cell>
          <cell r="S900">
            <v>4131952</v>
          </cell>
          <cell r="T900">
            <v>4545407</v>
          </cell>
        </row>
        <row r="901">
          <cell r="R901">
            <v>9898229</v>
          </cell>
          <cell r="S901">
            <v>2303526</v>
          </cell>
          <cell r="T901">
            <v>2533879</v>
          </cell>
        </row>
        <row r="902">
          <cell r="R902">
            <v>1381243</v>
          </cell>
          <cell r="S902">
            <v>1620336</v>
          </cell>
          <cell r="T902">
            <v>1847157</v>
          </cell>
        </row>
        <row r="903">
          <cell r="R903">
            <v>2956097</v>
          </cell>
          <cell r="S903">
            <v>3035986</v>
          </cell>
          <cell r="T903">
            <v>3756854</v>
          </cell>
        </row>
        <row r="904">
          <cell r="R904">
            <v>1903717</v>
          </cell>
          <cell r="S904">
            <v>2072442</v>
          </cell>
          <cell r="T904">
            <v>2215124</v>
          </cell>
        </row>
        <row r="905">
          <cell r="R905">
            <v>542713.74560999998</v>
          </cell>
          <cell r="S905">
            <v>2580000</v>
          </cell>
          <cell r="T905">
            <v>4596363.6363636358</v>
          </cell>
        </row>
        <row r="908">
          <cell r="R908">
            <v>1445813.5448197101</v>
          </cell>
          <cell r="S908">
            <v>1765597.3710610881</v>
          </cell>
          <cell r="T908">
            <v>1998569.4628146994</v>
          </cell>
        </row>
        <row r="909">
          <cell r="R909">
            <v>730435</v>
          </cell>
          <cell r="S909">
            <v>766956.75</v>
          </cell>
          <cell r="T909">
            <v>805304.58750000002</v>
          </cell>
        </row>
        <row r="910">
          <cell r="R910">
            <v>715378.54481971008</v>
          </cell>
          <cell r="S910">
            <v>998640.62106108794</v>
          </cell>
          <cell r="T910">
            <v>1193264.8753146993</v>
          </cell>
        </row>
        <row r="912">
          <cell r="R912">
            <v>14039957</v>
          </cell>
          <cell r="S912">
            <v>13462160</v>
          </cell>
          <cell r="T912">
            <v>13462160</v>
          </cell>
        </row>
        <row r="913">
          <cell r="R913">
            <v>14039957</v>
          </cell>
          <cell r="S913">
            <v>13462160</v>
          </cell>
          <cell r="T913">
            <v>13462160</v>
          </cell>
        </row>
        <row r="916">
          <cell r="R916">
            <v>275285916.47395772</v>
          </cell>
          <cell r="S916">
            <v>267440839.9805018</v>
          </cell>
          <cell r="T916">
            <v>276958600.23430741</v>
          </cell>
        </row>
        <row r="917">
          <cell r="R917">
            <v>99426801.662198529</v>
          </cell>
          <cell r="S917">
            <v>99939814.821222886</v>
          </cell>
          <cell r="T917">
            <v>103289007.23582977</v>
          </cell>
        </row>
        <row r="918">
          <cell r="R918">
            <v>99426801.662198529</v>
          </cell>
          <cell r="S918">
            <v>99939814.821222886</v>
          </cell>
          <cell r="T918">
            <v>103289007.23582977</v>
          </cell>
        </row>
        <row r="919">
          <cell r="R919" t="str">
            <v>-</v>
          </cell>
          <cell r="S919" t="str">
            <v>-</v>
          </cell>
          <cell r="T919" t="str">
            <v>-</v>
          </cell>
        </row>
        <row r="920">
          <cell r="R920">
            <v>0</v>
          </cell>
          <cell r="S920">
            <v>0</v>
          </cell>
          <cell r="T920">
            <v>0</v>
          </cell>
        </row>
        <row r="921">
          <cell r="R921">
            <v>0</v>
          </cell>
          <cell r="S921">
            <v>0</v>
          </cell>
          <cell r="T921">
            <v>0</v>
          </cell>
        </row>
        <row r="922">
          <cell r="R922">
            <v>87137078.277109921</v>
          </cell>
          <cell r="S922">
            <v>89698725.476217479</v>
          </cell>
          <cell r="T922">
            <v>92910125.916540414</v>
          </cell>
        </row>
        <row r="923">
          <cell r="R923">
            <v>48620085.072744504</v>
          </cell>
          <cell r="S923">
            <v>48475621.973929524</v>
          </cell>
          <cell r="T923">
            <v>50263715.918665268</v>
          </cell>
        </row>
        <row r="924">
          <cell r="R924">
            <v>37804631.473556764</v>
          </cell>
          <cell r="S924">
            <v>41268538.839826502</v>
          </cell>
          <cell r="T924">
            <v>42940190.884438857</v>
          </cell>
        </row>
        <row r="925">
          <cell r="R925">
            <v>10815453.599187735</v>
          </cell>
          <cell r="S925">
            <v>7207083.1341030216</v>
          </cell>
          <cell r="T925">
            <v>7323525.0342264092</v>
          </cell>
        </row>
        <row r="926">
          <cell r="R926">
            <v>0</v>
          </cell>
          <cell r="S926">
            <v>0</v>
          </cell>
          <cell r="T926">
            <v>0</v>
          </cell>
        </row>
        <row r="927">
          <cell r="R927">
            <v>38516993.204365417</v>
          </cell>
          <cell r="S927">
            <v>41223103.502287962</v>
          </cell>
          <cell r="T927">
            <v>42646409.997875139</v>
          </cell>
        </row>
        <row r="928">
          <cell r="R928">
            <v>38516993.204365417</v>
          </cell>
          <cell r="S928">
            <v>41223103.502287962</v>
          </cell>
          <cell r="T928">
            <v>42646409.997875139</v>
          </cell>
        </row>
        <row r="930">
          <cell r="R930">
            <v>66405016.300379992</v>
          </cell>
          <cell r="S930">
            <v>61593404.425576597</v>
          </cell>
          <cell r="T930">
            <v>62128721.122567229</v>
          </cell>
        </row>
        <row r="931">
          <cell r="R931">
            <v>7343318</v>
          </cell>
          <cell r="S931">
            <v>13296143.215296596</v>
          </cell>
          <cell r="T931">
            <v>15467297.747367231</v>
          </cell>
        </row>
        <row r="932">
          <cell r="R932">
            <v>59061698.300379992</v>
          </cell>
          <cell r="S932">
            <v>48297261.210280001</v>
          </cell>
          <cell r="T932">
            <v>46661423.375199996</v>
          </cell>
        </row>
        <row r="936">
          <cell r="R936">
            <v>20924142.46111162</v>
          </cell>
          <cell r="S936">
            <v>14622655.003225859</v>
          </cell>
          <cell r="T936">
            <v>17018259.861667819</v>
          </cell>
        </row>
        <row r="937">
          <cell r="R937">
            <v>0</v>
          </cell>
          <cell r="S937">
            <v>0</v>
          </cell>
          <cell r="T937">
            <v>0</v>
          </cell>
        </row>
        <row r="938">
          <cell r="R938">
            <v>0</v>
          </cell>
          <cell r="S938">
            <v>0</v>
          </cell>
          <cell r="T938">
            <v>0</v>
          </cell>
        </row>
        <row r="939">
          <cell r="R939">
            <v>2897305.0137094427</v>
          </cell>
          <cell r="S939">
            <v>2565644.9079989586</v>
          </cell>
          <cell r="T939">
            <v>2670605.1376559008</v>
          </cell>
        </row>
        <row r="940">
          <cell r="R940">
            <v>2686626.5547048626</v>
          </cell>
          <cell r="S940">
            <v>2865886.5952269002</v>
          </cell>
          <cell r="T940">
            <v>3194469.6248300998</v>
          </cell>
        </row>
        <row r="941">
          <cell r="R941">
            <v>9467185</v>
          </cell>
          <cell r="S941">
            <v>1757848.21</v>
          </cell>
          <cell r="T941">
            <v>1808667.9910000002</v>
          </cell>
        </row>
        <row r="942">
          <cell r="R942">
            <v>1160823.06</v>
          </cell>
          <cell r="S942">
            <v>1421857.7</v>
          </cell>
          <cell r="T942">
            <v>1439399.2</v>
          </cell>
        </row>
        <row r="943">
          <cell r="R943">
            <v>2568236</v>
          </cell>
          <cell r="S943">
            <v>2610330.69</v>
          </cell>
          <cell r="T943">
            <v>3210242.74</v>
          </cell>
        </row>
        <row r="944">
          <cell r="R944">
            <v>1793989</v>
          </cell>
          <cell r="S944">
            <v>1827286.9</v>
          </cell>
          <cell r="T944">
            <v>1891093.35</v>
          </cell>
        </row>
        <row r="945">
          <cell r="R945">
            <v>349977.83269731607</v>
          </cell>
          <cell r="S945">
            <v>1573800</v>
          </cell>
          <cell r="T945">
            <v>2803781.8181818179</v>
          </cell>
        </row>
        <row r="948">
          <cell r="R948">
            <v>1392877.7731576674</v>
          </cell>
          <cell r="S948">
            <v>1586240.2542590038</v>
          </cell>
          <cell r="T948">
            <v>1612486.0977021432</v>
          </cell>
        </row>
        <row r="949">
          <cell r="R949">
            <v>566213.28</v>
          </cell>
          <cell r="S949">
            <v>592473.9</v>
          </cell>
          <cell r="T949">
            <v>590891.75</v>
          </cell>
        </row>
        <row r="950">
          <cell r="R950">
            <v>826664.49315766722</v>
          </cell>
          <cell r="S950">
            <v>993766.35425900365</v>
          </cell>
          <cell r="T950">
            <v>1021594.3477021432</v>
          </cell>
        </row>
        <row r="952">
          <cell r="R952">
            <v>0</v>
          </cell>
          <cell r="S952">
            <v>0</v>
          </cell>
          <cell r="T952">
            <v>0</v>
          </cell>
        </row>
        <row r="953">
          <cell r="R953">
            <v>0</v>
          </cell>
          <cell r="S953">
            <v>0</v>
          </cell>
          <cell r="T953">
            <v>0</v>
          </cell>
        </row>
        <row r="956">
          <cell r="R956">
            <v>209665638.57466656</v>
          </cell>
          <cell r="S956">
            <v>185232447.0365546</v>
          </cell>
          <cell r="T956">
            <v>184038661.54585639</v>
          </cell>
        </row>
        <row r="957">
          <cell r="R957">
            <v>120388019.29716147</v>
          </cell>
          <cell r="S957">
            <v>90654401.224010095</v>
          </cell>
          <cell r="T957">
            <v>83261543.576539844</v>
          </cell>
        </row>
        <row r="958">
          <cell r="R958">
            <v>120388019.29716147</v>
          </cell>
          <cell r="S958">
            <v>90654401.224010095</v>
          </cell>
          <cell r="T958">
            <v>83261543.576539844</v>
          </cell>
        </row>
        <row r="959">
          <cell r="R959" t="str">
            <v>-</v>
          </cell>
          <cell r="S959" t="str">
            <v>-</v>
          </cell>
          <cell r="T959" t="str">
            <v>-</v>
          </cell>
        </row>
        <row r="960">
          <cell r="R960">
            <v>0</v>
          </cell>
          <cell r="S960">
            <v>0</v>
          </cell>
          <cell r="T960">
            <v>0</v>
          </cell>
        </row>
        <row r="961">
          <cell r="R961">
            <v>0</v>
          </cell>
          <cell r="S961">
            <v>0</v>
          </cell>
          <cell r="T961">
            <v>0</v>
          </cell>
        </row>
        <row r="962">
          <cell r="R962">
            <v>44920388.154400133</v>
          </cell>
          <cell r="S962">
            <v>51135748.759447381</v>
          </cell>
          <cell r="T962">
            <v>55091099.693177909</v>
          </cell>
        </row>
        <row r="963">
          <cell r="R963">
            <v>22756499.282377489</v>
          </cell>
          <cell r="S963">
            <v>24494850.266790476</v>
          </cell>
          <cell r="T963">
            <v>23958166.859447941</v>
          </cell>
        </row>
        <row r="964">
          <cell r="R964">
            <v>20032715.232443228</v>
          </cell>
          <cell r="S964">
            <v>22052065.868093498</v>
          </cell>
          <cell r="T964">
            <v>21496746.741674349</v>
          </cell>
        </row>
        <row r="965">
          <cell r="R965">
            <v>2723784.0499342624</v>
          </cell>
          <cell r="S965">
            <v>2442784.3986969786</v>
          </cell>
          <cell r="T965">
            <v>2461420.1177735915</v>
          </cell>
        </row>
        <row r="966">
          <cell r="R966">
            <v>0</v>
          </cell>
          <cell r="S966">
            <v>0</v>
          </cell>
          <cell r="T966">
            <v>0</v>
          </cell>
        </row>
        <row r="967">
          <cell r="R967">
            <v>22163888.872022644</v>
          </cell>
          <cell r="S967">
            <v>26640898.492656909</v>
          </cell>
          <cell r="T967">
            <v>31132932.833729967</v>
          </cell>
        </row>
        <row r="968">
          <cell r="R968">
            <v>22163888.872022644</v>
          </cell>
          <cell r="S968">
            <v>26640898.492656909</v>
          </cell>
          <cell r="T968">
            <v>31132932.833729967</v>
          </cell>
        </row>
        <row r="970">
          <cell r="R970">
            <v>25955035.132347502</v>
          </cell>
          <cell r="S970">
            <v>24518052.939520903</v>
          </cell>
          <cell r="T970">
            <v>25161950.136330269</v>
          </cell>
        </row>
        <row r="971">
          <cell r="R971">
            <v>4110083.2782799993</v>
          </cell>
          <cell r="S971">
            <v>2739773.7967034038</v>
          </cell>
          <cell r="T971">
            <v>3350800.1726327706</v>
          </cell>
        </row>
        <row r="972">
          <cell r="R972">
            <v>21844951.854067504</v>
          </cell>
          <cell r="S972">
            <v>21778279.142817497</v>
          </cell>
          <cell r="T972">
            <v>21811149.963697501</v>
          </cell>
        </row>
        <row r="976">
          <cell r="R976">
            <v>4309303.219095421</v>
          </cell>
          <cell r="S976">
            <v>5282726.9967741407</v>
          </cell>
          <cell r="T976">
            <v>6675824.7746958174</v>
          </cell>
        </row>
        <row r="977">
          <cell r="R977">
            <v>0</v>
          </cell>
          <cell r="S977">
            <v>0</v>
          </cell>
          <cell r="T977">
            <v>0</v>
          </cell>
        </row>
        <row r="978">
          <cell r="R978">
            <v>0</v>
          </cell>
          <cell r="S978">
            <v>0</v>
          </cell>
          <cell r="T978">
            <v>0</v>
          </cell>
        </row>
        <row r="979">
          <cell r="R979">
            <v>1784694.9860075563</v>
          </cell>
          <cell r="S979">
            <v>1595495.0920010409</v>
          </cell>
          <cell r="T979">
            <v>1528694.8623440992</v>
          </cell>
        </row>
        <row r="980">
          <cell r="R980">
            <v>1182819.3801751807</v>
          </cell>
          <cell r="S980">
            <v>1266065.4047730998</v>
          </cell>
          <cell r="T980">
            <v>1350937.3751699002</v>
          </cell>
        </row>
        <row r="981">
          <cell r="R981">
            <v>431044</v>
          </cell>
          <cell r="S981">
            <v>545677.79</v>
          </cell>
          <cell r="T981">
            <v>725211.00899999985</v>
          </cell>
        </row>
        <row r="982">
          <cell r="R982">
            <v>220419.93999999994</v>
          </cell>
          <cell r="S982">
            <v>198478.30000000005</v>
          </cell>
          <cell r="T982">
            <v>407757.80000000005</v>
          </cell>
        </row>
        <row r="983">
          <cell r="R983">
            <v>387861</v>
          </cell>
          <cell r="S983">
            <v>425655.31000000006</v>
          </cell>
          <cell r="T983">
            <v>546611.25999999978</v>
          </cell>
        </row>
        <row r="984">
          <cell r="R984">
            <v>109728</v>
          </cell>
          <cell r="S984">
            <v>245155.10000000009</v>
          </cell>
          <cell r="T984">
            <v>324030.64999999991</v>
          </cell>
        </row>
        <row r="985">
          <cell r="R985">
            <v>192735.91291268391</v>
          </cell>
          <cell r="S985">
            <v>1006200</v>
          </cell>
          <cell r="T985">
            <v>1792581.8181818179</v>
          </cell>
        </row>
        <row r="988">
          <cell r="R988">
            <v>52935.771662042825</v>
          </cell>
          <cell r="S988">
            <v>179357.11680208426</v>
          </cell>
          <cell r="T988">
            <v>386083.36511255603</v>
          </cell>
        </row>
        <row r="989">
          <cell r="R989">
            <v>164221.71999999997</v>
          </cell>
          <cell r="S989">
            <v>174482.84999999998</v>
          </cell>
          <cell r="T989">
            <v>214412.83750000002</v>
          </cell>
        </row>
        <row r="990">
          <cell r="R990">
            <v>-111285.94833795715</v>
          </cell>
          <cell r="S990">
            <v>4874.266802084283</v>
          </cell>
          <cell r="T990">
            <v>171670.527612556</v>
          </cell>
        </row>
        <row r="992">
          <cell r="R992">
            <v>14039957</v>
          </cell>
          <cell r="S992">
            <v>13462160</v>
          </cell>
          <cell r="T992">
            <v>13462160</v>
          </cell>
        </row>
        <row r="993">
          <cell r="R993">
            <v>14039957</v>
          </cell>
          <cell r="S993">
            <v>13462160</v>
          </cell>
          <cell r="T993">
            <v>13462160</v>
          </cell>
        </row>
        <row r="996">
          <cell r="R996">
            <v>0</v>
          </cell>
          <cell r="S996">
            <v>0</v>
          </cell>
          <cell r="T996">
            <v>0</v>
          </cell>
        </row>
        <row r="997">
          <cell r="R997">
            <v>125352560.39676221</v>
          </cell>
          <cell r="S997">
            <v>122736594.777468</v>
          </cell>
          <cell r="T997">
            <v>123950735.30526105</v>
          </cell>
        </row>
        <row r="998">
          <cell r="R998">
            <v>65409425.313223891</v>
          </cell>
          <cell r="S998">
            <v>63799352.185466953</v>
          </cell>
          <cell r="T998">
            <v>64941915.034470968</v>
          </cell>
        </row>
        <row r="999">
          <cell r="R999">
            <v>65185247.313223891</v>
          </cell>
          <cell r="S999">
            <v>63559528.084233589</v>
          </cell>
          <cell r="T999">
            <v>64544902.848514192</v>
          </cell>
        </row>
        <row r="1000">
          <cell r="R1000" t="str">
            <v>-</v>
          </cell>
          <cell r="S1000" t="str">
            <v>-</v>
          </cell>
          <cell r="T1000" t="str">
            <v>-</v>
          </cell>
        </row>
        <row r="1001">
          <cell r="R1001">
            <v>224178</v>
          </cell>
          <cell r="S1001">
            <v>239824.10123336446</v>
          </cell>
          <cell r="T1001">
            <v>397012.18595677341</v>
          </cell>
        </row>
        <row r="1002">
          <cell r="R1002">
            <v>0</v>
          </cell>
          <cell r="S1002">
            <v>0</v>
          </cell>
          <cell r="T1002">
            <v>0</v>
          </cell>
        </row>
        <row r="1003">
          <cell r="R1003">
            <v>24063425.706865147</v>
          </cell>
          <cell r="S1003">
            <v>22060872.684998255</v>
          </cell>
          <cell r="T1003">
            <v>21404431.153406471</v>
          </cell>
        </row>
        <row r="1004">
          <cell r="R1004">
            <v>12006461.227821989</v>
          </cell>
          <cell r="S1004">
            <v>11541073.458828434</v>
          </cell>
          <cell r="T1004">
            <v>10740823.577024652</v>
          </cell>
        </row>
        <row r="1005">
          <cell r="R1005">
            <v>10758372.449089456</v>
          </cell>
          <cell r="S1005">
            <v>10270878.240024684</v>
          </cell>
          <cell r="T1005">
            <v>9537515.683706969</v>
          </cell>
        </row>
        <row r="1006">
          <cell r="R1006">
            <v>1248088.7787325329</v>
          </cell>
          <cell r="S1006">
            <v>1270195.2188037513</v>
          </cell>
          <cell r="T1006">
            <v>1203307.8933176822</v>
          </cell>
        </row>
        <row r="1007">
          <cell r="R1007">
            <v>0</v>
          </cell>
          <cell r="S1007">
            <v>0</v>
          </cell>
          <cell r="T1007">
            <v>0</v>
          </cell>
        </row>
        <row r="1008">
          <cell r="R1008">
            <v>12056964.47904316</v>
          </cell>
          <cell r="S1008">
            <v>10519799.226169821</v>
          </cell>
          <cell r="T1008">
            <v>10663607.576381821</v>
          </cell>
        </row>
        <row r="1009">
          <cell r="R1009">
            <v>12056964.47904316</v>
          </cell>
          <cell r="S1009">
            <v>10519799.226169821</v>
          </cell>
          <cell r="T1009">
            <v>10663607.576381821</v>
          </cell>
        </row>
        <row r="1011">
          <cell r="R1011">
            <v>21847698.854999997</v>
          </cell>
          <cell r="S1011">
            <v>22989503.699999999</v>
          </cell>
          <cell r="T1011">
            <v>23140089.943799999</v>
          </cell>
        </row>
        <row r="1012">
          <cell r="R1012">
            <v>1790352.6799999997</v>
          </cell>
          <cell r="S1012">
            <v>2619268.3199999998</v>
          </cell>
          <cell r="T1012">
            <v>2767622.1538</v>
          </cell>
        </row>
        <row r="1013">
          <cell r="R1013">
            <v>20057346.174999997</v>
          </cell>
          <cell r="S1013">
            <v>20370235.379999999</v>
          </cell>
          <cell r="T1013">
            <v>20372467.789999999</v>
          </cell>
        </row>
        <row r="1017">
          <cell r="R1017">
            <v>3361162.7497879323</v>
          </cell>
          <cell r="S1017">
            <v>3601018.5310843545</v>
          </cell>
          <cell r="T1017">
            <v>4079414.689963067</v>
          </cell>
        </row>
        <row r="1018">
          <cell r="R1018">
            <v>0</v>
          </cell>
          <cell r="S1018">
            <v>0</v>
          </cell>
          <cell r="T1018">
            <v>0</v>
          </cell>
        </row>
        <row r="1019">
          <cell r="R1019">
            <v>0</v>
          </cell>
          <cell r="S1019">
            <v>0</v>
          </cell>
          <cell r="T1019">
            <v>0</v>
          </cell>
        </row>
        <row r="1020">
          <cell r="R1020">
            <v>978498.6612639667</v>
          </cell>
          <cell r="S1020">
            <v>686815.62870828842</v>
          </cell>
          <cell r="T1020">
            <v>683325.03610483382</v>
          </cell>
        </row>
        <row r="1021">
          <cell r="R1021">
            <v>985757.18884531106</v>
          </cell>
          <cell r="S1021">
            <v>1109399.957045289</v>
          </cell>
          <cell r="T1021">
            <v>1179449.3606293122</v>
          </cell>
        </row>
        <row r="1022">
          <cell r="R1022">
            <v>185487</v>
          </cell>
          <cell r="S1022">
            <v>219912.16000000003</v>
          </cell>
          <cell r="T1022">
            <v>200294.07199999999</v>
          </cell>
        </row>
        <row r="1023">
          <cell r="R1023">
            <v>148674</v>
          </cell>
          <cell r="S1023">
            <v>318596.31999999995</v>
          </cell>
          <cell r="T1023">
            <v>330879.13039999991</v>
          </cell>
        </row>
        <row r="1024">
          <cell r="R1024">
            <v>282770</v>
          </cell>
          <cell r="S1024">
            <v>295177</v>
          </cell>
          <cell r="T1024">
            <v>398004</v>
          </cell>
        </row>
        <row r="1025">
          <cell r="R1025">
            <v>231295</v>
          </cell>
          <cell r="S1025">
            <v>236969.41999999998</v>
          </cell>
          <cell r="T1025">
            <v>241337.63</v>
          </cell>
        </row>
        <row r="1026">
          <cell r="R1026">
            <v>548680.89967865474</v>
          </cell>
          <cell r="S1026">
            <v>734148.0453307773</v>
          </cell>
          <cell r="T1026">
            <v>1046125.4608289213</v>
          </cell>
        </row>
        <row r="1029">
          <cell r="R1029">
            <v>400065.77188525756</v>
          </cell>
          <cell r="S1029">
            <v>537532.23591843585</v>
          </cell>
          <cell r="T1029">
            <v>572157.66362051328</v>
          </cell>
        </row>
        <row r="1030">
          <cell r="R1030">
            <v>131082.84591000003</v>
          </cell>
          <cell r="S1030">
            <v>137975.85362400007</v>
          </cell>
          <cell r="T1030">
            <v>143250.85368405006</v>
          </cell>
        </row>
        <row r="1031">
          <cell r="R1031">
            <v>268982.92597525753</v>
          </cell>
          <cell r="S1031">
            <v>399556.38229443581</v>
          </cell>
          <cell r="T1031">
            <v>428906.80993646319</v>
          </cell>
        </row>
        <row r="1033">
          <cell r="R1033">
            <v>10270782</v>
          </cell>
          <cell r="S1033">
            <v>9748315.4399999995</v>
          </cell>
          <cell r="T1033">
            <v>9812726.8200000022</v>
          </cell>
        </row>
        <row r="1034">
          <cell r="R1034">
            <v>10270782</v>
          </cell>
          <cell r="S1034">
            <v>9748315.4399999995</v>
          </cell>
          <cell r="T1034">
            <v>9812726.8200000022</v>
          </cell>
        </row>
        <row r="1037">
          <cell r="R1037">
            <v>55236983.867747091</v>
          </cell>
          <cell r="S1037">
            <v>50683909.348896585</v>
          </cell>
          <cell r="T1037">
            <v>50694956.304248638</v>
          </cell>
        </row>
        <row r="1038">
          <cell r="R1038">
            <v>21226617.322023895</v>
          </cell>
          <cell r="S1038">
            <v>17469767.044954404</v>
          </cell>
          <cell r="T1038">
            <v>17225599.777559966</v>
          </cell>
        </row>
        <row r="1039">
          <cell r="R1039">
            <v>21045883.322023895</v>
          </cell>
          <cell r="S1039">
            <v>17370069.904954404</v>
          </cell>
          <cell r="T1039">
            <v>17124535.767559964</v>
          </cell>
        </row>
        <row r="1040">
          <cell r="R1040" t="str">
            <v>-</v>
          </cell>
          <cell r="S1040" t="str">
            <v>-</v>
          </cell>
          <cell r="T1040" t="str">
            <v>-</v>
          </cell>
        </row>
        <row r="1041">
          <cell r="R1041">
            <v>180734</v>
          </cell>
          <cell r="S1041">
            <v>99697.139999999956</v>
          </cell>
          <cell r="T1041">
            <v>101064.01000000001</v>
          </cell>
        </row>
        <row r="1042">
          <cell r="R1042">
            <v>0</v>
          </cell>
          <cell r="S1042">
            <v>0</v>
          </cell>
          <cell r="T1042">
            <v>0</v>
          </cell>
        </row>
        <row r="1043">
          <cell r="R1043">
            <v>18539587.577560127</v>
          </cell>
          <cell r="S1043">
            <v>17520184.141532309</v>
          </cell>
          <cell r="T1043">
            <v>17757324.845347106</v>
          </cell>
        </row>
        <row r="1044">
          <cell r="R1044">
            <v>9870419.1778146997</v>
          </cell>
          <cell r="S1044">
            <v>10141890.19373182</v>
          </cell>
          <cell r="T1044">
            <v>10268988.054838616</v>
          </cell>
        </row>
        <row r="1045">
          <cell r="R1045">
            <v>8971889.5481414571</v>
          </cell>
          <cell r="S1045">
            <v>9414071.9024246838</v>
          </cell>
          <cell r="T1045">
            <v>9528658.2117069699</v>
          </cell>
        </row>
        <row r="1046">
          <cell r="R1046">
            <v>898529.6296732421</v>
          </cell>
          <cell r="S1046">
            <v>727818.29130713677</v>
          </cell>
          <cell r="T1046">
            <v>740329.8431316457</v>
          </cell>
        </row>
        <row r="1047">
          <cell r="R1047">
            <v>0</v>
          </cell>
          <cell r="S1047">
            <v>0</v>
          </cell>
          <cell r="T1047">
            <v>0</v>
          </cell>
        </row>
        <row r="1048">
          <cell r="R1048">
            <v>8669168.3997454271</v>
          </cell>
          <cell r="S1048">
            <v>7378293.9478004891</v>
          </cell>
          <cell r="T1048">
            <v>7488336.7905084882</v>
          </cell>
        </row>
        <row r="1049">
          <cell r="R1049">
            <v>8669168.3997454271</v>
          </cell>
          <cell r="S1049">
            <v>7378293.9478004891</v>
          </cell>
          <cell r="T1049">
            <v>7488336.7905084882</v>
          </cell>
        </row>
        <row r="1051">
          <cell r="R1051">
            <v>3828296.2949999999</v>
          </cell>
          <cell r="S1051">
            <v>4423068.1400000006</v>
          </cell>
          <cell r="T1051">
            <v>4236055.3838</v>
          </cell>
        </row>
        <row r="1052">
          <cell r="R1052">
            <v>1600748.6799999997</v>
          </cell>
          <cell r="S1052">
            <v>1882631.3199999998</v>
          </cell>
          <cell r="T1052">
            <v>1693386.1538</v>
          </cell>
        </row>
        <row r="1053">
          <cell r="R1053">
            <v>2227547.6150000002</v>
          </cell>
          <cell r="S1053">
            <v>2540436.8200000003</v>
          </cell>
          <cell r="T1053">
            <v>2542669.2300000004</v>
          </cell>
        </row>
        <row r="1057">
          <cell r="R1057">
            <v>2687285.4230169323</v>
          </cell>
          <cell r="S1057">
            <v>2586022.6052631703</v>
          </cell>
          <cell r="T1057">
            <v>2692389.1411138298</v>
          </cell>
        </row>
        <row r="1058">
          <cell r="R1058">
            <v>0</v>
          </cell>
          <cell r="S1058">
            <v>0</v>
          </cell>
          <cell r="T1058">
            <v>0</v>
          </cell>
        </row>
        <row r="1059">
          <cell r="R1059">
            <v>0</v>
          </cell>
          <cell r="S1059">
            <v>0</v>
          </cell>
          <cell r="T1059">
            <v>0</v>
          </cell>
        </row>
        <row r="1060">
          <cell r="R1060">
            <v>923347.35949296667</v>
          </cell>
          <cell r="S1060">
            <v>660148.74870828842</v>
          </cell>
          <cell r="T1060">
            <v>663950.95610483387</v>
          </cell>
        </row>
        <row r="1061">
          <cell r="R1061">
            <v>584116.18884531106</v>
          </cell>
          <cell r="S1061">
            <v>700994.31254528894</v>
          </cell>
          <cell r="T1061">
            <v>762535.03173931222</v>
          </cell>
        </row>
        <row r="1062">
          <cell r="R1062">
            <v>181441</v>
          </cell>
          <cell r="S1062">
            <v>219125.16000000003</v>
          </cell>
          <cell r="T1062">
            <v>199429.07199999999</v>
          </cell>
        </row>
        <row r="1063">
          <cell r="R1063">
            <v>107518</v>
          </cell>
          <cell r="S1063">
            <v>164628.68</v>
          </cell>
          <cell r="T1063">
            <v>192523.9303999999</v>
          </cell>
        </row>
        <row r="1064">
          <cell r="R1064">
            <v>251825</v>
          </cell>
          <cell r="S1064">
            <v>280644</v>
          </cell>
          <cell r="T1064">
            <v>283489</v>
          </cell>
        </row>
        <row r="1065">
          <cell r="R1065">
            <v>231295</v>
          </cell>
          <cell r="S1065">
            <v>236969.41999999998</v>
          </cell>
          <cell r="T1065">
            <v>241337.63</v>
          </cell>
        </row>
        <row r="1066">
          <cell r="R1066">
            <v>407742.87467865471</v>
          </cell>
          <cell r="S1066">
            <v>323512.28400959278</v>
          </cell>
          <cell r="T1066">
            <v>349123.52086968371</v>
          </cell>
        </row>
        <row r="1069">
          <cell r="R1069">
            <v>388157.25014612713</v>
          </cell>
          <cell r="S1069">
            <v>520509.97714669676</v>
          </cell>
          <cell r="T1069">
            <v>554818.33642773062</v>
          </cell>
        </row>
        <row r="1070">
          <cell r="R1070">
            <v>131082.84591000003</v>
          </cell>
          <cell r="S1070">
            <v>137975.85362400007</v>
          </cell>
          <cell r="T1070">
            <v>143250.85368405006</v>
          </cell>
        </row>
        <row r="1071">
          <cell r="R1071">
            <v>257074.4042361271</v>
          </cell>
          <cell r="S1071">
            <v>382534.12352269667</v>
          </cell>
          <cell r="T1071">
            <v>411567.48274368059</v>
          </cell>
        </row>
        <row r="1073">
          <cell r="R1073">
            <v>8567040</v>
          </cell>
          <cell r="S1073">
            <v>8164357.4399999995</v>
          </cell>
          <cell r="T1073">
            <v>8228768.8200000022</v>
          </cell>
        </row>
        <row r="1074">
          <cell r="R1074">
            <v>8567040</v>
          </cell>
          <cell r="S1074">
            <v>8164357.4399999995</v>
          </cell>
          <cell r="T1074">
            <v>8228768.8200000022</v>
          </cell>
        </row>
        <row r="1077">
          <cell r="R1077">
            <v>60376768.416565083</v>
          </cell>
          <cell r="S1077">
            <v>61729741.470308669</v>
          </cell>
          <cell r="T1077">
            <v>61890910.54623507</v>
          </cell>
        </row>
        <row r="1078">
          <cell r="R1078">
            <v>41539641.58919999</v>
          </cell>
          <cell r="S1078">
            <v>42879171.881406978</v>
          </cell>
          <cell r="T1078">
            <v>43017681.981832914</v>
          </cell>
        </row>
        <row r="1079">
          <cell r="R1079">
            <v>41539641.58919999</v>
          </cell>
          <cell r="S1079">
            <v>42879171.881406978</v>
          </cell>
          <cell r="T1079">
            <v>43017681.981832914</v>
          </cell>
        </row>
        <row r="1080">
          <cell r="R1080" t="str">
            <v>-</v>
          </cell>
          <cell r="S1080" t="str">
            <v>-</v>
          </cell>
          <cell r="T1080" t="str">
            <v>-</v>
          </cell>
        </row>
        <row r="1081">
          <cell r="R1081">
            <v>0</v>
          </cell>
          <cell r="S1081">
            <v>0</v>
          </cell>
          <cell r="T1081">
            <v>0</v>
          </cell>
        </row>
        <row r="1082">
          <cell r="R1082">
            <v>0</v>
          </cell>
          <cell r="S1082">
            <v>0</v>
          </cell>
          <cell r="T1082">
            <v>0</v>
          </cell>
        </row>
        <row r="1083">
          <cell r="R1083">
            <v>731286.7456259575</v>
          </cell>
          <cell r="S1083">
            <v>751708.12562994799</v>
          </cell>
          <cell r="T1083">
            <v>760440.14831936976</v>
          </cell>
        </row>
        <row r="1084">
          <cell r="R1084">
            <v>124856.63322595753</v>
          </cell>
          <cell r="S1084">
            <v>157878.52749661464</v>
          </cell>
          <cell r="T1084">
            <v>166610.55018603639</v>
          </cell>
        </row>
        <row r="1085">
          <cell r="R1085">
            <v>0</v>
          </cell>
          <cell r="S1085">
            <v>0</v>
          </cell>
          <cell r="T1085">
            <v>0</v>
          </cell>
        </row>
        <row r="1086">
          <cell r="R1086">
            <v>124856.63322595753</v>
          </cell>
          <cell r="S1086">
            <v>157878.52749661464</v>
          </cell>
          <cell r="T1086">
            <v>166610.55018603639</v>
          </cell>
        </row>
        <row r="1087">
          <cell r="R1087">
            <v>0</v>
          </cell>
          <cell r="S1087">
            <v>0</v>
          </cell>
          <cell r="T1087">
            <v>0</v>
          </cell>
        </row>
        <row r="1088">
          <cell r="R1088">
            <v>606430.11239999998</v>
          </cell>
          <cell r="S1088">
            <v>593829.59813333338</v>
          </cell>
          <cell r="T1088">
            <v>593829.59813333338</v>
          </cell>
        </row>
        <row r="1089">
          <cell r="R1089">
            <v>606430.11239999998</v>
          </cell>
          <cell r="S1089">
            <v>593829.59813333338</v>
          </cell>
          <cell r="T1089">
            <v>593829.59813333338</v>
          </cell>
        </row>
        <row r="1091">
          <cell r="R1091">
            <v>17925800.559999999</v>
          </cell>
          <cell r="S1091">
            <v>17925800.559999999</v>
          </cell>
          <cell r="T1091">
            <v>17925800.559999999</v>
          </cell>
        </row>
        <row r="1092">
          <cell r="R1092">
            <v>189604</v>
          </cell>
          <cell r="S1092">
            <v>189604</v>
          </cell>
          <cell r="T1092">
            <v>189604</v>
          </cell>
        </row>
        <row r="1093">
          <cell r="R1093">
            <v>17736196.559999999</v>
          </cell>
          <cell r="S1093">
            <v>17736196.559999999</v>
          </cell>
          <cell r="T1093">
            <v>17736196.559999999</v>
          </cell>
        </row>
        <row r="1097">
          <cell r="R1097">
            <v>168131</v>
          </cell>
          <cell r="S1097">
            <v>156038.64449999999</v>
          </cell>
          <cell r="T1097">
            <v>169648.52889000002</v>
          </cell>
        </row>
        <row r="1098">
          <cell r="R1098">
            <v>0</v>
          </cell>
          <cell r="S1098">
            <v>0</v>
          </cell>
          <cell r="T1098">
            <v>0</v>
          </cell>
        </row>
        <row r="1099">
          <cell r="R1099">
            <v>0</v>
          </cell>
          <cell r="S1099">
            <v>0</v>
          </cell>
          <cell r="T1099">
            <v>0</v>
          </cell>
        </row>
        <row r="1100">
          <cell r="R1100">
            <v>0</v>
          </cell>
          <cell r="S1100">
            <v>0</v>
          </cell>
          <cell r="T1100">
            <v>0</v>
          </cell>
        </row>
        <row r="1101">
          <cell r="R1101">
            <v>162686</v>
          </cell>
          <cell r="S1101">
            <v>151661.64449999999</v>
          </cell>
          <cell r="T1101">
            <v>165193.52889000002</v>
          </cell>
        </row>
        <row r="1102">
          <cell r="R1102">
            <v>1500</v>
          </cell>
          <cell r="S1102">
            <v>787</v>
          </cell>
          <cell r="T1102">
            <v>865</v>
          </cell>
        </row>
        <row r="1103">
          <cell r="R1103">
            <v>0</v>
          </cell>
          <cell r="S1103">
            <v>0</v>
          </cell>
          <cell r="T1103">
            <v>0</v>
          </cell>
        </row>
        <row r="1104">
          <cell r="R1104">
            <v>3945</v>
          </cell>
          <cell r="S1104">
            <v>3590</v>
          </cell>
          <cell r="T1104">
            <v>3590</v>
          </cell>
        </row>
        <row r="1105">
          <cell r="R1105">
            <v>0</v>
          </cell>
          <cell r="S1105">
            <v>0</v>
          </cell>
          <cell r="T1105">
            <v>0</v>
          </cell>
        </row>
        <row r="1106">
          <cell r="R1106">
            <v>0</v>
          </cell>
          <cell r="S1106">
            <v>0</v>
          </cell>
          <cell r="T1106">
            <v>0</v>
          </cell>
        </row>
        <row r="1109">
          <cell r="R1109">
            <v>11908.521739130434</v>
          </cell>
          <cell r="S1109">
            <v>17022.258771739129</v>
          </cell>
          <cell r="T1109">
            <v>17339.32719278261</v>
          </cell>
        </row>
        <row r="1110">
          <cell r="R1110">
            <v>0</v>
          </cell>
          <cell r="S1110">
            <v>0</v>
          </cell>
          <cell r="T1110">
            <v>0</v>
          </cell>
        </row>
        <row r="1111">
          <cell r="R1111">
            <v>11908.521739130434</v>
          </cell>
          <cell r="S1111">
            <v>17022.258771739129</v>
          </cell>
          <cell r="T1111">
            <v>17339.32719278261</v>
          </cell>
        </row>
        <row r="1113">
          <cell r="R1113">
            <v>0</v>
          </cell>
          <cell r="S1113">
            <v>0</v>
          </cell>
          <cell r="T1113">
            <v>0</v>
          </cell>
        </row>
        <row r="1114">
          <cell r="R1114">
            <v>0</v>
          </cell>
          <cell r="S1114">
            <v>0</v>
          </cell>
          <cell r="T1114">
            <v>0</v>
          </cell>
        </row>
        <row r="1117">
          <cell r="R1117">
            <v>9738808.112450067</v>
          </cell>
          <cell r="S1117">
            <v>10322943.958262756</v>
          </cell>
          <cell r="T1117">
            <v>11364868.454777323</v>
          </cell>
        </row>
        <row r="1118">
          <cell r="R1118">
            <v>2643166.4019999998</v>
          </cell>
          <cell r="S1118">
            <v>3450413.2591055725</v>
          </cell>
          <cell r="T1118">
            <v>4698633.2750780853</v>
          </cell>
        </row>
        <row r="1119">
          <cell r="R1119">
            <v>2599722.4019999998</v>
          </cell>
          <cell r="S1119">
            <v>3310286.2978722081</v>
          </cell>
          <cell r="T1119">
            <v>4402685.0991213117</v>
          </cell>
        </row>
        <row r="1120">
          <cell r="R1120" t="str">
            <v>-</v>
          </cell>
          <cell r="S1120" t="str">
            <v>-</v>
          </cell>
          <cell r="T1120" t="str">
            <v>-</v>
          </cell>
        </row>
        <row r="1121">
          <cell r="R1121">
            <v>43444</v>
          </cell>
          <cell r="S1121">
            <v>140126.96123336451</v>
          </cell>
          <cell r="T1121">
            <v>295948.1759567734</v>
          </cell>
        </row>
        <row r="1122">
          <cell r="R1122">
            <v>0</v>
          </cell>
          <cell r="S1122">
            <v>0</v>
          </cell>
          <cell r="T1122">
            <v>0</v>
          </cell>
        </row>
        <row r="1123">
          <cell r="R1123">
            <v>4792551.3836790659</v>
          </cell>
          <cell r="S1123">
            <v>3788980.4178359993</v>
          </cell>
          <cell r="T1123">
            <v>2886666.15974</v>
          </cell>
        </row>
        <row r="1124">
          <cell r="R1124">
            <v>2011185.416781333</v>
          </cell>
          <cell r="S1124">
            <v>1241304.7375999999</v>
          </cell>
          <cell r="T1124">
            <v>305224.97200000001</v>
          </cell>
        </row>
        <row r="1125">
          <cell r="R1125">
            <v>1786482.9009479997</v>
          </cell>
          <cell r="S1125">
            <v>856806.33759999985</v>
          </cell>
          <cell r="T1125">
            <v>8857.4719999999998</v>
          </cell>
        </row>
        <row r="1126">
          <cell r="R1126">
            <v>224702.51583333331</v>
          </cell>
          <cell r="S1126">
            <v>384498.4</v>
          </cell>
          <cell r="T1126">
            <v>296367.5</v>
          </cell>
        </row>
        <row r="1127">
          <cell r="R1127">
            <v>0</v>
          </cell>
          <cell r="S1127">
            <v>0</v>
          </cell>
          <cell r="T1127">
            <v>0</v>
          </cell>
        </row>
        <row r="1128">
          <cell r="R1128">
            <v>2781365.966897733</v>
          </cell>
          <cell r="S1128">
            <v>2547675.6802359996</v>
          </cell>
          <cell r="T1128">
            <v>2581441.18774</v>
          </cell>
        </row>
        <row r="1129">
          <cell r="R1129">
            <v>2781365.966897733</v>
          </cell>
          <cell r="S1129">
            <v>2547675.6802359996</v>
          </cell>
          <cell r="T1129">
            <v>2581441.18774</v>
          </cell>
        </row>
        <row r="1131">
          <cell r="R1131">
            <v>93602</v>
          </cell>
          <cell r="S1131">
            <v>640635</v>
          </cell>
          <cell r="T1131">
            <v>978234</v>
          </cell>
        </row>
        <row r="1132">
          <cell r="R1132">
            <v>0</v>
          </cell>
          <cell r="S1132">
            <v>547033</v>
          </cell>
          <cell r="T1132">
            <v>884632</v>
          </cell>
        </row>
        <row r="1133">
          <cell r="R1133">
            <v>93602</v>
          </cell>
          <cell r="S1133">
            <v>93602</v>
          </cell>
          <cell r="T1133">
            <v>93602</v>
          </cell>
        </row>
        <row r="1137">
          <cell r="R1137">
            <v>505746.32677100005</v>
          </cell>
          <cell r="S1137">
            <v>858957.28132118459</v>
          </cell>
          <cell r="T1137">
            <v>1217377.0199592377</v>
          </cell>
        </row>
        <row r="1138">
          <cell r="R1138">
            <v>0</v>
          </cell>
          <cell r="S1138">
            <v>0</v>
          </cell>
          <cell r="T1138">
            <v>0</v>
          </cell>
        </row>
        <row r="1139">
          <cell r="R1139">
            <v>0</v>
          </cell>
          <cell r="S1139">
            <v>0</v>
          </cell>
          <cell r="T1139">
            <v>0</v>
          </cell>
        </row>
        <row r="1140">
          <cell r="R1140">
            <v>55151.301770999999</v>
          </cell>
          <cell r="S1140">
            <v>26666.879999999997</v>
          </cell>
          <cell r="T1140">
            <v>19374.080000000002</v>
          </cell>
        </row>
        <row r="1141">
          <cell r="R1141">
            <v>238955</v>
          </cell>
          <cell r="S1141">
            <v>256744</v>
          </cell>
          <cell r="T1141">
            <v>251720.8</v>
          </cell>
        </row>
        <row r="1142">
          <cell r="R1142">
            <v>2546</v>
          </cell>
          <cell r="S1142">
            <v>0</v>
          </cell>
          <cell r="T1142">
            <v>0</v>
          </cell>
        </row>
        <row r="1143">
          <cell r="R1143">
            <v>41156</v>
          </cell>
          <cell r="S1143">
            <v>153967.63999999998</v>
          </cell>
          <cell r="T1143">
            <v>138355.20000000001</v>
          </cell>
        </row>
        <row r="1144">
          <cell r="R1144">
            <v>27000</v>
          </cell>
          <cell r="S1144">
            <v>10943</v>
          </cell>
          <cell r="T1144">
            <v>110925</v>
          </cell>
        </row>
        <row r="1145">
          <cell r="R1145">
            <v>0</v>
          </cell>
          <cell r="S1145">
            <v>0</v>
          </cell>
          <cell r="T1145">
            <v>0</v>
          </cell>
        </row>
        <row r="1146">
          <cell r="R1146">
            <v>140938.02499999999</v>
          </cell>
          <cell r="S1146">
            <v>410635.76132118457</v>
          </cell>
          <cell r="T1146">
            <v>697001.93995923758</v>
          </cell>
        </row>
        <row r="1149">
          <cell r="R1149">
            <v>0</v>
          </cell>
          <cell r="S1149">
            <v>0</v>
          </cell>
          <cell r="T1149">
            <v>0</v>
          </cell>
        </row>
        <row r="1150">
          <cell r="R1150">
            <v>0</v>
          </cell>
          <cell r="S1150">
            <v>0</v>
          </cell>
          <cell r="T1150">
            <v>0</v>
          </cell>
        </row>
        <row r="1151">
          <cell r="R1151">
            <v>0</v>
          </cell>
          <cell r="S1151">
            <v>0</v>
          </cell>
          <cell r="T1151">
            <v>0</v>
          </cell>
        </row>
        <row r="1153">
          <cell r="R1153">
            <v>1703742</v>
          </cell>
          <cell r="S1153">
            <v>1583958</v>
          </cell>
          <cell r="T1153">
            <v>1583958</v>
          </cell>
        </row>
        <row r="1154">
          <cell r="R1154">
            <v>1703742</v>
          </cell>
          <cell r="S1154">
            <v>1583958</v>
          </cell>
          <cell r="T1154">
            <v>1583958</v>
          </cell>
        </row>
        <row r="1157">
          <cell r="R1157">
            <v>86982923.867615297</v>
          </cell>
          <cell r="S1157">
            <v>63832358.259086609</v>
          </cell>
          <cell r="T1157">
            <v>61469112.240595385</v>
          </cell>
        </row>
        <row r="1158">
          <cell r="R1158">
            <v>54455682.983937584</v>
          </cell>
          <cell r="S1158">
            <v>26855049.038543142</v>
          </cell>
          <cell r="T1158">
            <v>18319628.54206888</v>
          </cell>
        </row>
        <row r="1159">
          <cell r="R1159">
            <v>54679860.983937584</v>
          </cell>
          <cell r="S1159">
            <v>27094873.139776506</v>
          </cell>
          <cell r="T1159">
            <v>18716640.728025652</v>
          </cell>
        </row>
        <row r="1160">
          <cell r="R1160" t="str">
            <v>-</v>
          </cell>
          <cell r="S1160" t="str">
            <v>-</v>
          </cell>
          <cell r="T1160" t="str">
            <v>-</v>
          </cell>
        </row>
        <row r="1161">
          <cell r="R1161">
            <v>-224178</v>
          </cell>
          <cell r="S1161">
            <v>-239824.10123336446</v>
          </cell>
          <cell r="T1161">
            <v>-397012.18595677341</v>
          </cell>
        </row>
        <row r="1162">
          <cell r="R1162">
            <v>0</v>
          </cell>
          <cell r="S1162">
            <v>0</v>
          </cell>
          <cell r="T1162">
            <v>0</v>
          </cell>
        </row>
        <row r="1163">
          <cell r="R1163">
            <v>22375010.627426378</v>
          </cell>
          <cell r="S1163">
            <v>30327067.074449129</v>
          </cell>
          <cell r="T1163">
            <v>34988859.539771438</v>
          </cell>
        </row>
        <row r="1164">
          <cell r="R1164">
            <v>12251349.234446893</v>
          </cell>
          <cell r="S1164">
            <v>14203776.807962041</v>
          </cell>
          <cell r="T1164">
            <v>14517343.282423289</v>
          </cell>
        </row>
        <row r="1165">
          <cell r="R1165">
            <v>11193751.783353772</v>
          </cell>
          <cell r="S1165">
            <v>13031187.628068814</v>
          </cell>
          <cell r="T1165">
            <v>13259231.05796738</v>
          </cell>
        </row>
        <row r="1166">
          <cell r="R1166">
            <v>1057597.4510931205</v>
          </cell>
          <cell r="S1166">
            <v>1172589.1798932273</v>
          </cell>
          <cell r="T1166">
            <v>1258112.2244559093</v>
          </cell>
        </row>
        <row r="1167">
          <cell r="R1167">
            <v>0</v>
          </cell>
          <cell r="S1167">
            <v>0</v>
          </cell>
          <cell r="T1167">
            <v>0</v>
          </cell>
        </row>
        <row r="1168">
          <cell r="R1168">
            <v>10123661.392979484</v>
          </cell>
          <cell r="S1168">
            <v>16123290.266487088</v>
          </cell>
          <cell r="T1168">
            <v>20471516.257348146</v>
          </cell>
        </row>
        <row r="1169">
          <cell r="R1169">
            <v>10123661.392979484</v>
          </cell>
          <cell r="S1169">
            <v>16123290.266487088</v>
          </cell>
          <cell r="T1169">
            <v>20471516.257348146</v>
          </cell>
        </row>
        <row r="1171">
          <cell r="R1171">
            <v>4374015.277347507</v>
          </cell>
          <cell r="S1171">
            <v>1528549.2395209023</v>
          </cell>
          <cell r="T1171">
            <v>2021860.1925302721</v>
          </cell>
        </row>
        <row r="1172">
          <cell r="R1172">
            <v>2500417.5982799996</v>
          </cell>
          <cell r="S1172">
            <v>120505.47670340398</v>
          </cell>
          <cell r="T1172">
            <v>583178.01883277064</v>
          </cell>
        </row>
        <row r="1173">
          <cell r="R1173">
            <v>1873597.6790675074</v>
          </cell>
          <cell r="S1173">
            <v>1408043.7628174983</v>
          </cell>
          <cell r="T1173">
            <v>1438682.1736975014</v>
          </cell>
        </row>
        <row r="1177">
          <cell r="R1177">
            <v>983009.9791270541</v>
          </cell>
          <cell r="S1177">
            <v>1766023.4656897862</v>
          </cell>
          <cell r="T1177">
            <v>2675405.08473275</v>
          </cell>
        </row>
        <row r="1178">
          <cell r="R1178">
            <v>0</v>
          </cell>
          <cell r="S1178">
            <v>0</v>
          </cell>
          <cell r="T1178">
            <v>0</v>
          </cell>
        </row>
        <row r="1179">
          <cell r="R1179">
            <v>0</v>
          </cell>
          <cell r="S1179">
            <v>0</v>
          </cell>
          <cell r="T1179">
            <v>0</v>
          </cell>
        </row>
        <row r="1180">
          <cell r="R1180">
            <v>727255.26266358956</v>
          </cell>
          <cell r="S1180">
            <v>908679.46329275251</v>
          </cell>
          <cell r="T1180">
            <v>845369.82623926539</v>
          </cell>
        </row>
        <row r="1181">
          <cell r="R1181">
            <v>158159.02974608919</v>
          </cell>
          <cell r="S1181">
            <v>156665.44772781082</v>
          </cell>
          <cell r="T1181">
            <v>171488.01454058802</v>
          </cell>
        </row>
        <row r="1182">
          <cell r="R1182">
            <v>243428</v>
          </cell>
          <cell r="S1182">
            <v>325765.63</v>
          </cell>
          <cell r="T1182">
            <v>524916.93699999992</v>
          </cell>
        </row>
        <row r="1183">
          <cell r="R1183">
            <v>71745.939999999944</v>
          </cell>
          <cell r="S1183">
            <v>-120118.0199999999</v>
          </cell>
          <cell r="T1183">
            <v>76878.669600000139</v>
          </cell>
        </row>
        <row r="1184">
          <cell r="R1184">
            <v>105091</v>
          </cell>
          <cell r="S1184">
            <v>130478.31000000006</v>
          </cell>
          <cell r="T1184">
            <v>148607.25999999978</v>
          </cell>
        </row>
        <row r="1185">
          <cell r="R1185">
            <v>10363</v>
          </cell>
          <cell r="S1185">
            <v>92500.680000000109</v>
          </cell>
          <cell r="T1185">
            <v>161688.0199999999</v>
          </cell>
        </row>
        <row r="1186">
          <cell r="R1186">
            <v>-333032.25328262453</v>
          </cell>
          <cell r="S1186">
            <v>272051.9546692227</v>
          </cell>
          <cell r="T1186">
            <v>746456.35735289659</v>
          </cell>
        </row>
        <row r="1189">
          <cell r="R1189">
            <v>-347130.00022321474</v>
          </cell>
          <cell r="S1189">
            <v>-358175.11911635159</v>
          </cell>
          <cell r="T1189">
            <v>-186074.29850795722</v>
          </cell>
        </row>
        <row r="1190">
          <cell r="R1190">
            <v>33138.874089999939</v>
          </cell>
          <cell r="S1190">
            <v>36506.996375999908</v>
          </cell>
          <cell r="T1190">
            <v>71161.983815949963</v>
          </cell>
        </row>
        <row r="1191">
          <cell r="R1191">
            <v>-380268.87431321468</v>
          </cell>
          <cell r="S1191">
            <v>-394682.11549235153</v>
          </cell>
          <cell r="T1191">
            <v>-257236.28232390719</v>
          </cell>
        </row>
        <row r="1193">
          <cell r="R1193">
            <v>5142335</v>
          </cell>
          <cell r="S1193">
            <v>3713844.5600000005</v>
          </cell>
          <cell r="T1193">
            <v>3649433.1799999978</v>
          </cell>
        </row>
        <row r="1194">
          <cell r="R1194">
            <v>5142335</v>
          </cell>
          <cell r="S1194">
            <v>3713844.5600000005</v>
          </cell>
          <cell r="T1194">
            <v>3649433.1799999978</v>
          </cell>
        </row>
        <row r="1197">
          <cell r="R1197">
            <v>30755314.120981365</v>
          </cell>
          <cell r="S1197">
            <v>21940208.975576278</v>
          </cell>
          <cell r="T1197">
            <v>20934734.674810667</v>
          </cell>
        </row>
        <row r="1198">
          <cell r="R1198">
            <v>19218675.673660353</v>
          </cell>
          <cell r="S1198">
            <v>11135026.513142198</v>
          </cell>
          <cell r="T1198">
            <v>8623528.3348763902</v>
          </cell>
        </row>
        <row r="1199">
          <cell r="R1199">
            <v>19218675.673660353</v>
          </cell>
          <cell r="S1199">
            <v>11135026.513142198</v>
          </cell>
          <cell r="T1199">
            <v>8623528.3348763902</v>
          </cell>
        </row>
        <row r="1200">
          <cell r="R1200" t="str">
            <v>-</v>
          </cell>
          <cell r="S1200" t="str">
            <v>-</v>
          </cell>
          <cell r="T1200" t="str">
            <v>-</v>
          </cell>
        </row>
        <row r="1201">
          <cell r="R1201">
            <v>0</v>
          </cell>
          <cell r="S1201">
            <v>0</v>
          </cell>
          <cell r="T1201">
            <v>0</v>
          </cell>
        </row>
        <row r="1202">
          <cell r="R1202">
            <v>0</v>
          </cell>
          <cell r="S1202">
            <v>0</v>
          </cell>
          <cell r="T1202">
            <v>0</v>
          </cell>
        </row>
        <row r="1203">
          <cell r="R1203">
            <v>6687358.4473210108</v>
          </cell>
          <cell r="S1203">
            <v>7775106.6533494256</v>
          </cell>
          <cell r="T1203">
            <v>9102357.4070270024</v>
          </cell>
        </row>
        <row r="1204">
          <cell r="R1204">
            <v>3168637.6047055754</v>
          </cell>
          <cell r="S1204">
            <v>3446428.7249036552</v>
          </cell>
          <cell r="T1204">
            <v>3505352.3312265053</v>
          </cell>
        </row>
        <row r="1205">
          <cell r="R1205">
            <v>2689391.6244830033</v>
          </cell>
          <cell r="S1205">
            <v>3130850.8123354726</v>
          </cell>
          <cell r="T1205">
            <v>3185640.1360812089</v>
          </cell>
        </row>
        <row r="1206">
          <cell r="R1206">
            <v>479245.98022257199</v>
          </cell>
          <cell r="S1206">
            <v>315577.91256818286</v>
          </cell>
          <cell r="T1206">
            <v>319712.19514529651</v>
          </cell>
        </row>
        <row r="1207">
          <cell r="R1207">
            <v>0</v>
          </cell>
          <cell r="S1207">
            <v>0</v>
          </cell>
          <cell r="T1207">
            <v>0</v>
          </cell>
        </row>
        <row r="1208">
          <cell r="R1208">
            <v>3518720.8426154358</v>
          </cell>
          <cell r="S1208">
            <v>4328677.9284457704</v>
          </cell>
          <cell r="T1208">
            <v>5597005.075800498</v>
          </cell>
        </row>
        <row r="1209">
          <cell r="R1209">
            <v>3518720.8426154358</v>
          </cell>
          <cell r="S1209">
            <v>4328677.9284457704</v>
          </cell>
          <cell r="T1209">
            <v>5597005.075800498</v>
          </cell>
        </row>
        <row r="1211">
          <cell r="R1211">
            <v>1830222</v>
          </cell>
          <cell r="S1211">
            <v>422413.12884524948</v>
          </cell>
          <cell r="T1211">
            <v>431604.65210925043</v>
          </cell>
        </row>
        <row r="1212">
          <cell r="R1212">
            <v>1151160</v>
          </cell>
          <cell r="S1212">
            <v>0</v>
          </cell>
          <cell r="T1212">
            <v>0</v>
          </cell>
        </row>
        <row r="1213">
          <cell r="R1213">
            <v>679062</v>
          </cell>
          <cell r="S1213">
            <v>422413.12884524948</v>
          </cell>
          <cell r="T1213">
            <v>431604.65210925043</v>
          </cell>
        </row>
        <row r="1217">
          <cell r="R1217">
            <v>530697</v>
          </cell>
          <cell r="S1217">
            <v>592461.55801090808</v>
          </cell>
          <cell r="T1217">
            <v>751460.55820315669</v>
          </cell>
        </row>
        <row r="1218">
          <cell r="R1218">
            <v>0</v>
          </cell>
          <cell r="S1218">
            <v>0</v>
          </cell>
          <cell r="T1218">
            <v>0</v>
          </cell>
        </row>
        <row r="1219">
          <cell r="R1219">
            <v>0</v>
          </cell>
          <cell r="S1219">
            <v>0</v>
          </cell>
          <cell r="T1219">
            <v>0</v>
          </cell>
        </row>
        <row r="1220">
          <cell r="R1220">
            <v>291338</v>
          </cell>
          <cell r="S1220">
            <v>256343</v>
          </cell>
          <cell r="T1220">
            <v>259725</v>
          </cell>
        </row>
        <row r="1221">
          <cell r="R1221">
            <v>66319.000000000058</v>
          </cell>
          <cell r="S1221">
            <v>38165.324761731412</v>
          </cell>
          <cell r="T1221">
            <v>42087.115428172052</v>
          </cell>
        </row>
        <row r="1222">
          <cell r="R1222">
            <v>73793</v>
          </cell>
          <cell r="S1222">
            <v>41414</v>
          </cell>
          <cell r="T1222">
            <v>57131</v>
          </cell>
        </row>
        <row r="1223">
          <cell r="R1223">
            <v>27904</v>
          </cell>
          <cell r="S1223">
            <v>95944.430569379256</v>
          </cell>
          <cell r="T1223">
            <v>109375.10895100948</v>
          </cell>
        </row>
        <row r="1224">
          <cell r="R1224">
            <v>67445</v>
          </cell>
          <cell r="S1224">
            <v>41550</v>
          </cell>
          <cell r="T1224">
            <v>0</v>
          </cell>
        </row>
        <row r="1225">
          <cell r="R1225">
            <v>3898</v>
          </cell>
          <cell r="S1225">
            <v>37429.216279030588</v>
          </cell>
          <cell r="T1225">
            <v>59205.426618106241</v>
          </cell>
        </row>
        <row r="1226">
          <cell r="R1226">
            <v>0</v>
          </cell>
          <cell r="S1226">
            <v>81615.586400766813</v>
          </cell>
          <cell r="T1226">
            <v>223936.90720586898</v>
          </cell>
        </row>
        <row r="1229">
          <cell r="R1229">
            <v>9942</v>
          </cell>
          <cell r="S1229">
            <v>15201.122228496253</v>
          </cell>
          <cell r="T1229">
            <v>25783.722594865761</v>
          </cell>
        </row>
        <row r="1230">
          <cell r="R1230">
            <v>9942</v>
          </cell>
          <cell r="S1230">
            <v>15201.122228496253</v>
          </cell>
          <cell r="T1230">
            <v>25783.722594865761</v>
          </cell>
        </row>
        <row r="1231">
          <cell r="R1231">
            <v>0</v>
          </cell>
          <cell r="S1231">
            <v>0</v>
          </cell>
          <cell r="T1231">
            <v>0</v>
          </cell>
        </row>
        <row r="1233">
          <cell r="R1233">
            <v>2478419</v>
          </cell>
          <cell r="S1233">
            <v>2000000</v>
          </cell>
          <cell r="T1233">
            <v>2000000</v>
          </cell>
        </row>
        <row r="1234">
          <cell r="R1234">
            <v>2478419</v>
          </cell>
          <cell r="S1234">
            <v>2000000</v>
          </cell>
          <cell r="T1234">
            <v>2000000</v>
          </cell>
        </row>
        <row r="1237">
          <cell r="R1237">
            <v>48167022.523550779</v>
          </cell>
          <cell r="S1237">
            <v>39035946.295520045</v>
          </cell>
          <cell r="T1237">
            <v>39440194.847839937</v>
          </cell>
        </row>
        <row r="1238">
          <cell r="R1238">
            <v>25605547.087194063</v>
          </cell>
          <cell r="S1238">
            <v>11432068.53741065</v>
          </cell>
          <cell r="T1238">
            <v>7168166.4892477104</v>
          </cell>
        </row>
        <row r="1239">
          <cell r="R1239">
            <v>25829725.087194063</v>
          </cell>
          <cell r="S1239">
            <v>11671892.638644015</v>
          </cell>
          <cell r="T1239">
            <v>7565178.6752044838</v>
          </cell>
        </row>
        <row r="1240">
          <cell r="R1240" t="str">
            <v>-</v>
          </cell>
          <cell r="S1240" t="str">
            <v>-</v>
          </cell>
          <cell r="T1240" t="str">
            <v>-</v>
          </cell>
        </row>
        <row r="1241">
          <cell r="R1241">
            <v>-224178</v>
          </cell>
          <cell r="S1241">
            <v>-239824.10123336446</v>
          </cell>
          <cell r="T1241">
            <v>-397012.18595677341</v>
          </cell>
        </row>
        <row r="1242">
          <cell r="R1242">
            <v>0</v>
          </cell>
          <cell r="S1242">
            <v>0</v>
          </cell>
          <cell r="T1242">
            <v>0</v>
          </cell>
        </row>
        <row r="1243">
          <cell r="R1243">
            <v>16879063.180105366</v>
          </cell>
          <cell r="S1243">
            <v>23743371.4210997</v>
          </cell>
          <cell r="T1243">
            <v>27077913.132744431</v>
          </cell>
        </row>
        <row r="1244">
          <cell r="R1244">
            <v>10274122.629741317</v>
          </cell>
          <cell r="S1244">
            <v>11948759.083058385</v>
          </cell>
          <cell r="T1244">
            <v>12203401.951196782</v>
          </cell>
        </row>
        <row r="1245">
          <cell r="R1245">
            <v>9695771.1588707678</v>
          </cell>
          <cell r="S1245">
            <v>11091747.815733342</v>
          </cell>
          <cell r="T1245">
            <v>11265001.92188617</v>
          </cell>
        </row>
        <row r="1246">
          <cell r="R1246">
            <v>578351.47087054851</v>
          </cell>
          <cell r="S1246">
            <v>857011.26732504438</v>
          </cell>
          <cell r="T1246">
            <v>938400.02931061282</v>
          </cell>
        </row>
        <row r="1247">
          <cell r="R1247">
            <v>0</v>
          </cell>
          <cell r="S1247">
            <v>0</v>
          </cell>
          <cell r="T1247">
            <v>0</v>
          </cell>
        </row>
        <row r="1248">
          <cell r="R1248">
            <v>6604940.5503640482</v>
          </cell>
          <cell r="S1248">
            <v>11794612.338041317</v>
          </cell>
          <cell r="T1248">
            <v>14874511.181547649</v>
          </cell>
        </row>
        <row r="1249">
          <cell r="R1249">
            <v>6604940.5503640482</v>
          </cell>
          <cell r="S1249">
            <v>11794612.338041317</v>
          </cell>
          <cell r="T1249">
            <v>14874511.181547649</v>
          </cell>
        </row>
        <row r="1251">
          <cell r="R1251">
            <v>2610133.277347507</v>
          </cell>
          <cell r="S1251">
            <v>1172476.1106756527</v>
          </cell>
          <cell r="T1251">
            <v>1656595.5404210216</v>
          </cell>
        </row>
        <row r="1252">
          <cell r="R1252">
            <v>1359697.5982799996</v>
          </cell>
          <cell r="S1252">
            <v>130945.47670340398</v>
          </cell>
          <cell r="T1252">
            <v>593618.01883277064</v>
          </cell>
        </row>
        <row r="1253">
          <cell r="R1253">
            <v>1250435.6790675074</v>
          </cell>
          <cell r="S1253">
            <v>1041530.6339722488</v>
          </cell>
          <cell r="T1253">
            <v>1062977.521588251</v>
          </cell>
        </row>
        <row r="1257">
          <cell r="R1257">
            <v>765434.9791270541</v>
          </cell>
          <cell r="S1257">
            <v>1347561.9076788782</v>
          </cell>
          <cell r="T1257">
            <v>2099944.5265295929</v>
          </cell>
        </row>
        <row r="1258">
          <cell r="R1258">
            <v>0</v>
          </cell>
          <cell r="S1258">
            <v>0</v>
          </cell>
          <cell r="T1258">
            <v>0</v>
          </cell>
        </row>
        <row r="1259">
          <cell r="R1259">
            <v>0</v>
          </cell>
          <cell r="S1259">
            <v>0</v>
          </cell>
          <cell r="T1259">
            <v>0</v>
          </cell>
        </row>
        <row r="1260">
          <cell r="R1260">
            <v>435917.26266358956</v>
          </cell>
          <cell r="S1260">
            <v>652336.46329275251</v>
          </cell>
          <cell r="T1260">
            <v>585644.82623926539</v>
          </cell>
        </row>
        <row r="1261">
          <cell r="R1261">
            <v>91840.029746089131</v>
          </cell>
          <cell r="S1261">
            <v>118500.12296607942</v>
          </cell>
          <cell r="T1261">
            <v>129400.89911241597</v>
          </cell>
        </row>
        <row r="1262">
          <cell r="R1262">
            <v>482757</v>
          </cell>
          <cell r="S1262">
            <v>458351.63</v>
          </cell>
          <cell r="T1262">
            <v>643785.93699999992</v>
          </cell>
        </row>
        <row r="1263">
          <cell r="R1263">
            <v>43841.939999999944</v>
          </cell>
          <cell r="S1263">
            <v>-216062.45056937914</v>
          </cell>
          <cell r="T1263">
            <v>-32496.439351009336</v>
          </cell>
        </row>
        <row r="1264">
          <cell r="R1264">
            <v>37646</v>
          </cell>
          <cell r="S1264">
            <v>88928.310000000056</v>
          </cell>
          <cell r="T1264">
            <v>148607.25999999978</v>
          </cell>
        </row>
        <row r="1265">
          <cell r="R1265">
            <v>6465</v>
          </cell>
          <cell r="S1265">
            <v>55071.463720969521</v>
          </cell>
          <cell r="T1265">
            <v>102482.59338189366</v>
          </cell>
        </row>
        <row r="1266">
          <cell r="R1266">
            <v>-333032.25328262453</v>
          </cell>
          <cell r="S1266">
            <v>190436.3682684559</v>
          </cell>
          <cell r="T1266">
            <v>522519.45014702762</v>
          </cell>
        </row>
        <row r="1269">
          <cell r="R1269">
            <v>-357072.00022321474</v>
          </cell>
          <cell r="S1269">
            <v>-373376.24134484789</v>
          </cell>
          <cell r="T1269">
            <v>-211858.02110282297</v>
          </cell>
        </row>
        <row r="1270">
          <cell r="R1270">
            <v>23196.874089999939</v>
          </cell>
          <cell r="S1270">
            <v>21305.874147503655</v>
          </cell>
          <cell r="T1270">
            <v>45378.261221084205</v>
          </cell>
        </row>
        <row r="1271">
          <cell r="R1271">
            <v>-380268.87431321468</v>
          </cell>
          <cell r="S1271">
            <v>-394682.11549235153</v>
          </cell>
          <cell r="T1271">
            <v>-257236.28232390719</v>
          </cell>
        </row>
        <row r="1273">
          <cell r="R1273">
            <v>2663916</v>
          </cell>
          <cell r="S1273">
            <v>1713844.5600000005</v>
          </cell>
          <cell r="T1273">
            <v>1649433.1799999978</v>
          </cell>
        </row>
        <row r="1274">
          <cell r="R1274">
            <v>2663916</v>
          </cell>
          <cell r="S1274">
            <v>1713844.5600000005</v>
          </cell>
          <cell r="T1274">
            <v>1649433.1799999978</v>
          </cell>
        </row>
        <row r="1277">
          <cell r="R1277">
            <v>2510145.5407230551</v>
          </cell>
          <cell r="S1277">
            <v>2504493.0804440416</v>
          </cell>
          <cell r="T1277">
            <v>2507126.3372843945</v>
          </cell>
        </row>
        <row r="1278">
          <cell r="R1278">
            <v>1173513.0447131628</v>
          </cell>
          <cell r="S1278">
            <v>900196.50056196889</v>
          </cell>
          <cell r="T1278">
            <v>739746.24526697956</v>
          </cell>
        </row>
        <row r="1279">
          <cell r="R1279">
            <v>1173513.0447131628</v>
          </cell>
          <cell r="S1279">
            <v>900196.50056196889</v>
          </cell>
          <cell r="T1279">
            <v>739746.24526697956</v>
          </cell>
        </row>
        <row r="1280">
          <cell r="R1280" t="str">
            <v>-</v>
          </cell>
          <cell r="S1280" t="str">
            <v>-</v>
          </cell>
          <cell r="T1280" t="str">
            <v>-</v>
          </cell>
        </row>
        <row r="1281">
          <cell r="R1281">
            <v>0</v>
          </cell>
          <cell r="S1281">
            <v>0</v>
          </cell>
          <cell r="T1281">
            <v>0</v>
          </cell>
        </row>
        <row r="1282">
          <cell r="R1282">
            <v>0</v>
          </cell>
          <cell r="S1282">
            <v>0</v>
          </cell>
          <cell r="T1282">
            <v>0</v>
          </cell>
        </row>
        <row r="1283">
          <cell r="R1283">
            <v>1231147.277634664</v>
          </cell>
          <cell r="S1283">
            <v>1410566.0239689471</v>
          </cell>
          <cell r="T1283">
            <v>1453553.9268974878</v>
          </cell>
        </row>
        <row r="1284">
          <cell r="R1284">
            <v>995853.15998760518</v>
          </cell>
          <cell r="S1284">
            <v>1175271.9063218883</v>
          </cell>
          <cell r="T1284">
            <v>1218259.809250429</v>
          </cell>
        </row>
        <row r="1285">
          <cell r="R1285">
            <v>969577.11588707683</v>
          </cell>
          <cell r="S1285">
            <v>1109174.7815733342</v>
          </cell>
          <cell r="T1285">
            <v>1126500.1921886171</v>
          </cell>
        </row>
        <row r="1286">
          <cell r="R1286">
            <v>26276.044100528306</v>
          </cell>
          <cell r="S1286">
            <v>66097.124748554037</v>
          </cell>
          <cell r="T1286">
            <v>91759.617061811965</v>
          </cell>
        </row>
        <row r="1287">
          <cell r="R1287">
            <v>0</v>
          </cell>
          <cell r="S1287">
            <v>0</v>
          </cell>
          <cell r="T1287">
            <v>0</v>
          </cell>
        </row>
        <row r="1288">
          <cell r="R1288">
            <v>235294.11764705883</v>
          </cell>
          <cell r="S1288">
            <v>235294.11764705883</v>
          </cell>
          <cell r="T1288">
            <v>235294.11764705883</v>
          </cell>
        </row>
        <row r="1289">
          <cell r="R1289">
            <v>235294.11764705883</v>
          </cell>
          <cell r="S1289">
            <v>235294.11764705883</v>
          </cell>
          <cell r="T1289">
            <v>235294.11764705883</v>
          </cell>
        </row>
        <row r="1291">
          <cell r="R1291">
            <v>56810.615521726759</v>
          </cell>
          <cell r="S1291">
            <v>90427.398923140587</v>
          </cell>
          <cell r="T1291">
            <v>161986.9646924565</v>
          </cell>
        </row>
        <row r="1292">
          <cell r="R1292">
            <v>0</v>
          </cell>
          <cell r="S1292">
            <v>10099.189869391863</v>
          </cell>
          <cell r="T1292">
            <v>58045.780464331969</v>
          </cell>
        </row>
        <row r="1293">
          <cell r="R1293">
            <v>56810.615521726759</v>
          </cell>
          <cell r="S1293">
            <v>80328.209053748724</v>
          </cell>
          <cell r="T1293">
            <v>103941.18422812453</v>
          </cell>
        </row>
        <row r="1297">
          <cell r="R1297">
            <v>47620.707225527105</v>
          </cell>
          <cell r="S1297">
            <v>101659.93819567453</v>
          </cell>
          <cell r="T1297">
            <v>147401.97563791403</v>
          </cell>
        </row>
        <row r="1298">
          <cell r="R1298">
            <v>0</v>
          </cell>
          <cell r="S1298">
            <v>0</v>
          </cell>
          <cell r="T1298">
            <v>0</v>
          </cell>
        </row>
        <row r="1299">
          <cell r="R1299">
            <v>0</v>
          </cell>
          <cell r="S1299">
            <v>0</v>
          </cell>
          <cell r="T1299">
            <v>0</v>
          </cell>
        </row>
        <row r="1300">
          <cell r="R1300">
            <v>19804.879549608391</v>
          </cell>
          <cell r="S1300">
            <v>50311.549259874686</v>
          </cell>
          <cell r="T1300">
            <v>57266.137373658166</v>
          </cell>
        </row>
        <row r="1301">
          <cell r="R1301">
            <v>4172.5365860480542</v>
          </cell>
          <cell r="S1301">
            <v>9139.3400635854814</v>
          </cell>
          <cell r="T1301">
            <v>12653.21459839725</v>
          </cell>
        </row>
        <row r="1302">
          <cell r="R1302">
            <v>21932.933278003184</v>
          </cell>
          <cell r="S1302">
            <v>35350.439395474859</v>
          </cell>
          <cell r="T1302">
            <v>62951.352518922715</v>
          </cell>
        </row>
        <row r="1303">
          <cell r="R1303">
            <v>0</v>
          </cell>
          <cell r="S1303">
            <v>0</v>
          </cell>
          <cell r="T1303">
            <v>0</v>
          </cell>
        </row>
        <row r="1304">
          <cell r="R1304">
            <v>1710.3578118674777</v>
          </cell>
          <cell r="S1304">
            <v>6858.6094767395125</v>
          </cell>
          <cell r="T1304">
            <v>14531.271146935895</v>
          </cell>
        </row>
        <row r="1305">
          <cell r="R1305">
            <v>0</v>
          </cell>
          <cell r="S1305">
            <v>0</v>
          </cell>
          <cell r="T1305">
            <v>0</v>
          </cell>
        </row>
        <row r="1306">
          <cell r="R1306">
            <v>0</v>
          </cell>
          <cell r="S1306">
            <v>0</v>
          </cell>
          <cell r="T1306">
            <v>0</v>
          </cell>
        </row>
        <row r="1309">
          <cell r="R1309">
            <v>1053.8956279747565</v>
          </cell>
          <cell r="S1309">
            <v>1643.2187943106965</v>
          </cell>
          <cell r="T1309">
            <v>4437.2247895564587</v>
          </cell>
        </row>
        <row r="1310">
          <cell r="R1310">
            <v>1053.8956279747565</v>
          </cell>
          <cell r="S1310">
            <v>1643.2187943106965</v>
          </cell>
          <cell r="T1310">
            <v>4437.2247895564587</v>
          </cell>
        </row>
        <row r="1311">
          <cell r="R1311">
            <v>0</v>
          </cell>
          <cell r="S1311">
            <v>0</v>
          </cell>
          <cell r="T1311">
            <v>0</v>
          </cell>
        </row>
        <row r="1313">
          <cell r="R1313">
            <v>2000000</v>
          </cell>
          <cell r="S1313">
            <v>2000000</v>
          </cell>
          <cell r="T1313">
            <v>2000000</v>
          </cell>
        </row>
        <row r="1314">
          <cell r="R1314">
            <v>2000000</v>
          </cell>
          <cell r="S1314">
            <v>2000000</v>
          </cell>
          <cell r="T1314">
            <v>2000000</v>
          </cell>
        </row>
        <row r="1317">
          <cell r="R1317">
            <v>2000000</v>
          </cell>
          <cell r="S1317">
            <v>2000000</v>
          </cell>
          <cell r="T1317">
            <v>2000000</v>
          </cell>
        </row>
        <row r="1318">
          <cell r="R1318">
            <v>0</v>
          </cell>
          <cell r="S1318">
            <v>0</v>
          </cell>
          <cell r="T1318">
            <v>0</v>
          </cell>
        </row>
        <row r="1319">
          <cell r="R1319">
            <v>0</v>
          </cell>
          <cell r="S1319">
            <v>0</v>
          </cell>
          <cell r="T1319">
            <v>0</v>
          </cell>
        </row>
        <row r="1320">
          <cell r="R1320" t="str">
            <v>-</v>
          </cell>
          <cell r="S1320" t="str">
            <v>-</v>
          </cell>
          <cell r="T1320" t="str">
            <v>-</v>
          </cell>
        </row>
        <row r="1321">
          <cell r="R1321">
            <v>0</v>
          </cell>
          <cell r="S1321">
            <v>0</v>
          </cell>
          <cell r="T1321">
            <v>0</v>
          </cell>
        </row>
        <row r="1322">
          <cell r="R1322">
            <v>0</v>
          </cell>
          <cell r="S1322">
            <v>0</v>
          </cell>
          <cell r="T1322">
            <v>0</v>
          </cell>
        </row>
        <row r="1323">
          <cell r="R1323" t="e">
            <v>#REF!</v>
          </cell>
          <cell r="S1323" t="e">
            <v>#REF!</v>
          </cell>
          <cell r="T1323" t="e">
            <v>#REF!</v>
          </cell>
        </row>
        <row r="1324">
          <cell r="R1324">
            <v>0</v>
          </cell>
          <cell r="S1324">
            <v>0</v>
          </cell>
          <cell r="T1324">
            <v>0</v>
          </cell>
        </row>
        <row r="1325">
          <cell r="R1325">
            <v>0</v>
          </cell>
          <cell r="S1325">
            <v>0</v>
          </cell>
          <cell r="T1325">
            <v>0</v>
          </cell>
        </row>
        <row r="1326">
          <cell r="R1326">
            <v>0</v>
          </cell>
          <cell r="S1326">
            <v>0</v>
          </cell>
          <cell r="T1326">
            <v>0</v>
          </cell>
        </row>
        <row r="1327">
          <cell r="R1327">
            <v>0</v>
          </cell>
          <cell r="S1327">
            <v>0</v>
          </cell>
          <cell r="T1327">
            <v>0</v>
          </cell>
        </row>
        <row r="1328">
          <cell r="R1328" t="e">
            <v>#REF!</v>
          </cell>
          <cell r="S1328" t="e">
            <v>#REF!</v>
          </cell>
          <cell r="T1328" t="e">
            <v>#REF!</v>
          </cell>
        </row>
        <row r="1329">
          <cell r="R1329">
            <v>0</v>
          </cell>
          <cell r="S1329">
            <v>0</v>
          </cell>
          <cell r="T1329">
            <v>0</v>
          </cell>
        </row>
        <row r="1330">
          <cell r="R1330" t="e">
            <v>#REF!</v>
          </cell>
          <cell r="S1330" t="e">
            <v>#REF!</v>
          </cell>
          <cell r="T1330" t="e">
            <v>#REF!</v>
          </cell>
        </row>
        <row r="1331">
          <cell r="R1331">
            <v>0</v>
          </cell>
          <cell r="S1331">
            <v>0</v>
          </cell>
          <cell r="T1331">
            <v>0</v>
          </cell>
        </row>
        <row r="1332">
          <cell r="R1332">
            <v>0</v>
          </cell>
          <cell r="S1332">
            <v>0</v>
          </cell>
          <cell r="T1332">
            <v>0</v>
          </cell>
        </row>
        <row r="1333">
          <cell r="R1333">
            <v>0</v>
          </cell>
          <cell r="S1333">
            <v>0</v>
          </cell>
          <cell r="T1333">
            <v>0</v>
          </cell>
        </row>
        <row r="1337">
          <cell r="R1337">
            <v>0</v>
          </cell>
          <cell r="S1337">
            <v>0</v>
          </cell>
          <cell r="T1337">
            <v>0</v>
          </cell>
        </row>
        <row r="1338">
          <cell r="R1338">
            <v>0</v>
          </cell>
          <cell r="S1338">
            <v>0</v>
          </cell>
          <cell r="T1338">
            <v>0</v>
          </cell>
        </row>
        <row r="1339">
          <cell r="R1339">
            <v>0</v>
          </cell>
          <cell r="S1339">
            <v>0</v>
          </cell>
          <cell r="T1339">
            <v>0</v>
          </cell>
        </row>
        <row r="1340">
          <cell r="R1340">
            <v>0</v>
          </cell>
          <cell r="S1340">
            <v>0</v>
          </cell>
          <cell r="T1340">
            <v>0</v>
          </cell>
        </row>
        <row r="1341">
          <cell r="R1341">
            <v>0</v>
          </cell>
          <cell r="S1341">
            <v>0</v>
          </cell>
          <cell r="T1341">
            <v>0</v>
          </cell>
        </row>
        <row r="1342">
          <cell r="R1342">
            <v>0</v>
          </cell>
          <cell r="S1342">
            <v>0</v>
          </cell>
          <cell r="T1342">
            <v>0</v>
          </cell>
        </row>
        <row r="1343">
          <cell r="R1343">
            <v>0</v>
          </cell>
          <cell r="S1343">
            <v>0</v>
          </cell>
          <cell r="T1343">
            <v>0</v>
          </cell>
        </row>
        <row r="1344">
          <cell r="R1344">
            <v>0</v>
          </cell>
          <cell r="S1344">
            <v>0</v>
          </cell>
          <cell r="T1344">
            <v>0</v>
          </cell>
        </row>
        <row r="1345">
          <cell r="R1345">
            <v>0</v>
          </cell>
          <cell r="S1345">
            <v>0</v>
          </cell>
          <cell r="T1345">
            <v>0</v>
          </cell>
        </row>
        <row r="1346">
          <cell r="R1346">
            <v>0</v>
          </cell>
          <cell r="S1346">
            <v>0</v>
          </cell>
          <cell r="T1346">
            <v>0</v>
          </cell>
        </row>
        <row r="1349">
          <cell r="R1349">
            <v>0</v>
          </cell>
          <cell r="S1349">
            <v>0</v>
          </cell>
          <cell r="T1349">
            <v>0</v>
          </cell>
        </row>
        <row r="1350">
          <cell r="R1350">
            <v>0</v>
          </cell>
          <cell r="S1350">
            <v>0</v>
          </cell>
          <cell r="T1350">
            <v>0</v>
          </cell>
        </row>
        <row r="1351">
          <cell r="R1351">
            <v>0</v>
          </cell>
          <cell r="S1351">
            <v>0</v>
          </cell>
          <cell r="T1351">
            <v>0</v>
          </cell>
        </row>
        <row r="1353">
          <cell r="R1353">
            <v>2000000</v>
          </cell>
          <cell r="S1353">
            <v>2000000</v>
          </cell>
          <cell r="T1353">
            <v>2000000</v>
          </cell>
        </row>
        <row r="1354">
          <cell r="R1354">
            <v>2000000</v>
          </cell>
          <cell r="S1354">
            <v>2000000</v>
          </cell>
          <cell r="T1354">
            <v>2000000</v>
          </cell>
        </row>
        <row r="1358">
          <cell r="R1358">
            <v>0.76162864145104603</v>
          </cell>
          <cell r="S1358">
            <v>0.69261092303650906</v>
          </cell>
          <cell r="T1358">
            <v>0.66449881458874827</v>
          </cell>
        </row>
        <row r="1359">
          <cell r="R1359">
            <v>1.2108205965045367</v>
          </cell>
          <cell r="S1359">
            <v>0.90708994594573766</v>
          </cell>
          <cell r="T1359">
            <v>0.80610266091953853</v>
          </cell>
        </row>
        <row r="1360">
          <cell r="R1360">
            <v>1.2108205965045367</v>
          </cell>
          <cell r="S1360">
            <v>0.90708994594573766</v>
          </cell>
          <cell r="T1360">
            <v>0.80610266091953853</v>
          </cell>
        </row>
        <row r="1362">
          <cell r="R1362" t="str">
            <v>-</v>
          </cell>
          <cell r="S1362" t="str">
            <v>-</v>
          </cell>
          <cell r="T1362" t="str">
            <v>-</v>
          </cell>
        </row>
        <row r="1363">
          <cell r="R1363" t="str">
            <v>-</v>
          </cell>
          <cell r="S1363" t="str">
            <v>-</v>
          </cell>
          <cell r="T1363" t="str">
            <v>-</v>
          </cell>
        </row>
        <row r="1364">
          <cell r="R1364">
            <v>0.51551405030526809</v>
          </cell>
          <cell r="S1364">
            <v>0.57008333717077631</v>
          </cell>
          <cell r="T1364">
            <v>0.59295043623840638</v>
          </cell>
        </row>
        <row r="1365">
          <cell r="R1365">
            <v>0.46804729461763822</v>
          </cell>
          <cell r="S1365">
            <v>0.50530244418450065</v>
          </cell>
          <cell r="T1365">
            <v>0.4766493368340709</v>
          </cell>
        </row>
        <row r="1366">
          <cell r="R1366">
            <v>0.52990108490954413</v>
          </cell>
          <cell r="S1366">
            <v>0.53435538276950079</v>
          </cell>
          <cell r="T1366">
            <v>0.50062066094504898</v>
          </cell>
        </row>
        <row r="1367">
          <cell r="R1367">
            <v>0.25184186913240741</v>
          </cell>
          <cell r="S1367">
            <v>0.33894217025720524</v>
          </cell>
          <cell r="T1367">
            <v>0.33609772701945761</v>
          </cell>
        </row>
        <row r="1368">
          <cell r="R1368" t="e">
            <v>#DIV/0!</v>
          </cell>
          <cell r="S1368" t="e">
            <v>#DIV/0!</v>
          </cell>
          <cell r="T1368" t="e">
            <v>#DIV/0!</v>
          </cell>
        </row>
        <row r="1369">
          <cell r="R1369">
            <v>0.57543144020677728</v>
          </cell>
          <cell r="S1369">
            <v>0.64626134932267498</v>
          </cell>
          <cell r="T1369">
            <v>0.73002470396174424</v>
          </cell>
        </row>
        <row r="1370">
          <cell r="R1370">
            <v>0.57543144020677728</v>
          </cell>
          <cell r="S1370">
            <v>0.64626134932267498</v>
          </cell>
          <cell r="T1370">
            <v>0.73002470396174424</v>
          </cell>
        </row>
        <row r="1372">
          <cell r="R1372">
            <v>0.39085955517187315</v>
          </cell>
          <cell r="S1372">
            <v>0.39806296093189808</v>
          </cell>
          <cell r="T1372">
            <v>0.40499707191285816</v>
          </cell>
        </row>
        <row r="1373">
          <cell r="R1373">
            <v>0.55970383936525681</v>
          </cell>
          <cell r="S1373">
            <v>0.20605778324886129</v>
          </cell>
          <cell r="T1373">
            <v>0.2166377234965382</v>
          </cell>
        </row>
        <row r="1374">
          <cell r="R1374">
            <v>0.36986663917056645</v>
          </cell>
          <cell r="S1374">
            <v>0.45092161743908621</v>
          </cell>
          <cell r="T1374">
            <v>0.46743430409990178</v>
          </cell>
        </row>
        <row r="1378">
          <cell r="R1378">
            <v>0.20594885678609948</v>
          </cell>
          <cell r="S1378">
            <v>0.36127002897960286</v>
          </cell>
          <cell r="T1378">
            <v>0.39227422950172153</v>
          </cell>
        </row>
        <row r="1379">
          <cell r="R1379">
            <v>0</v>
          </cell>
          <cell r="S1379">
            <v>0</v>
          </cell>
          <cell r="T1379">
            <v>0</v>
          </cell>
        </row>
        <row r="1380">
          <cell r="R1380">
            <v>0</v>
          </cell>
          <cell r="S1380">
            <v>0</v>
          </cell>
          <cell r="T1380">
            <v>0</v>
          </cell>
        </row>
        <row r="1381">
          <cell r="R1381">
            <v>0.61598450199849586</v>
          </cell>
          <cell r="S1381">
            <v>0.62186902288260404</v>
          </cell>
          <cell r="T1381">
            <v>0.5724151581936584</v>
          </cell>
        </row>
        <row r="1382">
          <cell r="R1382">
            <v>0.44026192553773758</v>
          </cell>
          <cell r="S1382">
            <v>0.44177093639424414</v>
          </cell>
          <cell r="T1382">
            <v>0.42289880131251861</v>
          </cell>
        </row>
        <row r="1383">
          <cell r="R1383">
            <v>4.5530323955853824E-2</v>
          </cell>
          <cell r="S1383">
            <v>0.31042372537956509</v>
          </cell>
          <cell r="T1383">
            <v>0.40096414190369767</v>
          </cell>
        </row>
        <row r="1384">
          <cell r="R1384">
            <v>0.18988246150106627</v>
          </cell>
          <cell r="S1384">
            <v>0.1395908324721947</v>
          </cell>
          <cell r="T1384">
            <v>0.28328333098976299</v>
          </cell>
        </row>
        <row r="1385">
          <cell r="R1385">
            <v>0.15102233595354944</v>
          </cell>
          <cell r="S1385">
            <v>0.16306566506330278</v>
          </cell>
          <cell r="T1385">
            <v>0.17027100573709256</v>
          </cell>
        </row>
        <row r="1386">
          <cell r="R1386">
            <v>6.1164254630323822E-2</v>
          </cell>
          <cell r="S1386">
            <v>0.13416344198603958</v>
          </cell>
          <cell r="T1386">
            <v>0.17134566625174791</v>
          </cell>
        </row>
        <row r="1387">
          <cell r="R1387">
            <v>0.55070891612548112</v>
          </cell>
          <cell r="S1387">
            <v>0.63934426229508201</v>
          </cell>
          <cell r="T1387">
            <v>0.6393442622950819</v>
          </cell>
        </row>
        <row r="1391">
          <cell r="R1391">
            <v>0.29003509066406913</v>
          </cell>
          <cell r="S1391">
            <v>0.29449879564314979</v>
          </cell>
          <cell r="T1391">
            <v>0.362863142868385</v>
          </cell>
        </row>
        <row r="1392">
          <cell r="R1392">
            <v>-0.13462045274603551</v>
          </cell>
          <cell r="S1392">
            <v>4.9048418485839688E-3</v>
          </cell>
          <cell r="T1392">
            <v>0.16804177509271848</v>
          </cell>
        </row>
        <row r="1395">
          <cell r="R1395" t="str">
            <v>-</v>
          </cell>
          <cell r="S1395" t="str">
            <v>-</v>
          </cell>
          <cell r="T1395" t="str">
            <v>-</v>
          </cell>
        </row>
        <row r="1398">
          <cell r="R1398">
            <v>30918886.924349856</v>
          </cell>
          <cell r="S1398">
            <v>38547176.630839437</v>
          </cell>
          <cell r="T1398">
            <v>40753420.714704707</v>
          </cell>
        </row>
        <row r="1399">
          <cell r="R1399">
            <v>9669049.5999999996</v>
          </cell>
          <cell r="S1399">
            <v>11305384.798716936</v>
          </cell>
          <cell r="T1399">
            <v>12297361.989084128</v>
          </cell>
        </row>
        <row r="1400">
          <cell r="R1400">
            <v>9659547.5999999996</v>
          </cell>
          <cell r="S1400">
            <v>11305372.798716936</v>
          </cell>
          <cell r="T1400">
            <v>12297349.989084128</v>
          </cell>
        </row>
        <row r="1401">
          <cell r="R1401" t="str">
            <v>-</v>
          </cell>
          <cell r="S1401" t="str">
            <v>-</v>
          </cell>
          <cell r="T1401" t="str">
            <v>-</v>
          </cell>
        </row>
        <row r="1402">
          <cell r="R1402">
            <v>9502</v>
          </cell>
          <cell r="S1402">
            <v>12</v>
          </cell>
          <cell r="T1402">
            <v>12</v>
          </cell>
        </row>
        <row r="1403">
          <cell r="R1403">
            <v>0</v>
          </cell>
          <cell r="S1403">
            <v>0</v>
          </cell>
          <cell r="T1403">
            <v>0</v>
          </cell>
        </row>
        <row r="1404">
          <cell r="R1404">
            <v>17391518.460006665</v>
          </cell>
          <cell r="S1404">
            <v>19117294.129007347</v>
          </cell>
          <cell r="T1404">
            <v>20454384.527846772</v>
          </cell>
        </row>
        <row r="1405">
          <cell r="R1405">
            <v>11848984.895006666</v>
          </cell>
          <cell r="S1405">
            <v>13132660.564007347</v>
          </cell>
          <cell r="T1405">
            <v>13953869.722846773</v>
          </cell>
        </row>
        <row r="1406">
          <cell r="R1406">
            <v>11715766</v>
          </cell>
          <cell r="S1406">
            <v>12875775.174507348</v>
          </cell>
          <cell r="T1406">
            <v>13682428.888471773</v>
          </cell>
        </row>
        <row r="1407">
          <cell r="R1407">
            <v>133218.89500666666</v>
          </cell>
          <cell r="S1407">
            <v>256885.38950000002</v>
          </cell>
          <cell r="T1407">
            <v>271440.83437499998</v>
          </cell>
        </row>
        <row r="1408">
          <cell r="R1408">
            <v>0</v>
          </cell>
          <cell r="S1408">
            <v>0</v>
          </cell>
          <cell r="T1408">
            <v>0</v>
          </cell>
        </row>
        <row r="1409">
          <cell r="R1409">
            <v>5542533.5650000004</v>
          </cell>
          <cell r="S1409">
            <v>5984633.5650000004</v>
          </cell>
          <cell r="T1409">
            <v>6500514.8050000006</v>
          </cell>
        </row>
        <row r="1410">
          <cell r="R1410">
            <v>5542533.5650000004</v>
          </cell>
          <cell r="S1410">
            <v>5984633.5650000004</v>
          </cell>
          <cell r="T1410">
            <v>6500514.8050000006</v>
          </cell>
        </row>
        <row r="1412">
          <cell r="R1412">
            <v>1254512</v>
          </cell>
          <cell r="S1412">
            <v>4417465.76</v>
          </cell>
          <cell r="T1412">
            <v>4216722.3838</v>
          </cell>
        </row>
        <row r="1413">
          <cell r="R1413">
            <v>877896</v>
          </cell>
          <cell r="S1413">
            <v>3500849.7600000002</v>
          </cell>
          <cell r="T1413">
            <v>3300106.3838</v>
          </cell>
        </row>
        <row r="1414">
          <cell r="R1414">
            <v>376616</v>
          </cell>
          <cell r="S1414">
            <v>916616</v>
          </cell>
          <cell r="T1414">
            <v>916616</v>
          </cell>
        </row>
        <row r="1418">
          <cell r="R1418">
            <v>1416444.2863511918</v>
          </cell>
          <cell r="S1418">
            <v>2495239.2431231532</v>
          </cell>
          <cell r="T1418">
            <v>2563632.5964818057</v>
          </cell>
        </row>
        <row r="1419">
          <cell r="R1419">
            <v>0</v>
          </cell>
          <cell r="S1419">
            <v>0</v>
          </cell>
          <cell r="T1419">
            <v>0</v>
          </cell>
        </row>
        <row r="1420">
          <cell r="R1420">
            <v>0</v>
          </cell>
          <cell r="S1420">
            <v>0</v>
          </cell>
          <cell r="T1420">
            <v>0</v>
          </cell>
        </row>
        <row r="1421">
          <cell r="R1421">
            <v>416829.92482999997</v>
          </cell>
          <cell r="S1421">
            <v>522334.96110000001</v>
          </cell>
          <cell r="T1421">
            <v>522704.61109999998</v>
          </cell>
        </row>
        <row r="1422">
          <cell r="R1422">
            <v>395918.07285666344</v>
          </cell>
          <cell r="S1422">
            <v>405772</v>
          </cell>
          <cell r="T1422">
            <v>410026</v>
          </cell>
        </row>
        <row r="1423">
          <cell r="R1423">
            <v>43635</v>
          </cell>
          <cell r="S1423">
            <v>112830.02</v>
          </cell>
          <cell r="T1423">
            <v>124113.22200000001</v>
          </cell>
        </row>
        <row r="1424">
          <cell r="R1424">
            <v>138614</v>
          </cell>
          <cell r="S1424">
            <v>434494.2</v>
          </cell>
          <cell r="T1424">
            <v>434671.2</v>
          </cell>
        </row>
        <row r="1425">
          <cell r="R1425">
            <v>158105</v>
          </cell>
          <cell r="S1425">
            <v>146217</v>
          </cell>
          <cell r="T1425">
            <v>228748</v>
          </cell>
        </row>
        <row r="1426">
          <cell r="R1426">
            <v>123627</v>
          </cell>
          <cell r="S1426">
            <v>130197</v>
          </cell>
          <cell r="T1426">
            <v>135534</v>
          </cell>
        </row>
        <row r="1427">
          <cell r="R1427">
            <v>139715.28866452843</v>
          </cell>
          <cell r="S1427">
            <v>743394.06202315306</v>
          </cell>
          <cell r="T1427">
            <v>707835.5633818059</v>
          </cell>
        </row>
        <row r="1430">
          <cell r="R1430">
            <v>194977.57799200001</v>
          </cell>
          <cell r="S1430">
            <v>219407.69999200001</v>
          </cell>
          <cell r="T1430">
            <v>228934.21749200003</v>
          </cell>
        </row>
        <row r="1431">
          <cell r="R1431">
            <v>7294</v>
          </cell>
          <cell r="S1431">
            <v>7775.5500000000011</v>
          </cell>
          <cell r="T1431">
            <v>5802.0675000000001</v>
          </cell>
        </row>
        <row r="1432">
          <cell r="R1432">
            <v>187683.57799200001</v>
          </cell>
          <cell r="S1432">
            <v>211632.14999200002</v>
          </cell>
          <cell r="T1432">
            <v>223132.14999200002</v>
          </cell>
        </row>
        <row r="1434">
          <cell r="R1434">
            <v>992385</v>
          </cell>
          <cell r="S1434">
            <v>992385</v>
          </cell>
          <cell r="T1434">
            <v>992385</v>
          </cell>
        </row>
        <row r="1435">
          <cell r="R1435">
            <v>992385</v>
          </cell>
          <cell r="S1435">
            <v>992385</v>
          </cell>
          <cell r="T1435">
            <v>992385</v>
          </cell>
        </row>
        <row r="1438">
          <cell r="R1438">
            <v>34986.541666666664</v>
          </cell>
          <cell r="S1438">
            <v>37871</v>
          </cell>
          <cell r="T1438">
            <v>38030</v>
          </cell>
        </row>
        <row r="1439">
          <cell r="R1439">
            <v>16505</v>
          </cell>
          <cell r="S1439">
            <v>16508</v>
          </cell>
          <cell r="T1439">
            <v>16508</v>
          </cell>
        </row>
        <row r="1440">
          <cell r="R1440">
            <v>16497</v>
          </cell>
          <cell r="S1440">
            <v>16500</v>
          </cell>
          <cell r="T1440">
            <v>16500</v>
          </cell>
        </row>
        <row r="1441">
          <cell r="R1441" t="str">
            <v>-</v>
          </cell>
          <cell r="S1441" t="str">
            <v>-</v>
          </cell>
          <cell r="T1441" t="str">
            <v>-</v>
          </cell>
        </row>
        <row r="1442">
          <cell r="R1442">
            <v>8</v>
          </cell>
          <cell r="S1442">
            <v>8</v>
          </cell>
          <cell r="T1442">
            <v>8</v>
          </cell>
        </row>
        <row r="1443">
          <cell r="R1443">
            <v>0</v>
          </cell>
          <cell r="S1443">
            <v>0</v>
          </cell>
          <cell r="T1443">
            <v>0</v>
          </cell>
        </row>
        <row r="1444">
          <cell r="R1444">
            <v>11112</v>
          </cell>
          <cell r="S1444">
            <v>13565</v>
          </cell>
          <cell r="T1444">
            <v>13752</v>
          </cell>
        </row>
        <row r="1445">
          <cell r="R1445">
            <v>6732</v>
          </cell>
          <cell r="S1445">
            <v>6871</v>
          </cell>
          <cell r="T1445">
            <v>6910</v>
          </cell>
        </row>
        <row r="1446">
          <cell r="R1446">
            <v>6575</v>
          </cell>
          <cell r="S1446">
            <v>6736</v>
          </cell>
          <cell r="T1446">
            <v>6775</v>
          </cell>
        </row>
        <row r="1447">
          <cell r="R1447">
            <v>157</v>
          </cell>
          <cell r="S1447">
            <v>135</v>
          </cell>
          <cell r="T1447">
            <v>135</v>
          </cell>
        </row>
        <row r="1448">
          <cell r="R1448">
            <v>0</v>
          </cell>
          <cell r="S1448">
            <v>0</v>
          </cell>
          <cell r="T1448">
            <v>0</v>
          </cell>
        </row>
        <row r="1449">
          <cell r="R1449">
            <v>4380</v>
          </cell>
          <cell r="S1449">
            <v>6694</v>
          </cell>
          <cell r="T1449">
            <v>6842</v>
          </cell>
        </row>
        <row r="1450">
          <cell r="R1450">
            <v>4380</v>
          </cell>
          <cell r="S1450">
            <v>6694</v>
          </cell>
          <cell r="T1450">
            <v>6842</v>
          </cell>
        </row>
        <row r="1452">
          <cell r="R1452">
            <v>2238</v>
          </cell>
          <cell r="S1452">
            <v>2403</v>
          </cell>
          <cell r="T1452">
            <v>2323</v>
          </cell>
        </row>
        <row r="1453">
          <cell r="R1453">
            <v>2118</v>
          </cell>
          <cell r="S1453">
            <v>2283</v>
          </cell>
          <cell r="T1453">
            <v>2203</v>
          </cell>
        </row>
        <row r="1454">
          <cell r="R1454">
            <v>120</v>
          </cell>
          <cell r="S1454">
            <v>120</v>
          </cell>
          <cell r="T1454">
            <v>120</v>
          </cell>
        </row>
        <row r="1458">
          <cell r="R1458">
            <v>4199</v>
          </cell>
          <cell r="S1458">
            <v>4374</v>
          </cell>
          <cell r="T1458">
            <v>4416</v>
          </cell>
        </row>
        <row r="1459">
          <cell r="R1459">
            <v>0</v>
          </cell>
          <cell r="S1459">
            <v>0</v>
          </cell>
          <cell r="T1459">
            <v>0</v>
          </cell>
        </row>
        <row r="1460">
          <cell r="R1460">
            <v>0</v>
          </cell>
          <cell r="S1460">
            <v>0</v>
          </cell>
          <cell r="T1460">
            <v>0</v>
          </cell>
        </row>
        <row r="1461">
          <cell r="R1461">
            <v>732</v>
          </cell>
          <cell r="S1461">
            <v>505</v>
          </cell>
          <cell r="T1461">
            <v>505</v>
          </cell>
        </row>
        <row r="1462">
          <cell r="R1462">
            <v>1561</v>
          </cell>
          <cell r="S1462">
            <v>1557</v>
          </cell>
          <cell r="T1462">
            <v>1590</v>
          </cell>
        </row>
        <row r="1463">
          <cell r="R1463">
            <v>162</v>
          </cell>
          <cell r="S1463">
            <v>230</v>
          </cell>
          <cell r="T1463">
            <v>230</v>
          </cell>
        </row>
        <row r="1464">
          <cell r="R1464">
            <v>315</v>
          </cell>
          <cell r="S1464">
            <v>375</v>
          </cell>
          <cell r="T1464">
            <v>375</v>
          </cell>
        </row>
        <row r="1465">
          <cell r="R1465">
            <v>555</v>
          </cell>
          <cell r="S1465">
            <v>569</v>
          </cell>
          <cell r="T1465">
            <v>573</v>
          </cell>
        </row>
        <row r="1466">
          <cell r="R1466">
            <v>740</v>
          </cell>
          <cell r="S1466">
            <v>778</v>
          </cell>
          <cell r="T1466">
            <v>778</v>
          </cell>
        </row>
        <row r="1467">
          <cell r="R1467">
            <v>134</v>
          </cell>
          <cell r="S1467">
            <v>360</v>
          </cell>
          <cell r="T1467">
            <v>365</v>
          </cell>
        </row>
        <row r="1470">
          <cell r="R1470">
            <v>477.54166666666663</v>
          </cell>
          <cell r="S1470">
            <v>566</v>
          </cell>
          <cell r="T1470">
            <v>576</v>
          </cell>
        </row>
        <row r="1471">
          <cell r="R1471">
            <v>54</v>
          </cell>
          <cell r="S1471">
            <v>65</v>
          </cell>
          <cell r="T1471">
            <v>75</v>
          </cell>
        </row>
        <row r="1472">
          <cell r="R1472">
            <v>423.54166666666663</v>
          </cell>
          <cell r="S1472">
            <v>501</v>
          </cell>
          <cell r="T1472">
            <v>501</v>
          </cell>
        </row>
        <row r="1474">
          <cell r="R1474">
            <v>455</v>
          </cell>
          <cell r="S1474">
            <v>455</v>
          </cell>
          <cell r="T1474">
            <v>455</v>
          </cell>
        </row>
        <row r="1475">
          <cell r="R1475">
            <v>455</v>
          </cell>
          <cell r="S1475">
            <v>455</v>
          </cell>
          <cell r="T1475">
            <v>455</v>
          </cell>
        </row>
        <row r="1478">
          <cell r="R1478">
            <v>3128</v>
          </cell>
          <cell r="S1478">
            <v>3364</v>
          </cell>
          <cell r="T1478">
            <v>3299</v>
          </cell>
        </row>
        <row r="1479">
          <cell r="R1479">
            <v>190</v>
          </cell>
          <cell r="S1479">
            <v>193</v>
          </cell>
          <cell r="T1479">
            <v>193</v>
          </cell>
        </row>
        <row r="1480">
          <cell r="R1480">
            <v>182</v>
          </cell>
          <cell r="S1480">
            <v>185</v>
          </cell>
          <cell r="T1480">
            <v>185</v>
          </cell>
        </row>
        <row r="1481">
          <cell r="R1481" t="str">
            <v>-</v>
          </cell>
          <cell r="S1481" t="str">
            <v>-</v>
          </cell>
          <cell r="T1481" t="str">
            <v>-</v>
          </cell>
        </row>
        <row r="1482">
          <cell r="R1482">
            <v>8</v>
          </cell>
          <cell r="S1482">
            <v>8</v>
          </cell>
          <cell r="T1482">
            <v>8</v>
          </cell>
        </row>
        <row r="1483">
          <cell r="R1483">
            <v>0</v>
          </cell>
          <cell r="S1483">
            <v>0</v>
          </cell>
          <cell r="T1483">
            <v>0</v>
          </cell>
        </row>
        <row r="1484">
          <cell r="R1484">
            <v>1044</v>
          </cell>
          <cell r="S1484">
            <v>1255</v>
          </cell>
          <cell r="T1484">
            <v>1255</v>
          </cell>
        </row>
        <row r="1485">
          <cell r="R1485">
            <v>357</v>
          </cell>
          <cell r="S1485">
            <v>319</v>
          </cell>
          <cell r="T1485">
            <v>319</v>
          </cell>
        </row>
        <row r="1486">
          <cell r="R1486">
            <v>227</v>
          </cell>
          <cell r="S1486">
            <v>227</v>
          </cell>
          <cell r="T1486">
            <v>227</v>
          </cell>
        </row>
        <row r="1487">
          <cell r="R1487">
            <v>130</v>
          </cell>
          <cell r="S1487">
            <v>92</v>
          </cell>
          <cell r="T1487">
            <v>92</v>
          </cell>
        </row>
        <row r="1488">
          <cell r="R1488">
            <v>0</v>
          </cell>
          <cell r="S1488">
            <v>0</v>
          </cell>
          <cell r="T1488">
            <v>0</v>
          </cell>
        </row>
        <row r="1489">
          <cell r="R1489">
            <v>687</v>
          </cell>
          <cell r="S1489">
            <v>936</v>
          </cell>
          <cell r="T1489">
            <v>936</v>
          </cell>
        </row>
        <row r="1490">
          <cell r="R1490">
            <v>687</v>
          </cell>
          <cell r="S1490">
            <v>936</v>
          </cell>
          <cell r="T1490">
            <v>936</v>
          </cell>
        </row>
        <row r="1492">
          <cell r="R1492">
            <v>554</v>
          </cell>
          <cell r="S1492">
            <v>556</v>
          </cell>
          <cell r="T1492">
            <v>476</v>
          </cell>
        </row>
        <row r="1493">
          <cell r="R1493">
            <v>434</v>
          </cell>
          <cell r="S1493">
            <v>436</v>
          </cell>
          <cell r="T1493">
            <v>356</v>
          </cell>
        </row>
        <row r="1494">
          <cell r="R1494">
            <v>120</v>
          </cell>
          <cell r="S1494">
            <v>120</v>
          </cell>
          <cell r="T1494">
            <v>120</v>
          </cell>
        </row>
        <row r="1498">
          <cell r="R1498">
            <v>694</v>
          </cell>
          <cell r="S1498">
            <v>702</v>
          </cell>
          <cell r="T1498">
            <v>712</v>
          </cell>
        </row>
        <row r="1499">
          <cell r="R1499">
            <v>0</v>
          </cell>
          <cell r="S1499">
            <v>0</v>
          </cell>
          <cell r="T1499">
            <v>0</v>
          </cell>
        </row>
        <row r="1500">
          <cell r="R1500">
            <v>0</v>
          </cell>
          <cell r="S1500">
            <v>0</v>
          </cell>
          <cell r="T1500">
            <v>0</v>
          </cell>
        </row>
        <row r="1501">
          <cell r="R1501">
            <v>109</v>
          </cell>
          <cell r="S1501">
            <v>90</v>
          </cell>
          <cell r="T1501">
            <v>90</v>
          </cell>
        </row>
        <row r="1502">
          <cell r="R1502">
            <v>189</v>
          </cell>
          <cell r="S1502">
            <v>199</v>
          </cell>
          <cell r="T1502">
            <v>204</v>
          </cell>
        </row>
        <row r="1503">
          <cell r="R1503">
            <v>61</v>
          </cell>
          <cell r="S1503">
            <v>52</v>
          </cell>
          <cell r="T1503">
            <v>52</v>
          </cell>
        </row>
        <row r="1504">
          <cell r="R1504">
            <v>32</v>
          </cell>
          <cell r="S1504">
            <v>35</v>
          </cell>
          <cell r="T1504">
            <v>35</v>
          </cell>
        </row>
        <row r="1505">
          <cell r="R1505">
            <v>206</v>
          </cell>
          <cell r="S1505">
            <v>230</v>
          </cell>
          <cell r="T1505">
            <v>230</v>
          </cell>
        </row>
        <row r="1506">
          <cell r="R1506">
            <v>52</v>
          </cell>
          <cell r="S1506">
            <v>51</v>
          </cell>
          <cell r="T1506">
            <v>51</v>
          </cell>
        </row>
        <row r="1507">
          <cell r="R1507">
            <v>45</v>
          </cell>
          <cell r="S1507">
            <v>45</v>
          </cell>
          <cell r="T1507">
            <v>50</v>
          </cell>
        </row>
        <row r="1510">
          <cell r="R1510">
            <v>191</v>
          </cell>
          <cell r="S1510">
            <v>203</v>
          </cell>
          <cell r="T1510">
            <v>208</v>
          </cell>
        </row>
        <row r="1511">
          <cell r="R1511">
            <v>17</v>
          </cell>
          <cell r="S1511">
            <v>20</v>
          </cell>
          <cell r="T1511">
            <v>25</v>
          </cell>
        </row>
        <row r="1512">
          <cell r="R1512">
            <v>174</v>
          </cell>
          <cell r="S1512">
            <v>183</v>
          </cell>
          <cell r="T1512">
            <v>183</v>
          </cell>
        </row>
        <row r="1514">
          <cell r="R1514">
            <v>455</v>
          </cell>
          <cell r="S1514">
            <v>455</v>
          </cell>
          <cell r="T1514">
            <v>455</v>
          </cell>
        </row>
        <row r="1515">
          <cell r="R1515">
            <v>455</v>
          </cell>
          <cell r="S1515">
            <v>455</v>
          </cell>
          <cell r="T1515">
            <v>455</v>
          </cell>
        </row>
        <row r="1518">
          <cell r="R1518">
            <v>41347908.321565516</v>
          </cell>
          <cell r="S1518">
            <v>43768871.759681426</v>
          </cell>
          <cell r="T1518">
            <v>44599413.645690039</v>
          </cell>
        </row>
        <row r="1519">
          <cell r="R1519">
            <v>13948913.526252765</v>
          </cell>
          <cell r="S1519">
            <v>14266648.517058322</v>
          </cell>
          <cell r="T1519">
            <v>14407433.19629848</v>
          </cell>
        </row>
        <row r="1520">
          <cell r="R1520">
            <v>13912046.526252765</v>
          </cell>
          <cell r="S1520">
            <v>14229481.517058322</v>
          </cell>
          <cell r="T1520">
            <v>14370266.19629848</v>
          </cell>
        </row>
        <row r="1521">
          <cell r="R1521" t="str">
            <v>-</v>
          </cell>
          <cell r="S1521" t="str">
            <v>-</v>
          </cell>
          <cell r="T1521" t="str">
            <v>-</v>
          </cell>
        </row>
        <row r="1522">
          <cell r="R1522">
            <v>36867</v>
          </cell>
          <cell r="S1522">
            <v>37167</v>
          </cell>
          <cell r="T1522">
            <v>37167</v>
          </cell>
        </row>
        <row r="1523">
          <cell r="R1523">
            <v>0</v>
          </cell>
          <cell r="S1523">
            <v>0</v>
          </cell>
          <cell r="T1523">
            <v>0</v>
          </cell>
        </row>
        <row r="1524">
          <cell r="R1524">
            <v>17538684.658764198</v>
          </cell>
          <cell r="S1524">
            <v>18881814.70551385</v>
          </cell>
          <cell r="T1524">
            <v>19232541.51867222</v>
          </cell>
        </row>
        <row r="1525">
          <cell r="R1525">
            <v>11370898.888457008</v>
          </cell>
          <cell r="S1525">
            <v>11742528.007213851</v>
          </cell>
          <cell r="T1525">
            <v>11850723.376497218</v>
          </cell>
        </row>
        <row r="1526">
          <cell r="R1526">
            <v>10863795.942266585</v>
          </cell>
          <cell r="S1526">
            <v>11150572.657692803</v>
          </cell>
          <cell r="T1526">
            <v>11235339.021940719</v>
          </cell>
        </row>
        <row r="1527">
          <cell r="R1527">
            <v>507102.94619042194</v>
          </cell>
          <cell r="S1527">
            <v>591955.34952104907</v>
          </cell>
          <cell r="T1527">
            <v>615384.35455649893</v>
          </cell>
        </row>
        <row r="1528">
          <cell r="R1528">
            <v>0</v>
          </cell>
          <cell r="S1528">
            <v>0</v>
          </cell>
          <cell r="T1528">
            <v>0</v>
          </cell>
        </row>
        <row r="1529">
          <cell r="R1529">
            <v>6167785.7703071898</v>
          </cell>
          <cell r="S1529">
            <v>7139286.6983000003</v>
          </cell>
          <cell r="T1529">
            <v>7381818.1421750002</v>
          </cell>
        </row>
        <row r="1530">
          <cell r="R1530">
            <v>6167785.7703071898</v>
          </cell>
          <cell r="S1530">
            <v>7139286.6983000003</v>
          </cell>
          <cell r="T1530">
            <v>7381818.1421750002</v>
          </cell>
        </row>
        <row r="1532">
          <cell r="R1532">
            <v>2871151</v>
          </cell>
          <cell r="S1532">
            <v>3222860</v>
          </cell>
          <cell r="T1532">
            <v>3326458</v>
          </cell>
        </row>
        <row r="1533">
          <cell r="R1533">
            <v>2347910</v>
          </cell>
          <cell r="S1533">
            <v>2699619</v>
          </cell>
          <cell r="T1533">
            <v>2803217</v>
          </cell>
        </row>
        <row r="1534">
          <cell r="R1534">
            <v>523241</v>
          </cell>
          <cell r="S1534">
            <v>523241</v>
          </cell>
          <cell r="T1534">
            <v>523241</v>
          </cell>
        </row>
        <row r="1538">
          <cell r="R1538">
            <v>4171553.2597505827</v>
          </cell>
          <cell r="S1538">
            <v>4570272.3706112783</v>
          </cell>
          <cell r="T1538">
            <v>4803486.1100363676</v>
          </cell>
        </row>
        <row r="1539">
          <cell r="R1539">
            <v>0</v>
          </cell>
          <cell r="S1539">
            <v>0</v>
          </cell>
          <cell r="T1539">
            <v>0</v>
          </cell>
        </row>
        <row r="1540">
          <cell r="R1540">
            <v>0</v>
          </cell>
          <cell r="S1540">
            <v>0</v>
          </cell>
          <cell r="T1540">
            <v>0</v>
          </cell>
        </row>
        <row r="1541">
          <cell r="R1541">
            <v>932123.75269026658</v>
          </cell>
          <cell r="S1541">
            <v>749902.61424677819</v>
          </cell>
          <cell r="T1541">
            <v>791161.17066096235</v>
          </cell>
        </row>
        <row r="1542">
          <cell r="R1542">
            <v>1315013.2282838374</v>
          </cell>
          <cell r="S1542">
            <v>1534469.6</v>
          </cell>
          <cell r="T1542">
            <v>1707694.66</v>
          </cell>
        </row>
        <row r="1543">
          <cell r="R1543">
            <v>269503</v>
          </cell>
          <cell r="S1543">
            <v>401232</v>
          </cell>
          <cell r="T1543">
            <v>401232</v>
          </cell>
        </row>
        <row r="1544">
          <cell r="R1544">
            <v>199408</v>
          </cell>
          <cell r="S1544">
            <v>242850</v>
          </cell>
          <cell r="T1544">
            <v>242850</v>
          </cell>
        </row>
        <row r="1545">
          <cell r="R1545">
            <v>383029</v>
          </cell>
          <cell r="S1545">
            <v>451515.2</v>
          </cell>
          <cell r="T1545">
            <v>454012</v>
          </cell>
        </row>
        <row r="1546">
          <cell r="R1546">
            <v>825530</v>
          </cell>
          <cell r="S1546">
            <v>874666</v>
          </cell>
          <cell r="T1546">
            <v>874666</v>
          </cell>
        </row>
        <row r="1547">
          <cell r="R1547">
            <v>246946.27877647843</v>
          </cell>
          <cell r="S1547">
            <v>315636.95636449975</v>
          </cell>
          <cell r="T1547">
            <v>331870.2793754047</v>
          </cell>
        </row>
        <row r="1550">
          <cell r="R1550">
            <v>670559.87679797388</v>
          </cell>
          <cell r="S1550">
            <v>680230.16649797396</v>
          </cell>
          <cell r="T1550">
            <v>682448.82068297383</v>
          </cell>
        </row>
        <row r="1551">
          <cell r="R1551">
            <v>234497.79399999999</v>
          </cell>
          <cell r="S1551">
            <v>244168.08370000002</v>
          </cell>
          <cell r="T1551">
            <v>246386.73788500001</v>
          </cell>
        </row>
        <row r="1552">
          <cell r="R1552">
            <v>436062.08279797388</v>
          </cell>
          <cell r="S1552">
            <v>436062.08279797388</v>
          </cell>
          <cell r="T1552">
            <v>436062.08279797388</v>
          </cell>
        </row>
        <row r="1554">
          <cell r="R1554">
            <v>2147046</v>
          </cell>
          <cell r="S1554">
            <v>2147046</v>
          </cell>
          <cell r="T1554">
            <v>2147046</v>
          </cell>
        </row>
        <row r="1555">
          <cell r="R1555">
            <v>2147046</v>
          </cell>
          <cell r="S1555">
            <v>2147046</v>
          </cell>
          <cell r="T1555">
            <v>2147046</v>
          </cell>
        </row>
        <row r="1558">
          <cell r="R1558">
            <v>126452.49914572375</v>
          </cell>
          <cell r="S1558">
            <v>122687.51977345755</v>
          </cell>
          <cell r="T1558">
            <v>124249.51411086544</v>
          </cell>
        </row>
        <row r="1559">
          <cell r="R1559">
            <v>128511.19902567187</v>
          </cell>
          <cell r="S1559">
            <v>131397.12812709098</v>
          </cell>
          <cell r="T1559">
            <v>132695.29829094472</v>
          </cell>
        </row>
        <row r="1560">
          <cell r="R1560">
            <v>128387.28798682877</v>
          </cell>
          <cell r="S1560">
            <v>131273.12370436476</v>
          </cell>
          <cell r="T1560">
            <v>132571.92328405549</v>
          </cell>
        </row>
        <row r="1561">
          <cell r="R1561" t="str">
            <v>-</v>
          </cell>
          <cell r="S1561" t="str">
            <v>-</v>
          </cell>
          <cell r="T1561" t="str">
            <v>-</v>
          </cell>
        </row>
        <row r="1562">
          <cell r="R1562">
            <v>384031.25</v>
          </cell>
          <cell r="S1562">
            <v>387156.25</v>
          </cell>
          <cell r="T1562">
            <v>387156.25</v>
          </cell>
        </row>
        <row r="1563">
          <cell r="R1563">
            <v>0</v>
          </cell>
          <cell r="S1563">
            <v>0</v>
          </cell>
          <cell r="T1563">
            <v>0</v>
          </cell>
        </row>
        <row r="1564">
          <cell r="R1564">
            <v>131529.61257172574</v>
          </cell>
          <cell r="S1564">
            <v>115995.91292243428</v>
          </cell>
          <cell r="T1564">
            <v>116543.90584807191</v>
          </cell>
        </row>
        <row r="1565">
          <cell r="R1565">
            <v>140756.81927679994</v>
          </cell>
          <cell r="S1565">
            <v>142416.53334320395</v>
          </cell>
          <cell r="T1565">
            <v>142917.55157377254</v>
          </cell>
        </row>
        <row r="1566">
          <cell r="R1566">
            <v>137690.69635318866</v>
          </cell>
          <cell r="S1566">
            <v>137947.50417771182</v>
          </cell>
          <cell r="T1566">
            <v>138196.05193039015</v>
          </cell>
        </row>
        <row r="1567">
          <cell r="R1567">
            <v>269162.92260638106</v>
          </cell>
          <cell r="S1567">
            <v>365404.53674138832</v>
          </cell>
          <cell r="T1567">
            <v>379866.88552870305</v>
          </cell>
        </row>
        <row r="1568">
          <cell r="R1568">
            <v>0</v>
          </cell>
          <cell r="S1568">
            <v>0</v>
          </cell>
          <cell r="T1568">
            <v>0</v>
          </cell>
        </row>
        <row r="1569">
          <cell r="R1569">
            <v>117347.52226611854</v>
          </cell>
          <cell r="S1569">
            <v>88876.689302609317</v>
          </cell>
          <cell r="T1569">
            <v>89908.142626120534</v>
          </cell>
        </row>
        <row r="1570">
          <cell r="R1570">
            <v>117347.52226611854</v>
          </cell>
          <cell r="S1570">
            <v>88876.689302609317</v>
          </cell>
          <cell r="T1570">
            <v>89908.142626120534</v>
          </cell>
        </row>
        <row r="1572">
          <cell r="R1572">
            <v>106909.10783437593</v>
          </cell>
          <cell r="S1572">
            <v>111765.15466777638</v>
          </cell>
          <cell r="T1572">
            <v>119330.53522743577</v>
          </cell>
        </row>
        <row r="1573">
          <cell r="R1573">
            <v>92379.209946490402</v>
          </cell>
          <cell r="S1573">
            <v>98540.626368812969</v>
          </cell>
          <cell r="T1573">
            <v>106037.86503253139</v>
          </cell>
        </row>
        <row r="1574">
          <cell r="R1574">
            <v>363361.8055555555</v>
          </cell>
          <cell r="S1574">
            <v>363361.8055555555</v>
          </cell>
          <cell r="T1574">
            <v>363361.8055555555</v>
          </cell>
        </row>
        <row r="1578">
          <cell r="R1578">
            <v>83058.227117670904</v>
          </cell>
          <cell r="S1578">
            <v>87072.709392837947</v>
          </cell>
          <cell r="T1578">
            <v>90645.495735891571</v>
          </cell>
        </row>
        <row r="1579">
          <cell r="R1579">
            <v>0</v>
          </cell>
          <cell r="S1579">
            <v>0</v>
          </cell>
          <cell r="T1579">
            <v>0</v>
          </cell>
        </row>
        <row r="1580">
          <cell r="R1580">
            <v>0</v>
          </cell>
          <cell r="S1580">
            <v>0</v>
          </cell>
          <cell r="T1580">
            <v>0</v>
          </cell>
        </row>
        <row r="1581">
          <cell r="R1581">
            <v>106116.09206401031</v>
          </cell>
          <cell r="S1581">
            <v>123746.30598131655</v>
          </cell>
          <cell r="T1581">
            <v>130554.64862392117</v>
          </cell>
        </row>
        <row r="1582">
          <cell r="R1582">
            <v>70201.432216732734</v>
          </cell>
          <cell r="S1582">
            <v>82127.46735174481</v>
          </cell>
          <cell r="T1582">
            <v>89501.816561844855</v>
          </cell>
        </row>
        <row r="1583">
          <cell r="R1583">
            <v>138633.23045267491</v>
          </cell>
          <cell r="S1583">
            <v>145373.91304347824</v>
          </cell>
          <cell r="T1583">
            <v>145373.91304347824</v>
          </cell>
        </row>
        <row r="1584">
          <cell r="R1584">
            <v>52753.439153439154</v>
          </cell>
          <cell r="S1584">
            <v>53966.666666666664</v>
          </cell>
          <cell r="T1584">
            <v>53966.666666666664</v>
          </cell>
        </row>
        <row r="1585">
          <cell r="R1585">
            <v>57511.861861861864</v>
          </cell>
          <cell r="S1585">
            <v>66127.006444053899</v>
          </cell>
          <cell r="T1585">
            <v>66028.504944735309</v>
          </cell>
        </row>
        <row r="1586">
          <cell r="R1586">
            <v>92965.090090090074</v>
          </cell>
          <cell r="S1586">
            <v>93687.446443873167</v>
          </cell>
          <cell r="T1586">
            <v>93687.446443873167</v>
          </cell>
        </row>
        <row r="1587">
          <cell r="R1587">
            <v>162021.74566610515</v>
          </cell>
          <cell r="S1587">
            <v>73064.110269560129</v>
          </cell>
          <cell r="T1587">
            <v>75769.470177033028</v>
          </cell>
        </row>
        <row r="1590">
          <cell r="R1590">
            <v>117015.94569373944</v>
          </cell>
          <cell r="S1590">
            <v>100151.67351265812</v>
          </cell>
          <cell r="T1590">
            <v>98733.915029365438</v>
          </cell>
        </row>
        <row r="1591">
          <cell r="R1591">
            <v>361879.31172839506</v>
          </cell>
          <cell r="S1591">
            <v>313036.00474358973</v>
          </cell>
          <cell r="T1591">
            <v>273763.04209444445</v>
          </cell>
        </row>
        <row r="1592">
          <cell r="R1592">
            <v>85796.769856955027</v>
          </cell>
          <cell r="S1592">
            <v>72531.949899862593</v>
          </cell>
          <cell r="T1592">
            <v>72531.949899862593</v>
          </cell>
        </row>
        <row r="1594">
          <cell r="R1594">
            <v>434279.48717948713</v>
          </cell>
          <cell r="S1594">
            <v>434279.48717948713</v>
          </cell>
          <cell r="T1594">
            <v>434279.48717948713</v>
          </cell>
        </row>
        <row r="1595">
          <cell r="R1595">
            <v>434279.48717948719</v>
          </cell>
          <cell r="S1595">
            <v>434279.48717948719</v>
          </cell>
          <cell r="T1595">
            <v>434279.48717948719</v>
          </cell>
        </row>
        <row r="1598">
          <cell r="R1598">
            <v>236168.10575355191</v>
          </cell>
          <cell r="S1598">
            <v>225863.38154830888</v>
          </cell>
          <cell r="T1598">
            <v>228860.58313983417</v>
          </cell>
        </row>
        <row r="1599">
          <cell r="R1599">
            <v>404871.49122807017</v>
          </cell>
          <cell r="S1599">
            <v>409493.63952722587</v>
          </cell>
          <cell r="T1599">
            <v>411575.64476373448</v>
          </cell>
        </row>
        <row r="1600">
          <cell r="R1600">
            <v>405787.54578754579</v>
          </cell>
          <cell r="S1600">
            <v>410459.58069597068</v>
          </cell>
          <cell r="T1600">
            <v>412631.61859135539</v>
          </cell>
        </row>
        <row r="1601">
          <cell r="R1601" t="str">
            <v>-</v>
          </cell>
          <cell r="S1601" t="str">
            <v>-</v>
          </cell>
          <cell r="T1601" t="str">
            <v>-</v>
          </cell>
        </row>
        <row r="1602">
          <cell r="R1602">
            <v>384031.25</v>
          </cell>
          <cell r="S1602">
            <v>387156.25</v>
          </cell>
          <cell r="T1602">
            <v>387156.25</v>
          </cell>
        </row>
        <row r="1603">
          <cell r="R1603">
            <v>0</v>
          </cell>
          <cell r="S1603">
            <v>0</v>
          </cell>
          <cell r="T1603">
            <v>0</v>
          </cell>
        </row>
        <row r="1604">
          <cell r="R1604">
            <v>252955.14192739117</v>
          </cell>
          <cell r="S1604">
            <v>221569.1305235684</v>
          </cell>
          <cell r="T1604">
            <v>222393.345017421</v>
          </cell>
        </row>
        <row r="1605">
          <cell r="R1605">
            <v>321679.79639569717</v>
          </cell>
          <cell r="S1605">
            <v>348496.41715907538</v>
          </cell>
          <cell r="T1605">
            <v>351739.01650009421</v>
          </cell>
        </row>
        <row r="1606">
          <cell r="R1606">
            <v>340525.33039647579</v>
          </cell>
          <cell r="S1606">
            <v>350326.92637527524</v>
          </cell>
          <cell r="T1606">
            <v>354883.70694701537</v>
          </cell>
        </row>
        <row r="1607">
          <cell r="R1607">
            <v>288772.59471741464</v>
          </cell>
          <cell r="S1607">
            <v>343979.83463649516</v>
          </cell>
          <cell r="T1607">
            <v>343979.83463649516</v>
          </cell>
        </row>
        <row r="1608">
          <cell r="R1608">
            <v>0</v>
          </cell>
          <cell r="S1608">
            <v>0</v>
          </cell>
          <cell r="T1608">
            <v>0</v>
          </cell>
        </row>
        <row r="1609">
          <cell r="R1609">
            <v>217242.33021678671</v>
          </cell>
          <cell r="S1609">
            <v>178310.79245014244</v>
          </cell>
          <cell r="T1609">
            <v>178310.79245014244</v>
          </cell>
        </row>
        <row r="1610">
          <cell r="R1610">
            <v>217242.33021678671</v>
          </cell>
          <cell r="S1610">
            <v>178310.79245014244</v>
          </cell>
          <cell r="T1610">
            <v>178310.79245014244</v>
          </cell>
        </row>
        <row r="1612">
          <cell r="R1612">
            <v>163353.79061371839</v>
          </cell>
          <cell r="S1612">
            <v>163154.82613908872</v>
          </cell>
          <cell r="T1612">
            <v>172415.79131652659</v>
          </cell>
        </row>
        <row r="1613">
          <cell r="R1613">
            <v>108052.03533026115</v>
          </cell>
          <cell r="S1613">
            <v>108051.9877675841</v>
          </cell>
          <cell r="T1613">
            <v>108051.96629213484</v>
          </cell>
        </row>
        <row r="1614">
          <cell r="R1614">
            <v>363361.8055555555</v>
          </cell>
          <cell r="S1614">
            <v>363361.8055555555</v>
          </cell>
          <cell r="T1614">
            <v>363361.8055555555</v>
          </cell>
        </row>
        <row r="1618">
          <cell r="R1618">
            <v>130706.19662571656</v>
          </cell>
          <cell r="S1618">
            <v>135619.48335851569</v>
          </cell>
          <cell r="T1618">
            <v>136709.39351821007</v>
          </cell>
        </row>
        <row r="1619">
          <cell r="R1619">
            <v>0</v>
          </cell>
          <cell r="S1619">
            <v>0</v>
          </cell>
          <cell r="T1619">
            <v>0</v>
          </cell>
        </row>
        <row r="1620">
          <cell r="R1620">
            <v>0</v>
          </cell>
          <cell r="S1620">
            <v>0</v>
          </cell>
          <cell r="T1620">
            <v>0</v>
          </cell>
        </row>
        <row r="1621">
          <cell r="R1621">
            <v>284971.76591743116</v>
          </cell>
          <cell r="S1621">
            <v>269941.80967373733</v>
          </cell>
          <cell r="T1621">
            <v>272588.29800387204</v>
          </cell>
        </row>
        <row r="1622">
          <cell r="R1622">
            <v>93231.316313238291</v>
          </cell>
          <cell r="S1622">
            <v>108936.34840871021</v>
          </cell>
          <cell r="T1622">
            <v>120158.08823529411</v>
          </cell>
        </row>
        <row r="1623">
          <cell r="R1623">
            <v>121372.95081967214</v>
          </cell>
          <cell r="S1623">
            <v>202094.55128205125</v>
          </cell>
          <cell r="T1623">
            <v>158004.80769230772</v>
          </cell>
        </row>
        <row r="1624">
          <cell r="R1624">
            <v>88031.25</v>
          </cell>
          <cell r="S1624">
            <v>70714.28571428571</v>
          </cell>
          <cell r="T1624">
            <v>70714.28571428571</v>
          </cell>
        </row>
        <row r="1625">
          <cell r="R1625">
            <v>52766.181229773465</v>
          </cell>
          <cell r="S1625">
            <v>54891.304347826081</v>
          </cell>
          <cell r="T1625">
            <v>54891.304347826081</v>
          </cell>
        </row>
        <row r="1626">
          <cell r="R1626">
            <v>235977.56410256409</v>
          </cell>
          <cell r="S1626">
            <v>226831.69934640522</v>
          </cell>
          <cell r="T1626">
            <v>226831.69934640522</v>
          </cell>
        </row>
        <row r="1627">
          <cell r="R1627">
            <v>192578.72274174631</v>
          </cell>
          <cell r="S1627">
            <v>267876.61734166654</v>
          </cell>
          <cell r="T1627">
            <v>268144.49395900819</v>
          </cell>
        </row>
        <row r="1630">
          <cell r="R1630">
            <v>99046.157940663194</v>
          </cell>
          <cell r="S1630">
            <v>94516.044211822664</v>
          </cell>
          <cell r="T1630">
            <v>93601.657806490388</v>
          </cell>
        </row>
        <row r="1631">
          <cell r="R1631">
            <v>316400.95098039217</v>
          </cell>
          <cell r="S1631">
            <v>282387.84875000006</v>
          </cell>
          <cell r="T1631">
            <v>237205.79295000003</v>
          </cell>
        </row>
        <row r="1632">
          <cell r="R1632">
            <v>77810.344827586217</v>
          </cell>
          <cell r="S1632">
            <v>73983.606557377047</v>
          </cell>
          <cell r="T1632">
            <v>73983.606557377047</v>
          </cell>
        </row>
        <row r="1634">
          <cell r="R1634">
            <v>434279.48717948713</v>
          </cell>
          <cell r="S1634">
            <v>434279.48717948713</v>
          </cell>
          <cell r="T1634">
            <v>434279.48717948713</v>
          </cell>
        </row>
        <row r="1635">
          <cell r="R1635">
            <v>434279.48717948719</v>
          </cell>
          <cell r="S1635">
            <v>434279.48717948719</v>
          </cell>
          <cell r="T1635">
            <v>434279.48717948719</v>
          </cell>
        </row>
        <row r="1638">
          <cell r="R1638">
            <v>23172.262828521278</v>
          </cell>
          <cell r="S1638">
            <v>19828.917781247113</v>
          </cell>
          <cell r="T1638">
            <v>19266.323565850435</v>
          </cell>
        </row>
        <row r="1640">
          <cell r="R1640">
            <v>23172.262828521278</v>
          </cell>
          <cell r="S1640">
            <v>19828.917781247113</v>
          </cell>
          <cell r="T1640">
            <v>19266.323565850435</v>
          </cell>
        </row>
        <row r="1641">
          <cell r="R1641" t="str">
            <v>-</v>
          </cell>
          <cell r="S1641" t="str">
            <v>-</v>
          </cell>
          <cell r="T1641" t="str">
            <v>-</v>
          </cell>
        </row>
        <row r="1642">
          <cell r="R1642">
            <v>0</v>
          </cell>
          <cell r="S1642">
            <v>0</v>
          </cell>
          <cell r="T1642">
            <v>0</v>
          </cell>
        </row>
        <row r="1643">
          <cell r="R1643">
            <v>0</v>
          </cell>
          <cell r="S1643">
            <v>0</v>
          </cell>
          <cell r="T1643">
            <v>0</v>
          </cell>
        </row>
        <row r="1646">
          <cell r="R1646">
            <v>2413</v>
          </cell>
          <cell r="S1646">
            <v>2413</v>
          </cell>
          <cell r="T1646">
            <v>2413</v>
          </cell>
        </row>
        <row r="1647">
          <cell r="R1647">
            <v>199.14</v>
          </cell>
          <cell r="S1647">
            <v>199.14</v>
          </cell>
          <cell r="T1647">
            <v>199.14</v>
          </cell>
        </row>
        <row r="1648">
          <cell r="R1648">
            <v>0</v>
          </cell>
          <cell r="S1648">
            <v>0</v>
          </cell>
          <cell r="T1648">
            <v>0</v>
          </cell>
        </row>
        <row r="1650">
          <cell r="R1650" t="str">
            <v>-</v>
          </cell>
          <cell r="S1650" t="str">
            <v>-</v>
          </cell>
          <cell r="T1650" t="str">
            <v>-</v>
          </cell>
        </row>
        <row r="1653">
          <cell r="R1653">
            <v>2453</v>
          </cell>
          <cell r="S1653">
            <v>2453</v>
          </cell>
          <cell r="T1653">
            <v>2453</v>
          </cell>
        </row>
        <row r="1654">
          <cell r="R1654">
            <v>4359.6674754800315</v>
          </cell>
          <cell r="S1654">
            <v>3748.8333823774947</v>
          </cell>
          <cell r="T1654">
            <v>3649.8041076528348</v>
          </cell>
        </row>
        <row r="1659">
          <cell r="R1659">
            <v>0</v>
          </cell>
          <cell r="S1659">
            <v>0</v>
          </cell>
          <cell r="T1659">
            <v>0</v>
          </cell>
        </row>
        <row r="1660">
          <cell r="R1660">
            <v>0</v>
          </cell>
          <cell r="S1660">
            <v>0</v>
          </cell>
          <cell r="T1660">
            <v>0</v>
          </cell>
        </row>
        <row r="1661">
          <cell r="R1661">
            <v>0</v>
          </cell>
          <cell r="S1661">
            <v>0</v>
          </cell>
          <cell r="T1661">
            <v>0</v>
          </cell>
        </row>
        <row r="1662">
          <cell r="R1662">
            <v>0</v>
          </cell>
          <cell r="S1662">
            <v>0</v>
          </cell>
          <cell r="T1662">
            <v>0</v>
          </cell>
        </row>
        <row r="1663">
          <cell r="R1663">
            <v>0</v>
          </cell>
          <cell r="S1663">
            <v>0</v>
          </cell>
          <cell r="T1663">
            <v>0</v>
          </cell>
        </row>
        <row r="1664">
          <cell r="R1664">
            <v>0</v>
          </cell>
          <cell r="S1664">
            <v>0</v>
          </cell>
          <cell r="T1664">
            <v>0</v>
          </cell>
        </row>
        <row r="1665">
          <cell r="R1665">
            <v>0</v>
          </cell>
          <cell r="S1665">
            <v>0</v>
          </cell>
          <cell r="T1665">
            <v>0</v>
          </cell>
        </row>
        <row r="1666">
          <cell r="R1666">
            <v>0</v>
          </cell>
          <cell r="S1666">
            <v>0</v>
          </cell>
          <cell r="T1666">
            <v>0</v>
          </cell>
        </row>
        <row r="1667">
          <cell r="R1667">
            <v>0</v>
          </cell>
          <cell r="S1667">
            <v>0</v>
          </cell>
          <cell r="T1667">
            <v>0</v>
          </cell>
        </row>
        <row r="1671">
          <cell r="R1671">
            <v>0</v>
          </cell>
          <cell r="S1671">
            <v>0</v>
          </cell>
          <cell r="T1671">
            <v>0</v>
          </cell>
        </row>
        <row r="1672">
          <cell r="R1672">
            <v>0</v>
          </cell>
          <cell r="S1672">
            <v>0</v>
          </cell>
          <cell r="T1672">
            <v>0</v>
          </cell>
        </row>
        <row r="1675">
          <cell r="R1675">
            <v>0</v>
          </cell>
          <cell r="S1675">
            <v>0</v>
          </cell>
          <cell r="T1675">
            <v>0</v>
          </cell>
        </row>
        <row r="1678">
          <cell r="R1678">
            <v>0.86513192547869666</v>
          </cell>
          <cell r="S1678">
            <v>0.85571780054388769</v>
          </cell>
          <cell r="T1678">
            <v>0.97162758847440767</v>
          </cell>
        </row>
        <row r="1680">
          <cell r="R1680">
            <v>0.86513192547869666</v>
          </cell>
          <cell r="S1680">
            <v>0.85571780054388769</v>
          </cell>
          <cell r="T1680">
            <v>0.97162758847440767</v>
          </cell>
        </row>
        <row r="1681">
          <cell r="R1681" t="str">
            <v>-</v>
          </cell>
          <cell r="S1681" t="str">
            <v>-</v>
          </cell>
          <cell r="T1681" t="str">
            <v>-</v>
          </cell>
        </row>
        <row r="1682">
          <cell r="R1682" t="str">
            <v>-</v>
          </cell>
          <cell r="S1682" t="str">
            <v>-</v>
          </cell>
          <cell r="T1682" t="str">
            <v>-</v>
          </cell>
        </row>
        <row r="1683">
          <cell r="R1683">
            <v>0</v>
          </cell>
          <cell r="S1683">
            <v>0</v>
          </cell>
          <cell r="T1683">
            <v>0</v>
          </cell>
        </row>
        <row r="1686">
          <cell r="R1686">
            <v>1</v>
          </cell>
          <cell r="S1686">
            <v>1</v>
          </cell>
          <cell r="T1686">
            <v>1</v>
          </cell>
        </row>
        <row r="1687">
          <cell r="R1687">
            <v>1</v>
          </cell>
          <cell r="S1687">
            <v>1</v>
          </cell>
          <cell r="T1687">
            <v>1</v>
          </cell>
        </row>
        <row r="1688">
          <cell r="R1688">
            <v>0</v>
          </cell>
          <cell r="S1688">
            <v>0</v>
          </cell>
          <cell r="T1688">
            <v>0</v>
          </cell>
        </row>
        <row r="1690">
          <cell r="R1690" t="str">
            <v>-</v>
          </cell>
          <cell r="S1690" t="str">
            <v>-</v>
          </cell>
          <cell r="T1690" t="str">
            <v>-</v>
          </cell>
        </row>
        <row r="1693">
          <cell r="R1693">
            <v>1</v>
          </cell>
          <cell r="S1693">
            <v>1</v>
          </cell>
          <cell r="T1693">
            <v>1</v>
          </cell>
        </row>
        <row r="1694">
          <cell r="R1694">
            <v>1.530521053269924</v>
          </cell>
          <cell r="S1694">
            <v>0.85988975156063263</v>
          </cell>
          <cell r="T1694">
            <v>0.97358397543348385</v>
          </cell>
        </row>
        <row r="1699">
          <cell r="R1699">
            <v>0</v>
          </cell>
          <cell r="S1699">
            <v>0</v>
          </cell>
          <cell r="T1699">
            <v>0</v>
          </cell>
        </row>
        <row r="1700">
          <cell r="R1700">
            <v>0</v>
          </cell>
          <cell r="S1700">
            <v>0</v>
          </cell>
          <cell r="T1700">
            <v>0</v>
          </cell>
        </row>
        <row r="1701">
          <cell r="R1701" t="str">
            <v>-</v>
          </cell>
          <cell r="S1701" t="str">
            <v>-</v>
          </cell>
          <cell r="T1701" t="str">
            <v>-</v>
          </cell>
        </row>
        <row r="1702">
          <cell r="R1702" t="str">
            <v>-</v>
          </cell>
          <cell r="S1702" t="str">
            <v>-</v>
          </cell>
          <cell r="T1702" t="str">
            <v>-</v>
          </cell>
        </row>
        <row r="1703">
          <cell r="R1703" t="str">
            <v>-</v>
          </cell>
          <cell r="S1703" t="str">
            <v>-</v>
          </cell>
          <cell r="T1703" t="str">
            <v>-</v>
          </cell>
        </row>
        <row r="1704">
          <cell r="R1704" t="str">
            <v>-</v>
          </cell>
          <cell r="S1704" t="str">
            <v>-</v>
          </cell>
          <cell r="T1704" t="str">
            <v>-</v>
          </cell>
        </row>
        <row r="1705">
          <cell r="R1705" t="str">
            <v>-</v>
          </cell>
          <cell r="S1705" t="str">
            <v>-</v>
          </cell>
          <cell r="T1705" t="str">
            <v>-</v>
          </cell>
        </row>
        <row r="1706">
          <cell r="R1706" t="str">
            <v>-</v>
          </cell>
          <cell r="S1706" t="str">
            <v>-</v>
          </cell>
          <cell r="T1706" t="str">
            <v>-</v>
          </cell>
        </row>
        <row r="1707">
          <cell r="R1707" t="str">
            <v>-</v>
          </cell>
          <cell r="S1707" t="str">
            <v>-</v>
          </cell>
          <cell r="T1707" t="str">
            <v>-</v>
          </cell>
        </row>
        <row r="1711">
          <cell r="R1711" t="str">
            <v>-</v>
          </cell>
          <cell r="S1711" t="str">
            <v>-</v>
          </cell>
          <cell r="T1711" t="str">
            <v>-</v>
          </cell>
        </row>
        <row r="1712">
          <cell r="R1712" t="str">
            <v>-</v>
          </cell>
          <cell r="S1712" t="str">
            <v>-</v>
          </cell>
          <cell r="T1712" t="str">
            <v>-</v>
          </cell>
        </row>
        <row r="1715">
          <cell r="R1715" t="str">
            <v>-</v>
          </cell>
          <cell r="S1715" t="str">
            <v>-</v>
          </cell>
          <cell r="T1715" t="str">
            <v>-</v>
          </cell>
        </row>
        <row r="1718">
          <cell r="R1718">
            <v>232881057.20074755</v>
          </cell>
          <cell r="S1718">
            <v>251423584.88241917</v>
          </cell>
          <cell r="T1718">
            <v>261931665.87953913</v>
          </cell>
        </row>
        <row r="1719">
          <cell r="R1719">
            <v>101400535.25</v>
          </cell>
          <cell r="S1719">
            <v>112813584.2604036</v>
          </cell>
          <cell r="T1719">
            <v>129106824.7604036</v>
          </cell>
        </row>
        <row r="1720">
          <cell r="R1720">
            <v>99409905</v>
          </cell>
          <cell r="S1720">
            <v>108631713.5104036</v>
          </cell>
          <cell r="T1720">
            <v>121431713.5104036</v>
          </cell>
        </row>
        <row r="1721">
          <cell r="R1721" t="str">
            <v>-</v>
          </cell>
          <cell r="S1721" t="str">
            <v>-</v>
          </cell>
          <cell r="T1721" t="str">
            <v>-</v>
          </cell>
        </row>
        <row r="1722">
          <cell r="R1722">
            <v>1990630.25</v>
          </cell>
          <cell r="S1722">
            <v>4181870.75</v>
          </cell>
          <cell r="T1722">
            <v>7675111.25</v>
          </cell>
        </row>
        <row r="1723">
          <cell r="R1723">
            <v>0</v>
          </cell>
          <cell r="S1723">
            <v>0</v>
          </cell>
          <cell r="T1723">
            <v>0</v>
          </cell>
        </row>
        <row r="1724">
          <cell r="R1724">
            <v>30034123.013399996</v>
          </cell>
          <cell r="S1724">
            <v>33230094.258999996</v>
          </cell>
          <cell r="T1724">
            <v>32328794.930999994</v>
          </cell>
        </row>
        <row r="1725">
          <cell r="R1725">
            <v>23022261.013399996</v>
          </cell>
          <cell r="S1725">
            <v>26218232.258999996</v>
          </cell>
          <cell r="T1725">
            <v>25316932.930999994</v>
          </cell>
        </row>
        <row r="1726">
          <cell r="R1726">
            <v>16058913.013399996</v>
          </cell>
          <cell r="S1726">
            <v>15011933.258999996</v>
          </cell>
          <cell r="T1726">
            <v>14890633.930999994</v>
          </cell>
        </row>
        <row r="1727">
          <cell r="R1727">
            <v>6963348</v>
          </cell>
          <cell r="S1727">
            <v>11206299</v>
          </cell>
          <cell r="T1727">
            <v>10426299</v>
          </cell>
        </row>
        <row r="1728">
          <cell r="R1728">
            <v>0</v>
          </cell>
          <cell r="S1728">
            <v>0</v>
          </cell>
          <cell r="T1728">
            <v>0</v>
          </cell>
        </row>
        <row r="1729">
          <cell r="R1729">
            <v>7011862</v>
          </cell>
          <cell r="S1729">
            <v>7011862</v>
          </cell>
          <cell r="T1729">
            <v>7011862</v>
          </cell>
        </row>
        <row r="1730">
          <cell r="R1730">
            <v>7011862</v>
          </cell>
          <cell r="S1730">
            <v>7011862</v>
          </cell>
          <cell r="T1730">
            <v>7011862</v>
          </cell>
        </row>
        <row r="1732">
          <cell r="R1732">
            <v>68340478.696930557</v>
          </cell>
          <cell r="S1732">
            <v>63657696.702598557</v>
          </cell>
          <cell r="T1732">
            <v>57570598.127718553</v>
          </cell>
        </row>
        <row r="1733">
          <cell r="R1733">
            <v>60806686.789999999</v>
          </cell>
          <cell r="S1733">
            <v>57548270.649999999</v>
          </cell>
          <cell r="T1733">
            <v>53066586.049999997</v>
          </cell>
        </row>
        <row r="1734">
          <cell r="R1734">
            <v>7533791.9069305584</v>
          </cell>
          <cell r="S1734">
            <v>6109426.0525985584</v>
          </cell>
          <cell r="T1734">
            <v>4504012.0777185587</v>
          </cell>
        </row>
        <row r="1738">
          <cell r="R1738">
            <v>15655400.067416999</v>
          </cell>
          <cell r="S1738">
            <v>24733409.487417001</v>
          </cell>
          <cell r="T1738">
            <v>26078367.887417</v>
          </cell>
        </row>
        <row r="1739">
          <cell r="R1739">
            <v>0</v>
          </cell>
          <cell r="S1739">
            <v>0</v>
          </cell>
          <cell r="T1739">
            <v>0</v>
          </cell>
        </row>
        <row r="1740">
          <cell r="R1740">
            <v>0</v>
          </cell>
          <cell r="S1740">
            <v>0</v>
          </cell>
          <cell r="T1740">
            <v>0</v>
          </cell>
        </row>
        <row r="1741">
          <cell r="R1741">
            <v>1061226.847417</v>
          </cell>
          <cell r="S1741">
            <v>854506.84741699998</v>
          </cell>
          <cell r="T1741">
            <v>649706.84741699998</v>
          </cell>
        </row>
        <row r="1742">
          <cell r="R1742">
            <v>3757697</v>
          </cell>
          <cell r="S1742">
            <v>3719057</v>
          </cell>
          <cell r="T1742">
            <v>3680417</v>
          </cell>
        </row>
        <row r="1743">
          <cell r="R1743">
            <v>1235386</v>
          </cell>
          <cell r="S1743">
            <v>1235386</v>
          </cell>
          <cell r="T1743">
            <v>1235386</v>
          </cell>
        </row>
        <row r="1744">
          <cell r="R1744">
            <v>4243983.2200000007</v>
          </cell>
          <cell r="S1744">
            <v>10646188.940000001</v>
          </cell>
          <cell r="T1744">
            <v>10309781.340000002</v>
          </cell>
        </row>
        <row r="1745">
          <cell r="R1745">
            <v>302028</v>
          </cell>
          <cell r="S1745">
            <v>166004</v>
          </cell>
          <cell r="T1745">
            <v>2180810</v>
          </cell>
        </row>
        <row r="1746">
          <cell r="R1746">
            <v>5055036</v>
          </cell>
          <cell r="S1746">
            <v>8112223.6999999993</v>
          </cell>
          <cell r="T1746">
            <v>8022223.6999999993</v>
          </cell>
        </row>
        <row r="1747">
          <cell r="R1747">
            <v>43</v>
          </cell>
          <cell r="S1747">
            <v>43</v>
          </cell>
          <cell r="T1747">
            <v>43</v>
          </cell>
        </row>
        <row r="1750">
          <cell r="R1750">
            <v>639014.17299999995</v>
          </cell>
          <cell r="S1750">
            <v>319014.17300000001</v>
          </cell>
          <cell r="T1750">
            <v>319014.17300000001</v>
          </cell>
        </row>
        <row r="1751">
          <cell r="R1751">
            <v>446839</v>
          </cell>
          <cell r="S1751">
            <v>126839</v>
          </cell>
          <cell r="T1751">
            <v>126839</v>
          </cell>
        </row>
        <row r="1752">
          <cell r="R1752">
            <v>192175.17300000001</v>
          </cell>
          <cell r="S1752">
            <v>192175.17300000001</v>
          </cell>
          <cell r="T1752">
            <v>192175.17300000001</v>
          </cell>
        </row>
        <row r="1754">
          <cell r="R1754">
            <v>16811506</v>
          </cell>
          <cell r="S1754">
            <v>16669786</v>
          </cell>
          <cell r="T1754">
            <v>16528066</v>
          </cell>
        </row>
        <row r="1755">
          <cell r="R1755">
            <v>16811506</v>
          </cell>
          <cell r="S1755">
            <v>16669786</v>
          </cell>
          <cell r="T1755">
            <v>16528066</v>
          </cell>
        </row>
        <row r="1798">
          <cell r="R1798">
            <v>119527917.0167395</v>
          </cell>
          <cell r="S1798">
            <v>123998812.55653378</v>
          </cell>
          <cell r="T1798">
            <v>129238129.37260026</v>
          </cell>
        </row>
        <row r="1799">
          <cell r="R1799">
            <v>36463325.978742972</v>
          </cell>
          <cell r="S1799">
            <v>37376839.411808312</v>
          </cell>
          <cell r="T1799">
            <v>38454805.393264219</v>
          </cell>
        </row>
        <row r="1800">
          <cell r="R1800">
            <v>36347236.420671135</v>
          </cell>
          <cell r="S1800">
            <v>37250366.375664636</v>
          </cell>
          <cell r="T1800">
            <v>38317799.599048704</v>
          </cell>
        </row>
        <row r="1801">
          <cell r="R1801" t="str">
            <v>-</v>
          </cell>
          <cell r="S1801" t="str">
            <v>-</v>
          </cell>
          <cell r="T1801" t="str">
            <v>-</v>
          </cell>
        </row>
        <row r="1802">
          <cell r="R1802">
            <v>116089.55807183938</v>
          </cell>
          <cell r="S1802">
            <v>126473.03614367874</v>
          </cell>
          <cell r="T1802">
            <v>137005.79421551811</v>
          </cell>
        </row>
        <row r="1803">
          <cell r="R1803">
            <v>0</v>
          </cell>
          <cell r="S1803">
            <v>0</v>
          </cell>
          <cell r="T1803">
            <v>0</v>
          </cell>
        </row>
        <row r="1804">
          <cell r="R1804">
            <v>43854057.910908073</v>
          </cell>
          <cell r="S1804">
            <v>47102561.72050108</v>
          </cell>
          <cell r="T1804">
            <v>50798718.897087499</v>
          </cell>
        </row>
        <row r="1805">
          <cell r="R1805">
            <v>20670282.742481045</v>
          </cell>
          <cell r="S1805">
            <v>22178910.585545328</v>
          </cell>
          <cell r="T1805">
            <v>23320322.651733771</v>
          </cell>
        </row>
        <row r="1806">
          <cell r="R1806">
            <v>19425129.742481045</v>
          </cell>
          <cell r="S1806">
            <v>21034218.021654516</v>
          </cell>
          <cell r="T1806">
            <v>22175630.08784296</v>
          </cell>
        </row>
        <row r="1807">
          <cell r="R1807">
            <v>1245153</v>
          </cell>
          <cell r="S1807">
            <v>1144692.5638908118</v>
          </cell>
          <cell r="T1807">
            <v>1144692.5638908118</v>
          </cell>
        </row>
        <row r="1808">
          <cell r="R1808">
            <v>0</v>
          </cell>
          <cell r="S1808">
            <v>0</v>
          </cell>
          <cell r="T1808">
            <v>0</v>
          </cell>
        </row>
        <row r="1809">
          <cell r="R1809">
            <v>23183775.168427028</v>
          </cell>
          <cell r="S1809">
            <v>24923651.134955756</v>
          </cell>
          <cell r="T1809">
            <v>27478396.245353729</v>
          </cell>
        </row>
        <row r="1810">
          <cell r="R1810">
            <v>23183775.168427028</v>
          </cell>
          <cell r="S1810">
            <v>24923651.134955756</v>
          </cell>
          <cell r="T1810">
            <v>27478396.245353729</v>
          </cell>
        </row>
        <row r="1812">
          <cell r="R1812">
            <v>7764462.1490080003</v>
          </cell>
          <cell r="S1812">
            <v>7764462.1490080003</v>
          </cell>
          <cell r="T1812">
            <v>7764462.1490080003</v>
          </cell>
        </row>
        <row r="1813">
          <cell r="R1813">
            <v>7581188.0490080006</v>
          </cell>
          <cell r="S1813">
            <v>7581188.0490080006</v>
          </cell>
          <cell r="T1813">
            <v>7581188.0490080006</v>
          </cell>
        </row>
        <row r="1814">
          <cell r="R1814">
            <v>183274.09999999963</v>
          </cell>
          <cell r="S1814">
            <v>183274.09999999963</v>
          </cell>
          <cell r="T1814">
            <v>183274.09999999963</v>
          </cell>
        </row>
        <row r="1818">
          <cell r="R1818">
            <v>2701130.6337621608</v>
          </cell>
          <cell r="S1818">
            <v>3304488.0597640867</v>
          </cell>
          <cell r="T1818">
            <v>3724151.9598793532</v>
          </cell>
        </row>
        <row r="1819">
          <cell r="R1819">
            <v>0</v>
          </cell>
          <cell r="S1819">
            <v>0</v>
          </cell>
          <cell r="T1819">
            <v>0</v>
          </cell>
        </row>
        <row r="1820">
          <cell r="R1820">
            <v>0</v>
          </cell>
          <cell r="S1820">
            <v>0</v>
          </cell>
          <cell r="T1820">
            <v>0</v>
          </cell>
        </row>
        <row r="1821">
          <cell r="R1821">
            <v>49555.8</v>
          </cell>
          <cell r="S1821">
            <v>49555.8</v>
          </cell>
          <cell r="T1821">
            <v>49555.8</v>
          </cell>
        </row>
        <row r="1822">
          <cell r="R1822">
            <v>666103.27963342064</v>
          </cell>
          <cell r="S1822">
            <v>609693.60741561349</v>
          </cell>
          <cell r="T1822">
            <v>614552.53944460116</v>
          </cell>
        </row>
        <row r="1823">
          <cell r="R1823">
            <v>709327</v>
          </cell>
          <cell r="S1823">
            <v>709327</v>
          </cell>
          <cell r="T1823">
            <v>709327</v>
          </cell>
        </row>
        <row r="1824">
          <cell r="R1824">
            <v>483398.6</v>
          </cell>
          <cell r="S1824">
            <v>499033.027</v>
          </cell>
          <cell r="T1824">
            <v>514667.99155999999</v>
          </cell>
        </row>
        <row r="1825">
          <cell r="R1825">
            <v>189994</v>
          </cell>
          <cell r="S1825">
            <v>189994</v>
          </cell>
          <cell r="T1825">
            <v>189994</v>
          </cell>
        </row>
        <row r="1826">
          <cell r="R1826">
            <v>252509</v>
          </cell>
          <cell r="S1826">
            <v>252509</v>
          </cell>
          <cell r="T1826">
            <v>252509</v>
          </cell>
        </row>
        <row r="1827">
          <cell r="R1827">
            <v>350242.95412873995</v>
          </cell>
          <cell r="S1827">
            <v>994375.62534847343</v>
          </cell>
          <cell r="T1827">
            <v>1393545.6288747522</v>
          </cell>
        </row>
        <row r="1830">
          <cell r="R1830">
            <v>629590.34431828256</v>
          </cell>
          <cell r="S1830">
            <v>335111.21545229817</v>
          </cell>
          <cell r="T1830">
            <v>380640.97336118401</v>
          </cell>
        </row>
        <row r="1831">
          <cell r="R1831">
            <v>472369.17693223909</v>
          </cell>
          <cell r="S1831">
            <v>177882.20785995648</v>
          </cell>
          <cell r="T1831">
            <v>223411.96576884235</v>
          </cell>
        </row>
        <row r="1832">
          <cell r="R1832">
            <v>157221.16738604347</v>
          </cell>
          <cell r="S1832">
            <v>157229.00759234169</v>
          </cell>
          <cell r="T1832">
            <v>157229.00759234169</v>
          </cell>
        </row>
        <row r="1834">
          <cell r="R1834">
            <v>28115350</v>
          </cell>
          <cell r="S1834">
            <v>28115350</v>
          </cell>
          <cell r="T1834">
            <v>28115350</v>
          </cell>
        </row>
        <row r="1835">
          <cell r="R1835">
            <v>28115350</v>
          </cell>
          <cell r="S1835">
            <v>28115350</v>
          </cell>
          <cell r="T1835">
            <v>28115350</v>
          </cell>
        </row>
        <row r="1840">
          <cell r="R1840">
            <v>-3543314</v>
          </cell>
        </row>
        <row r="1842">
          <cell r="R1842">
            <v>217330568.95936</v>
          </cell>
        </row>
        <row r="1843">
          <cell r="R1843">
            <v>0</v>
          </cell>
        </row>
        <row r="1844">
          <cell r="R1844">
            <v>0</v>
          </cell>
        </row>
        <row r="1848">
          <cell r="R1848">
            <v>57837346.705999993</v>
          </cell>
        </row>
        <row r="1849">
          <cell r="R1849">
            <v>13539237.649121998</v>
          </cell>
        </row>
        <row r="1850">
          <cell r="R1850">
            <v>0</v>
          </cell>
        </row>
        <row r="1852">
          <cell r="R1852">
            <v>60663669.076388061</v>
          </cell>
        </row>
        <row r="1855">
          <cell r="R1855">
            <v>11453401.278279999</v>
          </cell>
        </row>
        <row r="1856">
          <cell r="R1856">
            <v>80906650.154447496</v>
          </cell>
        </row>
        <row r="1861">
          <cell r="R1861">
            <v>0</v>
          </cell>
        </row>
        <row r="1862">
          <cell r="R1862">
            <v>0</v>
          </cell>
        </row>
        <row r="1863">
          <cell r="R1863">
            <v>4644999.999716999</v>
          </cell>
        </row>
        <row r="1864">
          <cell r="R1864">
            <v>3869445.9348800434</v>
          </cell>
        </row>
        <row r="1865">
          <cell r="R1865">
            <v>9898229</v>
          </cell>
        </row>
        <row r="1866">
          <cell r="R1866">
            <v>376394</v>
          </cell>
        </row>
        <row r="1867">
          <cell r="R1867">
            <v>2956097</v>
          </cell>
        </row>
        <row r="1868">
          <cell r="R1868">
            <v>1903717</v>
          </cell>
        </row>
        <row r="1869">
          <cell r="R1869">
            <v>542713.74560999998</v>
          </cell>
        </row>
        <row r="1870">
          <cell r="R1870">
            <v>0</v>
          </cell>
        </row>
        <row r="1873">
          <cell r="R1873">
            <v>730435</v>
          </cell>
        </row>
        <row r="1874">
          <cell r="R1874">
            <v>715378.54481971008</v>
          </cell>
        </row>
        <row r="1875">
          <cell r="R187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/>
      <sheetData sheetId="121"/>
      <sheetData sheetId="122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"/>
      <sheetName val="1.1"/>
      <sheetName val="1"/>
      <sheetName val="2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3"/>
      <sheetName val="3.1"/>
      <sheetName val="3.2"/>
      <sheetName val="4"/>
      <sheetName val="5"/>
      <sheetName val="4.1"/>
      <sheetName val="5."/>
      <sheetName val="5.1"/>
      <sheetName val="5.2"/>
      <sheetName val="5.3"/>
      <sheetName val="6"/>
      <sheetName val="6.1"/>
      <sheetName val="6.2"/>
      <sheetName val="6.3"/>
      <sheetName val="7"/>
      <sheetName val="7.1"/>
      <sheetName val="8"/>
      <sheetName val="8.1"/>
      <sheetName val="8.2"/>
      <sheetName val="8.3"/>
      <sheetName val="9"/>
      <sheetName val="9.1"/>
      <sheetName val="10"/>
      <sheetName val="11"/>
      <sheetName val="Д.11"/>
      <sheetName val="12"/>
      <sheetName val="3А"/>
      <sheetName val="3В"/>
      <sheetName val="3С"/>
      <sheetName val="3E"/>
      <sheetName val="3D"/>
      <sheetName val="3F"/>
      <sheetName val="3H"/>
      <sheetName val="3J"/>
      <sheetName val="3K"/>
      <sheetName val="3L"/>
      <sheetName val="3M"/>
      <sheetName val="3N"/>
      <sheetName val="3O"/>
      <sheetName val="3P"/>
      <sheetName val="13"/>
      <sheetName val="13.1"/>
      <sheetName val="13.2"/>
      <sheetName val="13.4"/>
      <sheetName val="13.5"/>
      <sheetName val="14"/>
      <sheetName val="14.1"/>
      <sheetName val="15"/>
      <sheetName val="15.1"/>
      <sheetName val="16"/>
      <sheetName val="16.1"/>
      <sheetName val="17"/>
      <sheetName val="17.1"/>
      <sheetName val="17.2"/>
      <sheetName val="18"/>
      <sheetName val="19"/>
      <sheetName val="20"/>
      <sheetName val="20.1"/>
      <sheetName val="21"/>
      <sheetName val="д21"/>
      <sheetName val="22 (6"/>
      <sheetName val="22.1(6"/>
      <sheetName val="22.2(6"/>
      <sheetName val="22.3(6"/>
      <sheetName val="свод"/>
      <sheetName val="22 (5"/>
      <sheetName val="22.1(5"/>
      <sheetName val="22.2(5"/>
      <sheetName val="22.3(5"/>
      <sheetName val="22.5(5"/>
      <sheetName val="22.7"/>
      <sheetName val="22 (4)"/>
      <sheetName val="22.1 (4"/>
      <sheetName val="22.2 (4"/>
      <sheetName val="22.3 (4"/>
      <sheetName val="22.5 (4"/>
      <sheetName val="23"/>
      <sheetName val="д.23"/>
      <sheetName val="24"/>
      <sheetName val="24."/>
      <sheetName val="24.1)"/>
      <sheetName val="25"/>
      <sheetName val="25.1"/>
      <sheetName val="26"/>
      <sheetName val="27"/>
      <sheetName val="27.1"/>
      <sheetName val="28"/>
      <sheetName val="28.1"/>
      <sheetName val="28.2"/>
      <sheetName val="28.3"/>
      <sheetName val="28.4"/>
      <sheetName val="28.5"/>
      <sheetName val="28.6"/>
      <sheetName val="29"/>
      <sheetName val="30"/>
      <sheetName val="31"/>
      <sheetName val="д31"/>
      <sheetName val="32"/>
      <sheetName val="Лист1"/>
      <sheetName val="форма № 1 "/>
      <sheetName val="Форма №2"/>
      <sheetName val="Форма №3"/>
      <sheetName val="Формат №4"/>
      <sheetName val="1НК"/>
      <sheetName val="6НК-cт."/>
      <sheetName val="3НК"/>
      <sheetName val="IFRS FS"/>
      <sheetName val="14.1.2.2.(Услуги связи)"/>
      <sheetName val="1NK"/>
      <sheetName val="Dir_Cash"/>
      <sheetName val="Cash_All"/>
      <sheetName val="7НК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Форма2"/>
      <sheetName val="Содержание"/>
      <sheetName val="FES"/>
      <sheetName val="из сем"/>
      <sheetName val="KONSOLID"/>
      <sheetName val="Добычанефти4"/>
      <sheetName val="поставкасравн13"/>
      <sheetName val="SMSTemp"/>
      <sheetName val="Ф3"/>
      <sheetName val="Декларация КПН план 2006 г+амор"/>
      <sheetName val="Себестоим"/>
      <sheetName val="Адм.расх"/>
      <sheetName val="map_nat"/>
      <sheetName val="map_RPG"/>
      <sheetName val="Нефть"/>
      <sheetName val="2БО"/>
      <sheetName val="7_1"/>
      <sheetName val="1_11"/>
      <sheetName val="2_11"/>
      <sheetName val="2_21"/>
      <sheetName val="2_31"/>
      <sheetName val="2_41"/>
      <sheetName val="2_51"/>
      <sheetName val="2_61"/>
      <sheetName val="2_71"/>
      <sheetName val="2_81"/>
      <sheetName val="2_91"/>
      <sheetName val="2_101"/>
      <sheetName val="3_11"/>
      <sheetName val="3_21"/>
      <sheetName val="4_11"/>
      <sheetName val="5_4"/>
      <sheetName val="5_11"/>
      <sheetName val="5_21"/>
      <sheetName val="5_31"/>
      <sheetName val="6_11"/>
      <sheetName val="6_21"/>
      <sheetName val="6_31"/>
      <sheetName val="7_12"/>
      <sheetName val="8_11"/>
      <sheetName val="8_21"/>
      <sheetName val="8_31"/>
      <sheetName val="9_11"/>
      <sheetName val="Д_111"/>
      <sheetName val="13_11"/>
      <sheetName val="13_21"/>
      <sheetName val="13_41"/>
      <sheetName val="13_51"/>
      <sheetName val="14_11"/>
      <sheetName val="15_11"/>
      <sheetName val="16_11"/>
      <sheetName val="17_11"/>
      <sheetName val="17_21"/>
      <sheetName val="20_11"/>
      <sheetName val="22_(61"/>
      <sheetName val="22_1(61"/>
      <sheetName val="22_2(61"/>
      <sheetName val="22_3(61"/>
      <sheetName val="22_(51"/>
      <sheetName val="22_1(51"/>
      <sheetName val="22_2(51"/>
      <sheetName val="22_3(51"/>
      <sheetName val="22_5(51"/>
      <sheetName val="22_71"/>
      <sheetName val="22_(4)1"/>
      <sheetName val="22_1_(41"/>
      <sheetName val="22_2_(41"/>
      <sheetName val="22_3_(41"/>
      <sheetName val="22_5_(41"/>
      <sheetName val="д_231"/>
      <sheetName val="24_1"/>
      <sheetName val="24_1)1"/>
      <sheetName val="25_11"/>
      <sheetName val="27_11"/>
      <sheetName val="28_11"/>
      <sheetName val="28_21"/>
      <sheetName val="28_31"/>
      <sheetName val="28_41"/>
      <sheetName val="28_51"/>
      <sheetName val="28_61"/>
      <sheetName val="форма_№_1_1"/>
      <sheetName val="Форма_№21"/>
      <sheetName val="Форма_№31"/>
      <sheetName val="Формат_№41"/>
      <sheetName val="1_1"/>
      <sheetName val="2_1"/>
      <sheetName val="2_2"/>
      <sheetName val="2_3"/>
      <sheetName val="2_4"/>
      <sheetName val="2_5"/>
      <sheetName val="2_6"/>
      <sheetName val="2_7"/>
      <sheetName val="2_8"/>
      <sheetName val="2_9"/>
      <sheetName val="2_10"/>
      <sheetName val="3_1"/>
      <sheetName val="3_2"/>
      <sheetName val="4_1"/>
      <sheetName val="5_"/>
      <sheetName val="5_1"/>
      <sheetName val="5_2"/>
      <sheetName val="5_3"/>
      <sheetName val="6_1"/>
      <sheetName val="6_2"/>
      <sheetName val="6_3"/>
      <sheetName val="7_11"/>
      <sheetName val="8_1"/>
      <sheetName val="8_2"/>
      <sheetName val="8_3"/>
      <sheetName val="9_1"/>
      <sheetName val="Д_11"/>
      <sheetName val="13_1"/>
      <sheetName val="13_2"/>
      <sheetName val="13_4"/>
      <sheetName val="13_5"/>
      <sheetName val="14_1"/>
      <sheetName val="15_1"/>
      <sheetName val="16_1"/>
      <sheetName val="17_1"/>
      <sheetName val="17_2"/>
      <sheetName val="20_1"/>
      <sheetName val="22_(6"/>
      <sheetName val="22_1(6"/>
      <sheetName val="22_2(6"/>
      <sheetName val="22_3(6"/>
      <sheetName val="22_(5"/>
      <sheetName val="22_1(5"/>
      <sheetName val="22_2(5"/>
      <sheetName val="22_3(5"/>
      <sheetName val="22_5(5"/>
      <sheetName val="22_7"/>
      <sheetName val="22_(4)"/>
      <sheetName val="22_1_(4"/>
      <sheetName val="22_2_(4"/>
      <sheetName val="22_3_(4"/>
      <sheetName val="22_5_(4"/>
      <sheetName val="д_23"/>
      <sheetName val="24_"/>
      <sheetName val="24_1)"/>
      <sheetName val="25_1"/>
      <sheetName val="27_1"/>
      <sheetName val="28_1"/>
      <sheetName val="28_2"/>
      <sheetName val="28_3"/>
      <sheetName val="28_4"/>
      <sheetName val="28_5"/>
      <sheetName val="28_6"/>
      <sheetName val="форма_№_1_"/>
      <sheetName val="Форма_№2"/>
      <sheetName val="Форма_№3"/>
      <sheetName val="Формат_№4"/>
      <sheetName val="1_12"/>
      <sheetName val="2_12"/>
      <sheetName val="2_22"/>
      <sheetName val="2_32"/>
      <sheetName val="2_42"/>
      <sheetName val="2_52"/>
      <sheetName val="2_62"/>
      <sheetName val="2_72"/>
      <sheetName val="2_82"/>
      <sheetName val="2_92"/>
      <sheetName val="2_102"/>
      <sheetName val="3_12"/>
      <sheetName val="3_22"/>
      <sheetName val="4_12"/>
      <sheetName val="5_5"/>
      <sheetName val="5_12"/>
      <sheetName val="5_22"/>
      <sheetName val="5_32"/>
      <sheetName val="6_12"/>
      <sheetName val="6_22"/>
      <sheetName val="6_32"/>
      <sheetName val="7_13"/>
      <sheetName val="8_12"/>
      <sheetName val="8_22"/>
      <sheetName val="8_32"/>
      <sheetName val="9_12"/>
      <sheetName val="Д_112"/>
      <sheetName val="13_12"/>
      <sheetName val="13_22"/>
      <sheetName val="13_42"/>
      <sheetName val="13_52"/>
      <sheetName val="14_12"/>
      <sheetName val="15_12"/>
      <sheetName val="16_12"/>
      <sheetName val="17_12"/>
      <sheetName val="17_22"/>
      <sheetName val="20_12"/>
      <sheetName val="22_(62"/>
      <sheetName val="22_1(62"/>
      <sheetName val="22_2(62"/>
      <sheetName val="22_3(62"/>
      <sheetName val="22_(52"/>
      <sheetName val="22_1(52"/>
      <sheetName val="22_2(52"/>
      <sheetName val="22_3(52"/>
      <sheetName val="22_5(52"/>
      <sheetName val="22_72"/>
      <sheetName val="22_(4)2"/>
      <sheetName val="22_1_(42"/>
      <sheetName val="22_2_(42"/>
      <sheetName val="22_3_(42"/>
      <sheetName val="22_5_(42"/>
      <sheetName val="д_232"/>
      <sheetName val="24_2"/>
      <sheetName val="24_1)2"/>
      <sheetName val="25_12"/>
      <sheetName val="27_12"/>
      <sheetName val="28_12"/>
      <sheetName val="28_22"/>
      <sheetName val="28_32"/>
      <sheetName val="28_42"/>
      <sheetName val="28_52"/>
      <sheetName val="28_62"/>
      <sheetName val="форма_№_1_2"/>
      <sheetName val="Форма_№22"/>
      <sheetName val="Форма_№32"/>
      <sheetName val="Формат_№42"/>
      <sheetName val="поставка сравн13"/>
      <sheetName val="Штатка на 2013г"/>
      <sheetName val="Форма2 Скор 1"/>
      <sheetName val="HSE"/>
      <sheetName val="ФЗП"/>
      <sheetName val="ФормаВ"/>
      <sheetName val="НД_КПФ"/>
      <sheetName val="НД"/>
      <sheetName val="НД_расход"/>
      <sheetName val="КВЛ"/>
      <sheetName val="факс (2005-20гг.)"/>
      <sheetName val="форма 13 на 01.01.12г."/>
      <sheetName val="CO1"/>
      <sheetName val="Incometl"/>
      <sheetName val="Nvar"/>
      <sheetName val="Confirmation"/>
      <sheetName val="Resource Sheet"/>
      <sheetName val="Main Sheet"/>
      <sheetName val="C 25"/>
      <sheetName val="ЗАО_н.ит"/>
      <sheetName val="ЗАО_мес"/>
      <sheetName val="Труд"/>
      <sheetName val="B-4"/>
      <sheetName val="Форма1"/>
      <sheetName val="Gas1999"/>
      <sheetName val="èç ñåì"/>
      <sheetName val="GAAP TB 31.12.01  detail p&amp;l"/>
      <sheetName val="Добыча нефти4"/>
      <sheetName val="TB"/>
      <sheetName val="PR CN"/>
      <sheetName val="PL - I Quarter"/>
      <sheetName val="PL - II Quarter"/>
      <sheetName val="PL - III Quarter"/>
      <sheetName val="PL - IV Quarter"/>
      <sheetName val="CFS - I Quarter (direct)"/>
      <sheetName val="CFS - II Quarter (direct)"/>
      <sheetName val="CFS - III Quarter (direct)"/>
      <sheetName val="CFS - IV Quarter (direct)"/>
      <sheetName val="COS"/>
      <sheetName val="GA"/>
      <sheetName val="Selling"/>
      <sheetName val="PL - Dec"/>
      <sheetName val="BS and PL"/>
      <sheetName val=""/>
      <sheetName val="Scenarios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  <sheetName val="Другие расходы"/>
      <sheetName val="Dictionaries"/>
      <sheetName val="для НС ОСК"/>
      <sheetName val="12 из 57 АЗС"/>
      <sheetName val="Shah Deniz PSA"/>
      <sheetName val="Sales Vols &amp; Costs"/>
      <sheetName val="Commercial terms"/>
      <sheetName val="Cashflow"/>
      <sheetName val="Расчет доходов и расходов"/>
      <sheetName val="Параметры"/>
      <sheetName val="SAPП2014"/>
      <sheetName val="V,TTР,дохП2013"/>
      <sheetName val="Справка ИЦА"/>
      <sheetName val="ÎÒèÒÁ"/>
      <sheetName val="Данные"/>
      <sheetName val="SD"/>
      <sheetName val="цхл 20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/>
      <sheetData sheetId="43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Добыча нефти4"/>
      <sheetName val="поставка сравн13"/>
      <sheetName val="ЦентрЗатр"/>
      <sheetName val="11"/>
      <sheetName val="SMSTemp"/>
      <sheetName val="1NK"/>
      <sheetName val="6НК-cт."/>
      <sheetName val="Interco payables&amp;receivables"/>
      <sheetName val="form"/>
      <sheetName val="cant sim"/>
      <sheetName val="Comp06"/>
      <sheetName val="calc"/>
      <sheetName val="#ССЫЛКА"/>
      <sheetName val="Предпр"/>
      <sheetName val="ЕдИзм"/>
      <sheetName val="Common"/>
      <sheetName val="OPEX&amp;FIN"/>
      <sheetName val="Добыча_нефти4"/>
      <sheetName val="поставка_сравн13"/>
      <sheetName val="6НК-cт_"/>
      <sheetName val="Interco_payables&amp;receivables"/>
      <sheetName val="cant_sim"/>
      <sheetName val="Precios"/>
      <sheetName val="PYTB"/>
      <sheetName val="InputTI"/>
      <sheetName val="из сем"/>
      <sheetName val="Instructions"/>
      <sheetName val="US Dollar 2003"/>
      <sheetName val="SDR 2003"/>
      <sheetName val="Captions"/>
      <sheetName val="Info"/>
      <sheetName val="Пр2"/>
      <sheetName val="из_сем1"/>
      <sheetName val="US_Dollar_20031"/>
      <sheetName val="SDR_20031"/>
      <sheetName val="из_сем"/>
      <sheetName val="US_Dollar_2003"/>
      <sheetName val="SDR_2003"/>
      <sheetName val="из_сем2"/>
      <sheetName val="US_Dollar_20032"/>
      <sheetName val="SDR_20032"/>
      <sheetName val="Статьи"/>
      <sheetName val="Input"/>
      <sheetName val="Control Settings"/>
      <sheetName val="Anlagevermögen"/>
      <sheetName val="GTM BK"/>
      <sheetName val="Const"/>
      <sheetName val="Dep_OpEx"/>
      <sheetName val="Consolidator Inputs"/>
      <sheetName val="Auxilliary_Info"/>
      <sheetName val="Budget"/>
      <sheetName val="2.2 ОтклОТМ"/>
      <sheetName val="1.3.2 ОТМ"/>
      <sheetName val="Cost 99v98"/>
      <sheetName val="XLR_NoRangeSheet"/>
      <sheetName val="1"/>
      <sheetName val="фот пп2000разбивка"/>
      <sheetName val="Production_Ref Q-1-3"/>
      <sheetName val="ЗАО_н.ит"/>
      <sheetName val="ЗАО_мес"/>
      <sheetName val="Aug"/>
      <sheetName val="Apr"/>
      <sheetName val="Dec"/>
      <sheetName val="Jul"/>
      <sheetName val="Jun"/>
      <sheetName val="May"/>
      <sheetName val="Mar"/>
      <sheetName val="Nov"/>
      <sheetName val="Oct"/>
      <sheetName val="Sep"/>
      <sheetName val="Feb"/>
      <sheetName val="Jan"/>
      <sheetName val="Нефть"/>
      <sheetName val="PP&amp;E mvt for 2003"/>
      <sheetName val="ЯНВАРЬ"/>
      <sheetName val="FP20DB (3)"/>
      <sheetName val="Курс валют"/>
      <sheetName val="АЗФ"/>
      <sheetName val="АК"/>
      <sheetName val="Актюбе"/>
      <sheetName val="ССГПО"/>
      <sheetName val="Другие расходы"/>
      <sheetName val="Форма 4 кап.зат-ты (2)"/>
      <sheetName val="2006 AJE RJE"/>
      <sheetName val="FES"/>
      <sheetName val="группа"/>
      <sheetName val="GAAP TB 31.12.01  detail p&amp;l"/>
      <sheetName val="КЭШ"/>
      <sheetName val="ОПиУ"/>
      <sheetName val="Лист1"/>
      <sheetName val="1БО"/>
      <sheetName val="штат"/>
      <sheetName val="КВЛ"/>
      <sheetName val="Канцтовары"/>
      <sheetName val="аренда"/>
      <sheetName val="связь"/>
      <sheetName val="реклама"/>
      <sheetName val="расхмат"/>
      <sheetName val="прочие стор"/>
      <sheetName val="услуги прочие"/>
      <sheetName val="обуч"/>
      <sheetName val="ком"/>
      <sheetName val="Выкуп порталов"/>
      <sheetName val="представ"/>
      <sheetName val="обуч (2)"/>
      <sheetName val="прочие стор (2)"/>
      <sheetName val="ком (2)"/>
      <sheetName val="КВЛ (2)"/>
      <sheetName val="СД"/>
      <sheetName val="прочие расходы"/>
      <sheetName val="шт (2)"/>
      <sheetName val="аренда (2)"/>
      <sheetName val="прогноз движения денег в ежемес"/>
      <sheetName val="ОПиУ в ежемес."/>
      <sheetName val="Баланс"/>
      <sheetName val="курсы"/>
      <sheetName val="Добыча_нефти41"/>
      <sheetName val="Добыча_нефти42"/>
      <sheetName val="Добычанефти4"/>
      <sheetName val="поставкасравн13"/>
      <sheetName val="XREF"/>
      <sheetName val="Movements"/>
      <sheetName val="АПК реформа"/>
      <sheetName val="База"/>
      <sheetName val="Преискурант"/>
      <sheetName val="стр.245 (2)"/>
      <sheetName val="SETUP"/>
      <sheetName val="топливо"/>
      <sheetName val="Потребители"/>
      <sheetName val="Сдача "/>
      <sheetName val="МО 0012"/>
      <sheetName val="класс"/>
      <sheetName val="14.1.2.2.(Услуги связи)"/>
      <sheetName val="Осн"/>
      <sheetName val="13 NGDO"/>
      <sheetName val="  2.3.2"/>
      <sheetName val=""/>
      <sheetName val="Ввод"/>
      <sheetName val="СписокТЭП"/>
      <sheetName val="12 из 57 АЗС"/>
      <sheetName val="Авансы-1"/>
      <sheetName val="постоянные затраты"/>
      <sheetName val="Бюджет"/>
      <sheetName val="Пок"/>
      <sheetName val="5R"/>
      <sheetName val="KreПК"/>
      <sheetName val="Sheet1"/>
      <sheetName val="7.1"/>
      <sheetName val="Russia Print Version"/>
      <sheetName val="Пр 41"/>
      <sheetName val="U2 775 - COGS comparison per su"/>
      <sheetName val="finbal10"/>
      <sheetName val="12НК"/>
      <sheetName val="3НК"/>
      <sheetName val="7НК"/>
      <sheetName val="KCC"/>
      <sheetName val="Данные"/>
      <sheetName val="П"/>
      <sheetName val="I. Прогноз доходов"/>
      <sheetName val="Financial ratios А3"/>
      <sheetName val="2_2 ОтклОТМ"/>
      <sheetName val="1_3_2 ОТМ"/>
      <sheetName val="Б.мчас (П)"/>
      <sheetName val="свод"/>
      <sheetName val="2008 ГСМ"/>
      <sheetName val="Плата за загрязнение "/>
      <sheetName val="Типограф"/>
      <sheetName val="IS"/>
      <sheetName val="Собственный капитал"/>
      <sheetName val="ОборБалФормОтч"/>
      <sheetName val="ТитулЛистОтч"/>
      <sheetName val="2кв."/>
      <sheetName val="ОТиТБ"/>
      <sheetName val="Production_ref_Q4"/>
      <sheetName val="Sales-COS"/>
      <sheetName val="Non-Statistical Sampling Master"/>
      <sheetName val="Global Data"/>
      <sheetName val="A-20"/>
      <sheetName val="канц"/>
      <sheetName val="Апрель"/>
      <sheetName val="Сентябрь"/>
      <sheetName val="Декабрь"/>
      <sheetName val="Ноябрь"/>
      <sheetName val="Квартал"/>
      <sheetName val="Июль"/>
      <sheetName val="Июнь"/>
      <sheetName val="Март"/>
      <sheetName val="H3.100 Rollforward"/>
      <sheetName val="Налоги"/>
      <sheetName val="Содержание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MACRO2.XLM"/>
      <sheetName val="U-ZR_AT1.XLS"/>
      <sheetName val="TOC"/>
      <sheetName val="NPV"/>
      <sheetName val="План произв-ва (мес.) (бюджет)"/>
      <sheetName val="Инв.вл"/>
      <sheetName val="факт 2005 г."/>
      <sheetName val="д.7.001"/>
      <sheetName val="свод грузоотпр."/>
      <sheetName val="Курс"/>
      <sheetName val="Inputs"/>
      <sheetName val="Лист3"/>
      <sheetName val="Итоговая таблица"/>
      <sheetName val="Расчет2000Прямой"/>
      <sheetName val="I KEY INFORMATION"/>
      <sheetName val="факс(2005-20гг.)"/>
      <sheetName val="1 (2)"/>
      <sheetName val="ППД"/>
      <sheetName val="2в"/>
      <sheetName val="общ-нефт"/>
      <sheetName val="Hidden"/>
      <sheetName val="ОТЧЕТ КТЖ 01.01.09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Balance Sheet"/>
      <sheetName val="summary"/>
      <sheetName val="Datasheet"/>
      <sheetName val="1 вариант  2009 "/>
      <sheetName val="Лист2"/>
      <sheetName val="Список документов"/>
      <sheetName val="GAAP TB 30.09.01  detail p&amp;l"/>
      <sheetName val="Оборудование_стоим"/>
      <sheetName val="O.500 Property Tax"/>
      <sheetName val="предприятия"/>
      <sheetName val="Securities"/>
      <sheetName val="из_сем3"/>
      <sheetName val="US_Dollar_20033"/>
      <sheetName val="SDR_20033"/>
      <sheetName val="Control_Settings"/>
      <sheetName val="GTM_BK"/>
      <sheetName val="Consolidator_Inputs"/>
      <sheetName val="Добыча_нефти43"/>
      <sheetName val="2_2_ОтклОТМ"/>
      <sheetName val="1_3_2_ОТМ"/>
      <sheetName val="Cost_99v98"/>
      <sheetName val="фот_пп2000разбивка"/>
      <sheetName val="Production_Ref_Q-1-3"/>
      <sheetName val="ЗАО_н_ит"/>
      <sheetName val="PP&amp;E_mvt_for_2003"/>
      <sheetName val="FP20DB_(3)"/>
      <sheetName val="Курс_валют"/>
      <sheetName val="Другие_расходы"/>
      <sheetName val="Форма_4_кап_зат-ты_(2)"/>
      <sheetName val="2006_AJE_RJE"/>
      <sheetName val="GAAP_TB_31_12_01__detail_p&amp;l"/>
      <sheetName val="прочие_стор"/>
      <sheetName val="услуги_прочие"/>
      <sheetName val="Выкуп_порталов"/>
      <sheetName val="обуч_(2)"/>
      <sheetName val="прочие_стор_(2)"/>
      <sheetName val="ком_(2)"/>
      <sheetName val="КВЛ_(2)"/>
      <sheetName val="прочие_расходы"/>
      <sheetName val="шт_(2)"/>
      <sheetName val="аренда_(2)"/>
      <sheetName val="прогноз_движения_денег_в_ежемес"/>
      <sheetName val="ОПиУ_в_ежемес_"/>
      <sheetName val="АПК_реформа"/>
      <sheetName val="стр_245_(2)"/>
      <sheetName val="Сдача_"/>
      <sheetName val="МО_0012"/>
      <sheetName val="14_1_2_2_(Услуги_связи)"/>
      <sheetName val="13_NGDO"/>
      <sheetName val="__2_3_2"/>
      <sheetName val="12_из_57_АЗС"/>
      <sheetName val="постоянные_затраты"/>
      <sheetName val="7_1"/>
      <sheetName val="Пр_41"/>
      <sheetName val="Russia_Print_Version"/>
      <sheetName val="U2_775_-_COGS_comparison_per_su"/>
      <sheetName val="I__Прогноз_доходов"/>
      <sheetName val="Financial_ratios_А3"/>
      <sheetName val="2_2_ОтклОТМ1"/>
      <sheetName val="1_3_2_ОТМ1"/>
      <sheetName val="Б_мчас_(П)"/>
      <sheetName val="2008_ГСМ"/>
      <sheetName val="Плата_за_загрязнение_"/>
      <sheetName val="Собственный_капитал"/>
      <sheetName val="2кв_"/>
      <sheetName val="Non-Statistical_Sampling_Master"/>
      <sheetName val="Global_Data"/>
      <sheetName val="H3_100_Rollforward"/>
      <sheetName val="MACRO2_XLM"/>
      <sheetName val="U-ZR_AT1_XLS"/>
      <sheetName val="План_произв-ва_(мес_)_(бюджет)"/>
      <sheetName val="Инв_вл"/>
      <sheetName val="факт_2005_г_"/>
      <sheetName val="д_7_001"/>
      <sheetName val="свод_грузоотпр_"/>
      <sheetName val="Итоговая_таблица"/>
      <sheetName val="Capex"/>
      <sheetName val="Kolommen_balans"/>
      <sheetName val="SA Procedures"/>
      <sheetName val="ГМ "/>
      <sheetName val="ДД"/>
      <sheetName val="ATI"/>
      <sheetName val="Блоки"/>
      <sheetName val="_ССЫЛКА"/>
      <sheetName val="Справочник"/>
      <sheetName val="почтов."/>
      <sheetName val="ГСМ Гараж"/>
      <sheetName val="ГСМ по инвест"/>
      <sheetName val="аморт"/>
      <sheetName val="Запчасти Гараж"/>
      <sheetName val="Стор Орг.РМУ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Фин.обязат."/>
      <sheetName val="спецпит,проездн."/>
      <sheetName val="Sheet3"/>
      <sheetName val="Product Assumptions"/>
      <sheetName val="98-02E&amp;PSUM"/>
      <sheetName val="Utilitis Plan_Units"/>
      <sheetName val="Subgroups"/>
      <sheetName val="PCA's &amp; SI's"/>
      <sheetName val="Все виды материалов D`1-18"/>
      <sheetName val="Cov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IPR_VOG"/>
      <sheetName val="6НК-cт."/>
      <sheetName val="Форма2"/>
      <sheetName val="СписокТЭП"/>
      <sheetName val="Precios"/>
      <sheetName val="ЗАО_н.ит"/>
      <sheetName val="11"/>
      <sheetName val="ЗАО_мес"/>
      <sheetName val="Форма1"/>
      <sheetName val="Осн"/>
      <sheetName val="Сдача "/>
      <sheetName val="Пром1"/>
      <sheetName val="предприятия"/>
      <sheetName val="Data-in"/>
      <sheetName val="Ural med"/>
      <sheetName val="Лист1 (2)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_FES"/>
      <sheetName val="Фин.обязат."/>
      <sheetName val="Financial ratios А3"/>
      <sheetName val="December(начис)_ZKM-ZinBV"/>
      <sheetName val="ЦентрЗатр"/>
      <sheetName val="ЕдИзм"/>
      <sheetName val="Предпр"/>
      <sheetName val="t0_name"/>
      <sheetName val="K_750_Sl_KPMG_report_Test"/>
      <sheetName val="K_300_RFD_KMG EP"/>
      <sheetName val="K_200_ES"/>
      <sheetName val="K_101_DDA_LS"/>
      <sheetName val="K_310_RFD_Uzen_rev"/>
      <sheetName val="K_120_FA_Sale"/>
      <sheetName val="InputTD"/>
      <sheetName val="6НК"/>
      <sheetName val="Settings"/>
      <sheetName val="ремонтТ9"/>
      <sheetName val="Transport overview"/>
      <sheetName val="Баланс"/>
      <sheetName val="I-Index"/>
      <sheetName val="Control"/>
      <sheetName val="12 месяцев 2010"/>
      <sheetName val="Нефть"/>
      <sheetName val="КТЖ БДР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Dictionaries"/>
      <sheetName val="Содержание"/>
      <sheetName val="2210900-Aug"/>
      <sheetName val="4 000 000 тыс.тг"/>
      <sheetName val="15 000 000 тыс.тг"/>
      <sheetName val="ЦХЛ 2004"/>
      <sheetName val="B-4"/>
      <sheetName val="MAIN"/>
      <sheetName val="факт 2005 г."/>
      <sheetName val="депозиты"/>
      <sheetName val="Статьи"/>
      <sheetName val="ГК лохл"/>
      <sheetName val="Апш"/>
      <sheetName val="Кумк"/>
      <sheetName val="Колум"/>
      <sheetName val="А Девел"/>
      <sheetName val="А Апш"/>
      <sheetName val="Девел"/>
      <sheetName val="А Кумк"/>
      <sheetName val="Экспл КОНС"/>
      <sheetName val="В-П"/>
      <sheetName val="А В-П"/>
      <sheetName val="А В-П КОНС"/>
      <sheetName val="БВО"/>
      <sheetName val="ЛОХЛ СВОД"/>
      <sheetName val="А ЛОХЛ СВОД"/>
      <sheetName val="А БВО"/>
      <sheetName val="Comp"/>
      <sheetName val="К1.2"/>
      <sheetName val="2.2 ОтклОТМ"/>
      <sheetName val="1.3.2 ОТМ"/>
      <sheetName val="Транспорт"/>
      <sheetName val="ЦТУ (касса)"/>
      <sheetName val="ЕБРР"/>
      <sheetName val="ЕБРР 200 млн.$ 24.05.12"/>
      <sheetName val="Самрук"/>
      <sheetName val="БРК-188,2"/>
      <sheetName val="LME_prices"/>
      <sheetName val="Доходы всего"/>
      <sheetName val="Доходы обороты"/>
      <sheetName val="ЛСЦ начисленное на 31.12.08"/>
      <sheetName val="ЛЛизинг начис. на 31.12.08"/>
      <sheetName val="5NK "/>
      <sheetName val="ктж"/>
      <sheetName val="ЖДА"/>
      <sheetName val="Доступ к МЖС"/>
      <sheetName val="авансы"/>
      <sheetName val="мать факт (изм НДС)"/>
      <sheetName val="ПВД"/>
      <sheetName val="прочие поступления"/>
      <sheetName val="кредитный бюджет 2014"/>
      <sheetName val="разработочная"/>
      <sheetName val="прочие выб по дзо"/>
      <sheetName val="инвест.разбивка"/>
      <sheetName val="оплата БЗ и ОСО для БДДС"/>
      <sheetName val="Соц.сфера"/>
      <sheetName val="расходы КТЖ"/>
      <sheetName val="Налоги"/>
      <sheetName val="прочие выбытия "/>
      <sheetName val="депозиты 2014"/>
      <sheetName val="УК и ФП"/>
      <sheetName val="бюджет 2013_освоение_)"/>
      <sheetName val="База"/>
      <sheetName val="Production_Ref Q-1-3"/>
      <sheetName val="Analytics"/>
      <sheetName val="касса 2015-2019 год займы 16081"/>
      <sheetName val="FA Movement Kyrg"/>
      <sheetName val="Hidden"/>
      <sheetName val=""/>
      <sheetName val="Данные"/>
      <sheetName val="Расчет эксп бурения"/>
      <sheetName val="свод КВЛ (на печать)"/>
      <sheetName val="КВЛ новые проекты"/>
      <sheetName val="ЭЭ"/>
      <sheetName val="Общий объем потребления "/>
      <sheetName val="объем оказ. услуг"/>
      <sheetName val="Forms"/>
      <sheetName val="ОТиТБ"/>
      <sheetName val="бюджет 2015 займы 200815"/>
      <sheetName val="2_8 ТР_ТО_и_ПН"/>
      <sheetName val="Объемы нетто 2013 "/>
      <sheetName val="ОРУ ДО"/>
      <sheetName val="Добыча нефти4"/>
      <sheetName val="поставка сравн13"/>
      <sheetName val="из сем"/>
      <sheetName val="Форма3.6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ФОТ"/>
      <sheetName val="свод ао"/>
      <sheetName val="ANX16-source_COGS (12)"/>
      <sheetName val="OCC (12)"/>
      <sheetName val="OCIS (12)"/>
      <sheetName val="51"/>
      <sheetName val="57"/>
      <sheetName val="Input TD"/>
      <sheetName val="новый ЕКР"/>
      <sheetName val="свод_до_вн_об_"/>
      <sheetName val="расш_для_РАО"/>
      <sheetName val="расш_для_РАО_стр_310"/>
      <sheetName val="1_1_"/>
      <sheetName val="1_2_"/>
      <sheetName val="Графики_Гкал,тыс_руб_"/>
      <sheetName val="2_1_"/>
      <sheetName val="2_2_"/>
      <sheetName val="2_3_"/>
      <sheetName val="2_4_"/>
      <sheetName val="3_1_"/>
      <sheetName val="3_2_"/>
      <sheetName val="3_3_"/>
      <sheetName val="4_1_"/>
      <sheetName val="4_2_"/>
      <sheetName val="4_3_"/>
      <sheetName val="4_4_"/>
      <sheetName val="4_5_"/>
      <sheetName val="4_6_"/>
      <sheetName val="4_7_"/>
      <sheetName val="5_1_"/>
      <sheetName val="5_1_январь"/>
      <sheetName val="5_1_февраль"/>
      <sheetName val="5_1_март"/>
      <sheetName val="6_1_"/>
      <sheetName val="1_кв_"/>
      <sheetName val="2_кв_"/>
      <sheetName val="3_кв_"/>
      <sheetName val="4_кв_"/>
      <sheetName val="_год"/>
      <sheetName val="УП_33_свод_"/>
      <sheetName val="пл__и_факт"/>
      <sheetName val="ñâîä_äî_âí_îá_"/>
      <sheetName val="ðàñø_äëÿ_ÐÀÎ"/>
      <sheetName val="ðàñø_äëÿ_ÐÀÎ_ñòð_310"/>
      <sheetName val="Ãðàôèêè_Ãêàë,òûñ_ðóá_"/>
      <sheetName val="5_1_ÿíâàðü"/>
      <sheetName val="5_1_ôåâðàëü"/>
      <sheetName val="5_1_ìàðò"/>
      <sheetName val="1_êâ_"/>
      <sheetName val="2_êâ_"/>
      <sheetName val="3_êâ_"/>
      <sheetName val="4_êâ_"/>
      <sheetName val="_ãîä"/>
      <sheetName val="ÓÏ_33_ñâîä_"/>
      <sheetName val="ïë__è_ôàêò"/>
      <sheetName val="Profit_&amp;_Loss_Total"/>
      <sheetName val="18_2-"/>
      <sheetName val="Э1_14_ОАО"/>
      <sheetName val="Э1_15ОАО"/>
      <sheetName val="Э1_14_ЗЭС"/>
      <sheetName val="Э1_14ЦЭС"/>
      <sheetName val="Э1_14ВЭС"/>
      <sheetName val="Э1_14ЮЭС"/>
      <sheetName val="Э1_15ЗЭС"/>
      <sheetName val="Э1_15ЦЭС"/>
      <sheetName val="Э1_15ВЭС"/>
      <sheetName val="Э1_15ЮЭС"/>
      <sheetName val="УФ1_"/>
      <sheetName val="УЗ1_"/>
      <sheetName val="6НК-cт_"/>
      <sheetName val="ЗАО_н_ит"/>
      <sheetName val="Сдача_"/>
      <sheetName val="Ural_med"/>
      <sheetName val="Лист1_(2)"/>
      <sheetName val="П-16_"/>
      <sheetName val="П-17_"/>
      <sheetName val="П-18_"/>
      <sheetName val="П-19_"/>
      <sheetName val="УЗ-21_"/>
      <sheetName val="УП-28_"/>
      <sheetName val="УП-29_"/>
      <sheetName val="УП-30_"/>
      <sheetName val="УП-32_"/>
      <sheetName val="Прил_1"/>
      <sheetName val="Прил__1_1_"/>
      <sheetName val="УЗ-26_(1)"/>
      <sheetName val="УЗ-26_(2)"/>
      <sheetName val="УЗ-26_(3)"/>
      <sheetName val="УЗ-26_(4)"/>
      <sheetName val="УЗ-27_(1)"/>
      <sheetName val="УЗ-27_(2)"/>
      <sheetName val="УЗ-27_(3)"/>
      <sheetName val="УЗ-27_(4)"/>
      <sheetName val="пл-ф_01_06г_"/>
      <sheetName val="Премия_(Бизнес-план)_"/>
      <sheetName val="Премия_(БДР)_"/>
      <sheetName val="Объемы_"/>
      <sheetName val="СКС_"/>
      <sheetName val="пл-ф_02_06г_"/>
      <sheetName val="Дотация_за_февраль"/>
      <sheetName val="Анализ_по_субконто"/>
      <sheetName val="Объемы_март_"/>
      <sheetName val="Доходы_март"/>
      <sheetName val="котельные_2"/>
      <sheetName val="расшифровка_по_прочим"/>
      <sheetName val="анализ_покупки_ТЭР"/>
      <sheetName val="обьем_продаж"/>
      <sheetName val="смета_ахр"/>
      <sheetName val="приложение_2_"/>
      <sheetName val="УЗ-21_(1полуг_2002)"/>
      <sheetName val="УЗ-21_(1полуг_2003_план)"/>
      <sheetName val="УЗ-21_(1полуг_2003_факт)"/>
      <sheetName val="УЗ-22_(1полуг_2002)факт"/>
      <sheetName val="УЗ-22_(1полуг_2003)пл"/>
      <sheetName val="УЗ-22_(1полуг_2003)факт"/>
      <sheetName val="УЗ-23(1_полуг_2002)"/>
      <sheetName val="УЗ-23(1_полуг_2003)пл"/>
      <sheetName val="УЗ-23(1полуг_2003)_факт"/>
      <sheetName val="УЗ-26_(1полуг_2002__факт)"/>
      <sheetName val="УЗ-26_(1полуг_2003_план)"/>
      <sheetName val="УЗ-26_(1полуг_2003_факт)"/>
      <sheetName val="Фин_обязат_"/>
      <sheetName val="Financial_ratios_А3"/>
      <sheetName val="K_300_RFD_KMG_EP"/>
      <sheetName val="Transport_overview"/>
      <sheetName val="12_месяцев_2010"/>
      <sheetName val="КТЖ_БДР"/>
      <sheetName val="Ý1_14_ÎÀÎ"/>
      <sheetName val="Ý1_15ÎÀÎ"/>
      <sheetName val="Ý1_14_ÇÝÑ"/>
      <sheetName val="Ý1_14ÖÝÑ"/>
      <sheetName val="Ý1_14ÂÝÑ"/>
      <sheetName val="Ý1_14ÞÝÑ"/>
      <sheetName val="Ý1_15ÇÝÑ"/>
      <sheetName val="Ý1_15ÖÝÑ"/>
      <sheetName val="Ý1_15ÂÝÑ"/>
      <sheetName val="Ý1_15ÞÝÑ"/>
      <sheetName val="ÓÔ1_"/>
      <sheetName val="ÓÇ1_"/>
      <sheetName val="4_000_000_тыс_тг"/>
      <sheetName val="15_000_000_тыс_тг"/>
      <sheetName val="ЦХЛ_2004"/>
      <sheetName val="КВЛ_новые_проекты"/>
      <sheetName val="2_8_ТР_ТО_и_ПН"/>
      <sheetName val="факт_2005_г_"/>
      <sheetName val="ГК_лохл"/>
      <sheetName val="А_Девел"/>
      <sheetName val="А_Апш"/>
      <sheetName val="А_Кумк"/>
      <sheetName val="Экспл_КОНС"/>
      <sheetName val="А_В-П"/>
      <sheetName val="А_В-П_КОНС"/>
      <sheetName val="ЛОХЛ_СВОД"/>
      <sheetName val="А_ЛОХЛ_СВОД"/>
      <sheetName val="А_БВО"/>
      <sheetName val="Расчет_эксп_бурения"/>
      <sheetName val="свод_КВЛ_(на_печать)"/>
      <sheetName val="ЦТУ_(касса)"/>
      <sheetName val="ЕБРР_200_млн_$_24_05_12"/>
      <sheetName val="Доходы_всего"/>
      <sheetName val="Доходы_обороты"/>
      <sheetName val="ЛСЦ_начисленное_на_31_12_08"/>
      <sheetName val="ЛЛизинг_начис__на_31_12_08"/>
      <sheetName val="5NK_"/>
      <sheetName val="Доступ_к_МЖС"/>
      <sheetName val="мать_факт_(изм_НДС)"/>
      <sheetName val="прочие_поступления"/>
      <sheetName val="кредитный_бюджет_2014"/>
      <sheetName val="прочие_выб_по_дзо"/>
      <sheetName val="инвест_разбивка"/>
      <sheetName val="оплата_БЗ_и_ОСО_для_БДДС"/>
      <sheetName val="Соц_сфера"/>
      <sheetName val="расходы_КТЖ"/>
      <sheetName val="прочие_выбытия_"/>
      <sheetName val="депозиты_2014"/>
      <sheetName val="УК_и_ФП"/>
      <sheetName val="бюджет_2013_освоение_)"/>
      <sheetName val="К1_2"/>
      <sheetName val="Общий_объем_потребления_"/>
      <sheetName val="объем_оказ__услуг"/>
      <sheetName val="Справочник"/>
      <sheetName val="3"/>
      <sheetName val="ДР 2011"/>
      <sheetName val="себ с ув."/>
      <sheetName val="KR(СВОД)"/>
      <sheetName val="д1"/>
      <sheetName val="СИС"/>
      <sheetName val="Водопад 3 для Ч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1.2"/>
      <sheetName val="КРС 2009"/>
      <sheetName val="КРС%202009.xls"/>
      <sheetName val="КРС 2009.xls"/>
      <sheetName val="годовой тест"/>
    </sheetNames>
    <definedNames>
      <definedName name="Header1" refersTo="#ССЫЛКА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1"/>
      <sheetName val="TB-2"/>
      <sheetName val="AutoAdj"/>
      <sheetName val="Info"/>
      <sheetName val="Control"/>
      <sheetName val="A1"/>
      <sheetName val="A1-1"/>
      <sheetName val="A2"/>
      <sheetName val="A3"/>
      <sheetName val="A3-1"/>
      <sheetName val="A4"/>
      <sheetName val="A4-1"/>
      <sheetName val="A5"/>
      <sheetName val="O1"/>
      <sheetName val="O2"/>
      <sheetName val="O3"/>
      <sheetName val="O3-1"/>
      <sheetName val="O4"/>
      <sheetName val="K1"/>
      <sheetName val="P1"/>
      <sheetName val="P2"/>
      <sheetName val="P3"/>
      <sheetName val="C1"/>
      <sheetName val="C2-1"/>
      <sheetName val="C2-2"/>
      <sheetName val="C3-1"/>
      <sheetName val="C3-2"/>
      <sheetName val="C4"/>
      <sheetName val="C5"/>
      <sheetName val="C6"/>
      <sheetName val="Акт"/>
      <sheetName val="C7"/>
      <sheetName val="Grouplist"/>
      <sheetName val="Rates"/>
      <sheetName val="PP&amp;E mvt for 2003"/>
      <sheetName val="Àêò"/>
      <sheetName val="страхов"/>
      <sheetName val="комм"/>
      <sheetName val="ГПХ"/>
      <sheetName val="2.2 ОтклОТМ"/>
      <sheetName val="1.3.2 ОТМ"/>
      <sheetName val="Plrap"/>
      <sheetName val="Plsum"/>
      <sheetName val="Pladj"/>
      <sheetName val="Cash Flow - 2004 Workings"/>
      <sheetName val="7.1"/>
      <sheetName val="Форма2"/>
      <sheetName val="Форма1"/>
      <sheetName val="PP_E mvt for 2003"/>
      <sheetName val="Предпр"/>
      <sheetName val="ЦентрЗатр"/>
      <sheetName val="ЕдИзм"/>
      <sheetName val="yO302.1"/>
      <sheetName val="additional_data"/>
      <sheetName val="#ССЫЛКА"/>
      <sheetName val="ЯНВ_99"/>
      <sheetName val="N_SVOD"/>
      <sheetName val="1NK"/>
      <sheetName val="L-1"/>
      <sheetName val="FES"/>
      <sheetName val="Содержание"/>
      <sheetName val="PP&amp;E_mvt_for_2003"/>
      <sheetName val="2_2_ОтклОТМ"/>
      <sheetName val="1_3_2_ОТМ"/>
      <sheetName val="PP_E_mvt_for_2003"/>
      <sheetName val="Cash_Flow_-_2004_Workings"/>
      <sheetName val="7_1"/>
      <sheetName val="PP&amp;E_mvt_for_20031"/>
      <sheetName val="2_2_ОтклОТМ1"/>
      <sheetName val="1_3_2_ОТМ1"/>
      <sheetName val="PP_E_mvt_for_20031"/>
      <sheetName val="Cash_Flow_-_2004_Workings1"/>
      <sheetName val="7_11"/>
      <sheetName val="2БО"/>
      <sheetName val="Sheet1"/>
      <sheetName val="Def"/>
      <sheetName val="NOV"/>
      <sheetName val="Anlagevermögen"/>
      <sheetName val="ñòðàõîâ"/>
      <sheetName val="êîìì"/>
      <sheetName val="ÃÏÕ"/>
      <sheetName val="2.2 ÎòêëÎÒÌ"/>
      <sheetName val="1.3.2 ÎÒÌ"/>
      <sheetName val="Ôîðìà2"/>
      <sheetName val="Ôîðìà1"/>
      <sheetName val="Ïðåäïð"/>
      <sheetName val="ÖåíòðÇàòð"/>
      <sheetName val="ÅäÈçì"/>
      <sheetName val="#ÑÑÛËÊÀ"/>
      <sheetName val="ßÍÂ_99"/>
      <sheetName val="д.7.001"/>
      <sheetName val="VLOOKUP"/>
      <sheetName val="INPUTMASTER"/>
      <sheetName val="свод"/>
      <sheetName val="группа"/>
      <sheetName val="Расчеты"/>
      <sheetName val="Данные"/>
      <sheetName val="Ввод"/>
      <sheetName val="Capex"/>
      <sheetName val="Assump"/>
      <sheetName val="Standing data"/>
      <sheetName val="2005 Social"/>
      <sheetName val="US Dollar 2003"/>
      <sheetName val="SDR 2003"/>
      <sheetName val="Cash Flow - CY Workings"/>
      <sheetName val="Собственный капитал"/>
      <sheetName val="Пр2"/>
      <sheetName val="Inputs - general"/>
      <sheetName val="I KEY INFORMATION"/>
      <sheetName val="VI REVENUE OOD"/>
      <sheetName val="IIb P&amp;L short"/>
      <sheetName val="IV REVENUE ROOMS"/>
      <sheetName val="IV REVENUE  F&amp;B"/>
      <sheetName val="Assp"/>
      <sheetName val="ToggleBox"/>
      <sheetName val="ATI"/>
      <sheetName val="Cash CCI Detail"/>
      <sheetName val="Disclosure"/>
      <sheetName val="Параметры"/>
      <sheetName val="TERMS"/>
      <sheetName val="Sensitivity"/>
      <sheetName val="PP&amp;E_mvt_for_20032"/>
      <sheetName val="2_2_ОтклОТМ2"/>
      <sheetName val="1_3_2_ОТМ2"/>
      <sheetName val="Cash_Flow_-_2004_Workings2"/>
      <sheetName val="7_12"/>
      <sheetName val="PP_E_mvt_for_20032"/>
      <sheetName val="yO302_1"/>
      <sheetName val="2_2_ÎòêëÎÒÌ"/>
      <sheetName val="1_3_2_ÎÒÌ"/>
      <sheetName val="д_7_001"/>
      <sheetName val="Standing_data"/>
      <sheetName val="2005_Social"/>
      <sheetName val="US_Dollar_2003"/>
      <sheetName val="SDR_2003"/>
      <sheetName val="Cash_Flow_-_CY_Workings"/>
      <sheetName val="Собственный_капитал"/>
      <sheetName val="Inputs_-_general"/>
      <sheetName val="I_KEY_INFORMATION"/>
      <sheetName val="VI_REVENUE_OOD"/>
      <sheetName val="IIb_P&amp;L_short"/>
      <sheetName val="IV_REVENUE_ROOMS"/>
      <sheetName val="IV_REVENUE__F&amp;B"/>
      <sheetName val="Cash_CCI_Detail"/>
      <sheetName val="Scenarios"/>
      <sheetName val="Workings"/>
      <sheetName val="Macroeconomic Assumptions"/>
      <sheetName val="IIb P_L short"/>
      <sheetName val="IV REVENUE  F_B"/>
      <sheetName val="PP&amp;E_mvt_for_20033"/>
      <sheetName val="2_2_ОтклОТМ3"/>
      <sheetName val="1_3_2_ОТМ3"/>
      <sheetName val="Cash_Flow_-_2004_Workings3"/>
      <sheetName val="7_13"/>
      <sheetName val="PP_E_mvt_for_20033"/>
      <sheetName val="yO302_11"/>
      <sheetName val="2_2_ÎòêëÎÒÌ1"/>
      <sheetName val="1_3_2_ÎÒÌ1"/>
      <sheetName val="д_7_0011"/>
      <sheetName val="Standing_data1"/>
      <sheetName val="2005_Social1"/>
      <sheetName val="US_Dollar_20031"/>
      <sheetName val="SDR_20031"/>
      <sheetName val="Cash_Flow_-_CY_Workings1"/>
      <sheetName val="Собственный_капитал1"/>
      <sheetName val="Inputs_-_general1"/>
      <sheetName val="I_KEY_INFORMATION1"/>
      <sheetName val="VI_REVENUE_OOD1"/>
      <sheetName val="IIb_P&amp;L_short1"/>
      <sheetName val="IV_REVENUE_ROOMS1"/>
      <sheetName val="IV_REVENUE__F&amp;B1"/>
      <sheetName val="Cash_CCI_Detail1"/>
      <sheetName val="IIb_P_L_short"/>
      <sheetName val="IV_REVENUE__F_B"/>
      <sheetName val="Macroeconomic_Assumptions"/>
      <sheetName val="input_data"/>
      <sheetName val="внутр обороты ОАР"/>
      <sheetName val="Инв освоение"/>
      <sheetName val="Инв финас"/>
      <sheetName val="внутр обороты ОПУ"/>
      <sheetName val="внутр обороты БС"/>
      <sheetName val="внутр обороты ДДС"/>
      <sheetName val="Управление"/>
      <sheetName val="Фин.дох.и расх."/>
      <sheetName val="Баланс"/>
      <sheetName val="Обор капитал"/>
      <sheetName val="ОДД"/>
      <sheetName val="Доп.показатели"/>
      <sheetName val="ОПУ"/>
      <sheetName val="Объёмы продаж"/>
      <sheetName val="Запасы готовой продукции"/>
      <sheetName val="Цены"/>
      <sheetName val="Уд.себ-сть"/>
      <sheetName val="расш.пр.в уд себ-сти 12 мес"/>
      <sheetName val="расш.пр.в ан-зе себ-сти 12 мес"/>
      <sheetName val="расш.пр.в ан-зе себ-сти 11м к п"/>
      <sheetName val="расш.пр.в уд себ-сти к пр г"/>
      <sheetName val="расш.пр.в ОАР"/>
      <sheetName val="Пр.опер.дох.и расх."/>
      <sheetName val="расш.пр.в расх.по реализ."/>
      <sheetName val="Расх.по реализ."/>
      <sheetName val="эффект нал ставка"/>
      <sheetName val="Ан-з себ-сти 12 мес"/>
      <sheetName val="Sheet2"/>
      <sheetName val="БРК 1"/>
      <sheetName val="БРК 2"/>
      <sheetName val="БРК 3"/>
      <sheetName val="ГБРК"/>
      <sheetName val="Произв. затраты"/>
      <sheetName val="Threshold Table"/>
      <sheetName val="Hidden"/>
      <sheetName val="FA register"/>
      <sheetName val="PP&amp;E_mvt_for_20034"/>
      <sheetName val="Cash_Flow_-_2004_Workings4"/>
      <sheetName val="7_14"/>
      <sheetName val="2_2_ОтклОТМ4"/>
      <sheetName val="1_3_2_ОТМ4"/>
      <sheetName val="PP_E_mvt_for_20034"/>
      <sheetName val="yO302_12"/>
      <sheetName val="2_2_ÎòêëÎÒÌ2"/>
      <sheetName val="1_3_2_ÎÒÌ2"/>
      <sheetName val="д_7_0012"/>
      <sheetName val="Standing_data2"/>
      <sheetName val="2005_Social2"/>
      <sheetName val="US_Dollar_20032"/>
      <sheetName val="SDR_20032"/>
      <sheetName val="Cash_Flow_-_CY_Workings2"/>
      <sheetName val="Собственный_капитал2"/>
      <sheetName val="Inputs_-_general2"/>
      <sheetName val="I_KEY_INFORMATION2"/>
      <sheetName val="VI_REVENUE_OOD2"/>
      <sheetName val="IIb_P&amp;L_short2"/>
      <sheetName val="IV_REVENUE_ROOMS2"/>
      <sheetName val="IV_REVENUE__F&amp;B2"/>
      <sheetName val="Cash_CCI_Detail2"/>
      <sheetName val="Macroeconomic_Assumptions1"/>
      <sheetName val="IIb_P_L_short1"/>
      <sheetName val="IV_REVENUE__F_B1"/>
      <sheetName val="внутр_обороты_ОАР"/>
      <sheetName val="Инв_освоение"/>
      <sheetName val="Инв_финас"/>
      <sheetName val="внутр_обороты_ОПУ"/>
      <sheetName val="внутр_обороты_БС"/>
      <sheetName val="внутр_обороты_ДДС"/>
      <sheetName val="Фин_дох_и_расх_"/>
      <sheetName val="Обор_капитал"/>
      <sheetName val="Доп_показатели"/>
      <sheetName val="Объёмы_продаж"/>
      <sheetName val="Запасы_готовой_продукции"/>
      <sheetName val="Уд_себ-сть"/>
      <sheetName val="расш_пр_в_уд_себ-сти_12_мес"/>
      <sheetName val="расш_пр_в_ан-зе_себ-сти_12_мес"/>
      <sheetName val="расш_пр_в_ан-зе_себ-сти_11м_к_п"/>
      <sheetName val="расш_пр_в_уд_себ-сти_к_пр_г"/>
      <sheetName val="расш_пр_в_ОАР"/>
      <sheetName val="Пр_опер_дох_и_расх_"/>
      <sheetName val="расш_пр_в_расх_по_реализ_"/>
      <sheetName val="Расх_по_реализ_"/>
      <sheetName val="эффект_нал_ставка"/>
      <sheetName val="Ан-з_себ-сти_12_мес"/>
      <sheetName val="БРК_1"/>
      <sheetName val="БРК_2"/>
      <sheetName val="БРК_3"/>
      <sheetName val="Произв__затраты"/>
      <sheetName val="Threshold_Table"/>
      <sheetName val="Controls"/>
      <sheetName val="Prelim Cost"/>
      <sheetName val="Treatment Summary"/>
      <sheetName val="cash product. plan"/>
      <sheetName val="Chart"/>
      <sheetName val="GAAP TB 30.09.01  detail p&amp;l"/>
      <sheetName val=" По скв"/>
      <sheetName val="Распределение"/>
      <sheetName val="ЦХЛ 2004"/>
      <sheetName val="XREF"/>
      <sheetName val="Read me first"/>
      <sheetName val="DB"/>
      <sheetName val="13. Проверка"/>
      <sheetName val="11. Тест на обесценение"/>
      <sheetName val="Dictionaries"/>
      <sheetName val="Range data"/>
      <sheetName val="PRECA citadis"/>
      <sheetName val="Other software VCR"/>
      <sheetName val="Depr"/>
      <sheetName val="M1-Main Assu"/>
      <sheetName val="Cover"/>
      <sheetName val="Control Settings"/>
      <sheetName val="ОПГЗ"/>
      <sheetName val="План ГЗ"/>
      <sheetName val="Master Inputs Start here"/>
      <sheetName val="PP&amp;E_mvt_for_20035"/>
      <sheetName val="2_2_ОтклОТМ5"/>
      <sheetName val="1_3_2_ОТМ5"/>
      <sheetName val="Cash_Flow_-_2004_Workings5"/>
      <sheetName val="7_15"/>
      <sheetName val="PP_E_mvt_for_20035"/>
      <sheetName val="yO302_13"/>
      <sheetName val="2_2_ÎòêëÎÒÌ3"/>
      <sheetName val="1_3_2_ÎÒÌ3"/>
      <sheetName val="д_7_0013"/>
      <sheetName val="Standing_data3"/>
      <sheetName val="2005_Social3"/>
      <sheetName val="Cash_Flow_-_CY_Workings3"/>
      <sheetName val="Собственный_капитал3"/>
      <sheetName val="Inputs_-_general3"/>
      <sheetName val="US_Dollar_20033"/>
      <sheetName val="SDR_20033"/>
      <sheetName val="I_KEY_INFORMATION3"/>
      <sheetName val="VI_REVENUE_OOD3"/>
      <sheetName val="IIb_P&amp;L_short3"/>
      <sheetName val="IV_REVENUE_ROOMS3"/>
      <sheetName val="IV_REVENUE__F&amp;B3"/>
      <sheetName val="Cash_CCI_Detail3"/>
      <sheetName val="IIb_P_L_short2"/>
      <sheetName val="IV_REVENUE__F_B2"/>
      <sheetName val="Threshold_Table1"/>
      <sheetName val="БРК_11"/>
      <sheetName val="БРК_21"/>
      <sheetName val="БРК_31"/>
      <sheetName val="Произв__затраты1"/>
      <sheetName val="Macroeconomic_Assumptions2"/>
      <sheetName val="внутр_обороты_ОАР1"/>
      <sheetName val="Инв_освоение1"/>
      <sheetName val="Инв_финас1"/>
      <sheetName val="внутр_обороты_ОПУ1"/>
      <sheetName val="внутр_обороты_БС1"/>
      <sheetName val="внутр_обороты_ДДС1"/>
      <sheetName val="Фин_дох_и_расх_1"/>
      <sheetName val="Обор_капитал1"/>
      <sheetName val="Доп_показатели1"/>
      <sheetName val="Объёмы_продаж1"/>
      <sheetName val="Запасы_готовой_продукции1"/>
      <sheetName val="Уд_себ-сть1"/>
      <sheetName val="расш_пр_в_уд_себ-сти_12_мес1"/>
      <sheetName val="расш_пр_в_ан-зе_себ-сти_12_мес1"/>
      <sheetName val="расш_пр_в_ан-зе_себ-сти_11м_к_1"/>
      <sheetName val="расш_пр_в_уд_себ-сти_к_пр_г1"/>
      <sheetName val="расш_пр_в_ОАР1"/>
      <sheetName val="Пр_опер_дох_и_расх_1"/>
      <sheetName val="расш_пр_в_расх_по_реализ_1"/>
      <sheetName val="Расх_по_реализ_1"/>
      <sheetName val="эффект_нал_ставка1"/>
      <sheetName val="Ан-з_себ-сти_12_мес1"/>
      <sheetName val="Prelim_Cost"/>
      <sheetName val="FA_register"/>
      <sheetName val="Range_data"/>
      <sheetName val="GAAP_TB_30_09_01__detail_p&amp;l"/>
      <sheetName val="I-Index"/>
      <sheetName val="доп.дан."/>
      <sheetName val="База"/>
      <sheetName val="приложение№3"/>
      <sheetName val="Команда и роли"/>
      <sheetName val="1"/>
      <sheetName val="2"/>
      <sheetName val="8"/>
      <sheetName val="H"/>
      <sheetName val="4"/>
      <sheetName val="10"/>
      <sheetName val="11"/>
      <sheetName val="3"/>
      <sheetName val="5"/>
      <sheetName val="6"/>
      <sheetName val="7"/>
      <sheetName val="9"/>
      <sheetName val="1@"/>
      <sheetName val="10@"/>
      <sheetName val="2@"/>
      <sheetName val="3@"/>
      <sheetName val="4@"/>
      <sheetName val="5@"/>
      <sheetName val="6@"/>
      <sheetName val="7@"/>
      <sheetName val="8@"/>
      <sheetName val="9@"/>
      <sheetName val="Master roll out plan"/>
      <sheetName val="NPV"/>
      <sheetName val="Служебный лист"/>
      <sheetName val="Royalty"/>
      <sheetName val="План_ГЗ"/>
      <sheetName val="Master_Inputs_Start_here"/>
      <sheetName val="консалт"/>
      <sheetName val="map_nat"/>
      <sheetName val="map_RPG"/>
      <sheetName val="январь"/>
      <sheetName val="ремонт 25"/>
      <sheetName val="payments"/>
      <sheetName val=""/>
      <sheetName val="CP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  <sheetData sheetId="50" refreshError="1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 refreshError="1"/>
      <sheetData sheetId="265" refreshError="1"/>
      <sheetData sheetId="266" refreshError="1"/>
      <sheetData sheetId="267"/>
      <sheetData sheetId="268" refreshError="1"/>
      <sheetData sheetId="269" refreshError="1"/>
      <sheetData sheetId="270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/>
      <sheetData sheetId="382"/>
      <sheetData sheetId="383" refreshError="1"/>
      <sheetData sheetId="384" refreshError="1"/>
      <sheetData sheetId="385" refreshError="1"/>
      <sheetData sheetId="386" refreshError="1"/>
      <sheetData sheetId="38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НК"/>
      <sheetName val="4НК"/>
      <sheetName val="5НК"/>
      <sheetName val="7НК"/>
      <sheetName val="ФОТ АУП"/>
      <sheetName val="ФОТ ПП"/>
      <sheetName val="12НК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Форма2"/>
      <sheetName val="14.1.2.2.(Услуги связи)"/>
      <sheetName val="WBS"/>
      <sheetName val="calc"/>
      <sheetName val="Добыча нефти4"/>
      <sheetName val="Control"/>
      <sheetName val="Доп.таблица по доходам"/>
      <sheetName val="SMSTemp"/>
      <sheetName val="Фин.обязат."/>
      <sheetName val="Налоги"/>
      <sheetName val="Sheet1"/>
      <sheetName val="Chart"/>
      <sheetName val="FS-97"/>
      <sheetName val="Доп.таблица%20по%20доходам.xlsx"/>
      <sheetName val="%D0%94%D0%BE%D0%BF.%D1%82%D0%B0"/>
      <sheetName val="Info"/>
    </sheetNames>
    <definedNames>
      <definedName name="ыыыы" refersTo="#ССЫЛКА!" sheetId="6"/>
    </defined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П"/>
      <sheetName val="1NK"/>
      <sheetName val="Добыча нефти4"/>
      <sheetName val="Форма1"/>
      <sheetName val="Форма2"/>
      <sheetName val="Содержание"/>
      <sheetName val="7.1"/>
      <sheetName val="Предпр"/>
      <sheetName val="ЦентрЗатр"/>
      <sheetName val="ЕдИзм"/>
      <sheetName val="ЯНВАРЬ"/>
      <sheetName val="Control"/>
      <sheetName val="ЗарПлата 2003"/>
      <sheetName val="PP&amp;E mvt for 2003"/>
      <sheetName val="12НК"/>
      <sheetName val="3НК"/>
      <sheetName val="7НК"/>
      <sheetName val="Баланс"/>
      <sheetName val="Rollforward"/>
      <sheetName val="- 1 -"/>
      <sheetName val="O.500 Property Tax"/>
      <sheetName val="#REF"/>
      <sheetName val="FP20DB (3)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бит"/>
      <sheetName val="из сем"/>
      <sheetName val="Форма2"/>
      <sheetName val="потр"/>
      <sheetName val="СН"/>
      <sheetName val="Добыча нефти4"/>
      <sheetName val="поставка сравн13"/>
      <sheetName val="Осн"/>
      <sheetName val="группа"/>
      <sheetName val="Пр2"/>
      <sheetName val="факт 2005 г."/>
      <sheetName val="Ввод"/>
      <sheetName val="Изменяемые данные"/>
      <sheetName val="Форма1"/>
      <sheetName val="справка"/>
      <sheetName val="п11"/>
      <sheetName val="п25ЦТАИ"/>
      <sheetName val="п25"/>
      <sheetName val="п23"/>
      <sheetName val="п26"/>
      <sheetName val="п31"/>
      <sheetName val="п4"/>
      <sheetName val="п5"/>
      <sheetName val="п7"/>
      <sheetName val="п8"/>
      <sheetName val="List of values"/>
      <sheetName val="Water trucking 2005"/>
      <sheetName val="Добычанефти4"/>
      <sheetName val="поставкасравн13"/>
      <sheetName val="факс(2005-20гг.)"/>
      <sheetName val="t0_name"/>
      <sheetName val="данн"/>
      <sheetName val="PP&amp;E mvt for 2003"/>
      <sheetName val="дебит на 31 06 05"/>
      <sheetName val="ЦентрЗатр"/>
      <sheetName val="ЕдИзм"/>
      <sheetName val="Предпр"/>
      <sheetName val="Лист 1"/>
      <sheetName val="мат расходы"/>
      <sheetName val="Hidden"/>
      <sheetName val="11"/>
      <sheetName val="ECM_PP"/>
      <sheetName val="Info"/>
      <sheetName val="Исход"/>
      <sheetName val="ремонт 25"/>
      <sheetName val="Нефть"/>
      <sheetName val="L-1"/>
      <sheetName val="FES"/>
      <sheetName val="цеховые"/>
      <sheetName val="Sheet1"/>
      <sheetName val="Combined TS_EP KMG_3m 2009"/>
      <sheetName val="SMSTemp"/>
      <sheetName val="TB"/>
      <sheetName val="PR CN"/>
      <sheetName val="H3.100 Rollforward"/>
      <sheetName val="GAAP TB 31.12.01  detail p&amp;l"/>
      <sheetName val="K_760"/>
      <sheetName val="База"/>
      <sheetName val="ОборБалФормОтч"/>
      <sheetName val="ТитулЛистОтч"/>
      <sheetName val="Пр3"/>
      <sheetName val="KACHAR-201"/>
      <sheetName val="З"/>
      <sheetName val="ПФ-RUR"/>
      <sheetName val="кредиты-USD"/>
      <sheetName val="кредиты-KZT"/>
      <sheetName val="ПФ-USD"/>
      <sheetName val="ПФ-EUR"/>
      <sheetName val="аккредитивы"/>
      <sheetName val="ГТМ"/>
      <sheetName val="K_320_RFD_Emba_rev"/>
      <sheetName val="C1-a 300 Conf-3M"/>
      <sheetName val="Balance Sheet"/>
      <sheetName val="СПгнг"/>
      <sheetName val="UNITPRICES"/>
      <sheetName val="July_03_Pg8"/>
      <sheetName val="Control"/>
      <sheetName val="3НК"/>
      <sheetName val="ГПЗ_ПОСД_Способ закупок"/>
      <sheetName val="ОР"/>
      <sheetName val="всп"/>
      <sheetName val="ОТиТБ"/>
      <sheetName val="план07"/>
      <sheetName val="MS"/>
      <sheetName val="Б.мчас (П)"/>
      <sheetName val="исп.см."/>
      <sheetName val="Лист4"/>
      <sheetName val="12НК"/>
      <sheetName val="из_сем"/>
      <sheetName val="Добыча_нефти4"/>
      <sheetName val="поставка_сравн13"/>
      <sheetName val="факт_2005_г_"/>
      <sheetName val="Изменяемые_данные"/>
      <sheetName val="List_of_values"/>
      <sheetName val="Water_trucking_2005"/>
      <sheetName val="факс(2005-20гг_)"/>
      <sheetName val="PP&amp;E_mvt_for_2003"/>
      <sheetName val="дебит_на_31_06_05"/>
      <sheetName val="Лист_1"/>
      <sheetName val="мат_расходы"/>
      <sheetName val="ремонт_25"/>
      <sheetName val="Combined_TS_EP_KMG_3m_2009"/>
      <sheetName val="PR_CN"/>
      <sheetName val="H3_100_Rollforward"/>
      <sheetName val="GAAP_TB_31_12_01__detail_p&amp;l"/>
      <sheetName val="C1-a_300_Conf-3M"/>
      <sheetName val="Balance_Sheet"/>
      <sheetName val="ГПЗ_ПОСД_Способ_закупок"/>
      <sheetName val="Общие данные"/>
      <sheetName val="График освоения"/>
      <sheetName val="Амортизация"/>
      <sheetName val="Затраты"/>
      <sheetName val="Налоги"/>
      <sheetName val="Доходы"/>
      <sheetName val="Прибыль"/>
      <sheetName val="Займы"/>
      <sheetName val="Потоки"/>
      <sheetName val="NPV "/>
      <sheetName val="Лист1"/>
      <sheetName val="XREF"/>
      <sheetName val="2.2 ОтклОТМ"/>
      <sheetName val="1.3.2 ОТМ"/>
      <sheetName val="1NK"/>
      <sheetName val="Production_Ref Q-1-3"/>
      <sheetName val="Capex"/>
      <sheetName val="ЛСЦ начисленное на 31.12.08"/>
      <sheetName val="ЛЛизинг начис. на 31.12.08"/>
      <sheetName val="GAAP TB 30.09.01  detail p&amp;l"/>
      <sheetName val="ДС МЗК"/>
      <sheetName val="Книга1"/>
      <sheetName val="из_сем1"/>
      <sheetName val="Добыча_нефти41"/>
      <sheetName val="поставка_сравн131"/>
      <sheetName val="факт_2005_г_1"/>
      <sheetName val="Изменяемые_данные1"/>
      <sheetName val="List_of_values1"/>
      <sheetName val="Water_trucking_20051"/>
      <sheetName val="факс(2005-20гг_)1"/>
      <sheetName val="PP&amp;E_mvt_for_20031"/>
      <sheetName val="дебит_на_31_06_051"/>
      <sheetName val="Лист_11"/>
      <sheetName val="мат_расходы1"/>
      <sheetName val="ремонт_251"/>
      <sheetName val="Combined_TS_EP_KMG_3m_20091"/>
      <sheetName val="PR_CN1"/>
      <sheetName val="H3_100_Rollforward1"/>
      <sheetName val="GAAP_TB_31_12_01__detail_p&amp;l1"/>
      <sheetName val="C1-a_300_Conf-3M1"/>
      <sheetName val="Balance_Sheet1"/>
      <sheetName val="ГПЗ_ПОСД_Способ_закупок1"/>
      <sheetName val="Б_мчас_(П)"/>
      <sheetName val="исп_см_"/>
      <sheetName val="Общие_данные"/>
      <sheetName val="График_освоения"/>
      <sheetName val="NPV_"/>
      <sheetName val="Due from banks"/>
      <sheetName val="шаблон"/>
      <sheetName val="УОС-3"/>
      <sheetName val="Дебиторка"/>
      <sheetName val="Assumptions"/>
      <sheetName val="эксп"/>
      <sheetName val="Фин план"/>
      <sheetName val="Результаты анализа"/>
      <sheetName val="Баланс-2050 (финал.расчет!)"/>
      <sheetName val="VLOOKUP"/>
      <sheetName val="INPUTMASTER"/>
      <sheetName val="date_list"/>
      <sheetName val="счетчики"/>
      <sheetName val="Ершова"/>
      <sheetName val="линии"/>
      <sheetName val="06.03 Вневедом. и  пожар.  охр."/>
      <sheetName val="XLR_NoRangeSheet"/>
      <sheetName val="Глоссарий"/>
      <sheetName val="Comp06"/>
      <sheetName val="Orders"/>
      <sheetName val="IFRS FS"/>
      <sheetName val="Доп инфо"/>
      <sheetName val="ОСВ"/>
      <sheetName val="Содержание"/>
      <sheetName val="b-4"/>
      <sheetName val="ФОТ (2012)"/>
      <sheetName val="Database"/>
      <sheetName val="1 квартал"/>
      <sheetName val="ГК лохл"/>
      <sheetName val="NewCashFlow"/>
      <sheetName val="Год"/>
      <sheetName val="Фонд"/>
      <sheetName val="2_2_ОтклОТМ"/>
      <sheetName val="1_3_2_ОТМ"/>
      <sheetName val="Production_Ref_Q-1-3"/>
      <sheetName val="ЛСЦ_начисленное_на_31_12_08"/>
      <sheetName val="ЛЛизинг_начис__на_31_12_08"/>
      <sheetName val="GAAP_TB_30_09_01__detail_p&amp;l"/>
      <sheetName val="ДС_МЗК"/>
      <sheetName val="ГК_лохл"/>
      <sheetName val="1_квартал"/>
      <sheetName val="консалт"/>
      <sheetName val="Начисления процентов"/>
      <sheetName val="ввод-вывод ОС авг2004- 2005"/>
      <sheetName val="Гр5(о)"/>
      <sheetName val="Лист2"/>
      <sheetName val="G&amp;A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>
        <row r="2">
          <cell r="A2" t="str">
            <v>A B Commerce ТОО</v>
          </cell>
        </row>
      </sheetData>
      <sheetData sheetId="89">
        <row r="2">
          <cell r="A2" t="str">
            <v>A B Commerce ТОО</v>
          </cell>
        </row>
      </sheetData>
      <sheetData sheetId="90">
        <row r="2">
          <cell r="A2" t="str">
            <v>A B Commerce ТОО</v>
          </cell>
        </row>
      </sheetData>
      <sheetData sheetId="91">
        <row r="2">
          <cell r="A2" t="str">
            <v>A B Commerce ТОО</v>
          </cell>
        </row>
      </sheetData>
      <sheetData sheetId="92">
        <row r="2">
          <cell r="A2" t="str">
            <v>A B Commerce ТОО</v>
          </cell>
        </row>
      </sheetData>
      <sheetData sheetId="93">
        <row r="2">
          <cell r="A2" t="str">
            <v>A B Commerce ТОО</v>
          </cell>
        </row>
      </sheetData>
      <sheetData sheetId="94">
        <row r="2">
          <cell r="A2" t="str">
            <v>A B Commerce ТОО</v>
          </cell>
        </row>
      </sheetData>
      <sheetData sheetId="95">
        <row r="2">
          <cell r="A2" t="str">
            <v>A B Commerce ТОО</v>
          </cell>
        </row>
      </sheetData>
      <sheetData sheetId="96">
        <row r="2">
          <cell r="A2" t="str">
            <v>A B Commerce ТОО</v>
          </cell>
        </row>
      </sheetData>
      <sheetData sheetId="97">
        <row r="2">
          <cell r="A2" t="str">
            <v>A B Commerce ТОО</v>
          </cell>
        </row>
      </sheetData>
      <sheetData sheetId="98">
        <row r="2">
          <cell r="A2" t="str">
            <v>A B Commerce ТОО</v>
          </cell>
        </row>
      </sheetData>
      <sheetData sheetId="99">
        <row r="2">
          <cell r="A2" t="str">
            <v>A B Commerce ТОО</v>
          </cell>
        </row>
      </sheetData>
      <sheetData sheetId="100">
        <row r="2">
          <cell r="A2" t="str">
            <v>A B Commerce ТОО</v>
          </cell>
        </row>
      </sheetData>
      <sheetData sheetId="101">
        <row r="2">
          <cell r="A2" t="str">
            <v>A B Commerce ТОО</v>
          </cell>
        </row>
      </sheetData>
      <sheetData sheetId="102">
        <row r="2">
          <cell r="A2" t="str">
            <v>A B Commerce ТОО</v>
          </cell>
        </row>
      </sheetData>
      <sheetData sheetId="103">
        <row r="2">
          <cell r="A2" t="str">
            <v>A B Commerce ТОО</v>
          </cell>
        </row>
      </sheetData>
      <sheetData sheetId="104">
        <row r="2">
          <cell r="A2" t="str">
            <v>A B Commerce ТОО</v>
          </cell>
        </row>
      </sheetData>
      <sheetData sheetId="105">
        <row r="2">
          <cell r="A2" t="str">
            <v>A B Commerce ТОО</v>
          </cell>
        </row>
      </sheetData>
      <sheetData sheetId="106">
        <row r="2">
          <cell r="A2" t="str">
            <v>A B Commerce ТОО</v>
          </cell>
        </row>
      </sheetData>
      <sheetData sheetId="107">
        <row r="2">
          <cell r="A2" t="str">
            <v>A B Commerce ТОО</v>
          </cell>
        </row>
      </sheetData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>
        <row r="2">
          <cell r="A2" t="str">
            <v>A B Commerce ТОО</v>
          </cell>
        </row>
      </sheetData>
      <sheetData sheetId="131">
        <row r="2">
          <cell r="A2" t="str">
            <v>A B Commerce ТОО</v>
          </cell>
        </row>
      </sheetData>
      <sheetData sheetId="132">
        <row r="2">
          <cell r="A2" t="str">
            <v>A B Commerce ТОО</v>
          </cell>
        </row>
      </sheetData>
      <sheetData sheetId="133">
        <row r="2">
          <cell r="A2" t="str">
            <v>A B Commerce ТОО</v>
          </cell>
        </row>
      </sheetData>
      <sheetData sheetId="134">
        <row r="2">
          <cell r="A2" t="str">
            <v>A B Commerce ТОО</v>
          </cell>
        </row>
      </sheetData>
      <sheetData sheetId="135">
        <row r="2">
          <cell r="A2" t="str">
            <v>A B Commerce ТОО</v>
          </cell>
        </row>
      </sheetData>
      <sheetData sheetId="136">
        <row r="2">
          <cell r="A2" t="str">
            <v>A B Commerce ТОО</v>
          </cell>
        </row>
      </sheetData>
      <sheetData sheetId="137">
        <row r="2">
          <cell r="A2" t="str">
            <v>A B Commerce ТОО</v>
          </cell>
        </row>
      </sheetData>
      <sheetData sheetId="138">
        <row r="2">
          <cell r="A2" t="str">
            <v>A B Commerce ТОО</v>
          </cell>
        </row>
      </sheetData>
      <sheetData sheetId="139">
        <row r="2">
          <cell r="A2" t="str">
            <v>A B Commerce ТОО</v>
          </cell>
        </row>
      </sheetData>
      <sheetData sheetId="140">
        <row r="2">
          <cell r="A2" t="str">
            <v>A B Commerce ТОО</v>
          </cell>
        </row>
      </sheetData>
      <sheetData sheetId="141">
        <row r="2">
          <cell r="A2" t="str">
            <v>A B Commerce ТОО</v>
          </cell>
        </row>
      </sheetData>
      <sheetData sheetId="142">
        <row r="2">
          <cell r="A2" t="str">
            <v>A B Commerce ТОО</v>
          </cell>
        </row>
      </sheetData>
      <sheetData sheetId="143">
        <row r="2">
          <cell r="A2" t="str">
            <v>A B Commerce ТОО</v>
          </cell>
        </row>
      </sheetData>
      <sheetData sheetId="144">
        <row r="2">
          <cell r="A2" t="str">
            <v>A B Commerce ТОО</v>
          </cell>
        </row>
      </sheetData>
      <sheetData sheetId="145">
        <row r="2">
          <cell r="A2" t="str">
            <v>A B Commerce ТОО</v>
          </cell>
        </row>
      </sheetData>
      <sheetData sheetId="146">
        <row r="2">
          <cell r="A2" t="str">
            <v>A B Commerce ТОО</v>
          </cell>
        </row>
      </sheetData>
      <sheetData sheetId="147">
        <row r="2">
          <cell r="A2" t="str">
            <v>A B Commerce ТОО</v>
          </cell>
        </row>
      </sheetData>
      <sheetData sheetId="148">
        <row r="2">
          <cell r="A2" t="str">
            <v>A B Commerce ТОО</v>
          </cell>
        </row>
      </sheetData>
      <sheetData sheetId="149">
        <row r="2">
          <cell r="A2" t="str">
            <v>A B Commerce ТОО</v>
          </cell>
        </row>
      </sheetData>
      <sheetData sheetId="150">
        <row r="2">
          <cell r="A2" t="str">
            <v>A B Commerce ТОО</v>
          </cell>
        </row>
      </sheetData>
      <sheetData sheetId="151">
        <row r="2">
          <cell r="A2" t="str">
            <v>A B Commerce ТОО</v>
          </cell>
        </row>
      </sheetData>
      <sheetData sheetId="152">
        <row r="2">
          <cell r="A2" t="str">
            <v>A B Commerce ТОО</v>
          </cell>
        </row>
      </sheetData>
      <sheetData sheetId="153">
        <row r="2">
          <cell r="A2" t="str">
            <v>A B Commerce ТОО</v>
          </cell>
        </row>
      </sheetData>
      <sheetData sheetId="154">
        <row r="2">
          <cell r="A2" t="str">
            <v>A B Commerce ТОО</v>
          </cell>
        </row>
      </sheetData>
      <sheetData sheetId="155" refreshError="1"/>
      <sheetData sheetId="156">
        <row r="2">
          <cell r="A2" t="str">
            <v>A B Commerce ТОО</v>
          </cell>
        </row>
      </sheetData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>
        <row r="2">
          <cell r="A2" t="str">
            <v>A B Commerce ТОО</v>
          </cell>
        </row>
      </sheetData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 refreshError="1"/>
      <sheetData sheetId="197" refreshError="1"/>
      <sheetData sheetId="198" refreshError="1"/>
      <sheetData sheetId="199">
        <row r="2">
          <cell r="A2" t="str">
            <v>A B Commerce ТОО</v>
          </cell>
        </row>
      </sheetData>
      <sheetData sheetId="200" refreshError="1"/>
      <sheetData sheetId="20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2"/>
      <sheetName val="Памятка"/>
      <sheetName val="Форма1"/>
      <sheetName val="Форма3"/>
      <sheetName val="Форма4"/>
      <sheetName val="Форма5"/>
      <sheetName val="Форма6"/>
      <sheetName val="Форма7"/>
      <sheetName val="Форма8"/>
      <sheetName val="ЦентрЗатр"/>
      <sheetName val="Добыча нефти4"/>
      <sheetName val="form"/>
      <sheetName val="группа"/>
      <sheetName val="GAAP TB 31.12.01  detail p&amp;l"/>
      <sheetName val="КЭШ"/>
      <sheetName val="ОПиУ"/>
      <sheetName val="Лист1"/>
      <sheetName val="1БО"/>
      <sheetName val="штат"/>
      <sheetName val="КВЛ"/>
      <sheetName val="Канцтовары"/>
      <sheetName val="аренда"/>
      <sheetName val="связь"/>
      <sheetName val="реклама"/>
      <sheetName val="расхмат"/>
      <sheetName val="прочие стор"/>
      <sheetName val="услуги прочие"/>
      <sheetName val="обуч"/>
      <sheetName val="ком"/>
      <sheetName val="Выкуп порталов"/>
      <sheetName val="представ"/>
      <sheetName val="обуч (2)"/>
      <sheetName val="прочие стор (2)"/>
      <sheetName val="ком (2)"/>
      <sheetName val="КВЛ (2)"/>
      <sheetName val="СД"/>
      <sheetName val="прочие расходы"/>
      <sheetName val="шт (2)"/>
      <sheetName val="аренда (2)"/>
      <sheetName val="прогноз движения денег в ежемес"/>
      <sheetName val="ОПиУ в ежемес."/>
      <sheetName val="Баланс"/>
      <sheetName val="курсы"/>
      <sheetName val="Добыча_нефти41"/>
      <sheetName val="Добыча_нефти4"/>
      <sheetName val="Добыча_нефти42"/>
      <sheetName val="ЯНВАРЬ"/>
      <sheetName val="XREF"/>
      <sheetName val="Добычанефти4"/>
      <sheetName val="поставкасравн13"/>
      <sheetName val="АПК реформа"/>
      <sheetName val="Movements"/>
      <sheetName val="из сем"/>
      <sheetName val="Б.мчас (П)"/>
      <sheetName val="PP&amp;E mvt for 2003"/>
      <sheetName val="IS"/>
      <sheetName val="свод"/>
      <sheetName val="calc"/>
      <sheetName val="2008 ГСМ"/>
      <sheetName val="Плата за загрязнение "/>
      <sheetName val="Типограф"/>
      <sheetName val="факс(2005-20гг.)"/>
      <sheetName val="канц"/>
      <sheetName val="Апрель"/>
      <sheetName val="Сентябрь"/>
      <sheetName val="Декабрь"/>
      <sheetName val="Ноябрь"/>
      <sheetName val="Квартал"/>
      <sheetName val="Июль"/>
      <sheetName val="Июнь"/>
      <sheetName val="Март"/>
      <sheetName val="поставка сравн13"/>
      <sheetName val="1 (2)"/>
      <sheetName val="ППД"/>
      <sheetName val="2в"/>
      <sheetName val="общ-нефт"/>
      <sheetName val="Budget"/>
      <sheetName val="2.2 ОтклОТМ"/>
      <sheetName val="1.3.2 ОТМ"/>
      <sheetName val="Предпр"/>
      <sheetName val="ЕдИзм"/>
      <sheetName val="Cost 99v98"/>
      <sheetName val="cant sim"/>
      <sheetName val="PYTB"/>
      <sheetName val="1"/>
      <sheetName val="XLR_NoRangeSheet"/>
      <sheetName val="Production_Ref Q-1-3"/>
      <sheetName val="Production_ref_Q4"/>
      <sheetName val="1NK"/>
      <sheetName val="фот пп2000разбивка"/>
      <sheetName val="ЗАО_н.ит"/>
      <sheetName val="#ССЫЛКА"/>
      <sheetName val="ЗАО_мес"/>
      <sheetName val="Sales-COS"/>
      <sheetName val="Financial ratios А3"/>
      <sheetName val="2_2 ОтклОТМ"/>
      <sheetName val="1_3_2 ОТМ"/>
      <sheetName val="U2 775 - COGS comparison per su"/>
      <sheetName val="SMSTemp"/>
      <sheetName val="I. Прогноз доходов"/>
      <sheetName val="База"/>
      <sheetName val="Hidden"/>
      <sheetName val="ОТЧЕТ КТЖ 01.01.09"/>
      <sheetName val="FES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Balance Sheet"/>
      <sheetName val="summary"/>
      <sheetName val="Datasheet"/>
      <sheetName val="1 вариант  2009 "/>
      <sheetName val="Лист2"/>
      <sheetName val="Список документов"/>
      <sheetName val="GAAP TB 30.09.01  detail p&amp;l"/>
      <sheetName val="класс"/>
      <sheetName val="O.500 Property Tax"/>
      <sheetName val="Common"/>
      <sheetName val="OPEX&amp;FIN"/>
      <sheetName val="форма 3 смета затрат"/>
      <sheetName val="Подразделения"/>
      <sheetName val="Проекты"/>
      <sheetName val="Сотрудники"/>
      <sheetName val="прил№10"/>
      <sheetName val="Авансы_уплач,деньги в регионах"/>
      <sheetName val="Авансы_уплач,деньги в регионах,"/>
      <sheetName val="d_pok"/>
      <sheetName val="б"/>
      <sheetName val="PLтв - Б"/>
      <sheetName val="Спр. раб."/>
      <sheetName val="Содержание"/>
      <sheetName val="Гр5(о)"/>
      <sheetName val="Макро"/>
      <sheetName val="$ IS"/>
      <sheetName val="7"/>
      <sheetName val="10"/>
      <sheetName val="Собственный капитал"/>
      <sheetName val="УПРАВЛЕНИЕ11"/>
      <sheetName val="Cashflow"/>
      <sheetName val="Info"/>
      <sheetName val="K-800 Imp. test"/>
      <sheetName val="FA register"/>
      <sheetName val="Добыча_нефти43"/>
      <sheetName val="GAAP_TB_31_12_01__detail_p&amp;l"/>
      <sheetName val="прочие_стор"/>
      <sheetName val="услуги_прочие"/>
      <sheetName val="Выкуп_порталов"/>
      <sheetName val="обуч_(2)"/>
      <sheetName val="прочие_стор_(2)"/>
      <sheetName val="ком_(2)"/>
      <sheetName val="КВЛ_(2)"/>
      <sheetName val="прочие_расходы"/>
      <sheetName val="шт_(2)"/>
      <sheetName val="аренда_(2)"/>
      <sheetName val="прогноз_движения_денег_в_ежемес"/>
      <sheetName val="ОПиУ_в_ежемес_"/>
      <sheetName val="АПК_реформа"/>
      <sheetName val="из_сем"/>
      <sheetName val="Б_мчас_(П)"/>
      <sheetName val="PP&amp;E_mvt_for_2003"/>
      <sheetName val="2008_ГСМ"/>
      <sheetName val="Плата_за_загрязнение_"/>
      <sheetName val="факс(2005-20гг_)"/>
      <sheetName val="поставка_сравн13"/>
      <sheetName val="Instructions"/>
      <sheetName val="US Dollar 2003"/>
      <sheetName val="SDR 2003"/>
      <sheetName val="Captions"/>
      <sheetName val="Пр2"/>
      <sheetName val="из_сем1"/>
      <sheetName val="US_Dollar_20031"/>
      <sheetName val="SDR_20031"/>
      <sheetName val="US_Dollar_2003"/>
      <sheetName val="SDR_2003"/>
      <sheetName val="из_сем2"/>
      <sheetName val="US_Dollar_20032"/>
      <sheetName val="SDR_20032"/>
      <sheetName val="Статьи"/>
      <sheetName val="Input"/>
      <sheetName val="Control Settings"/>
      <sheetName val="Anlagevermögen"/>
      <sheetName val="GTM BK"/>
      <sheetName val="Const"/>
      <sheetName val="Dep_OpEx"/>
      <sheetName val="Consolidator Inputs"/>
      <sheetName val="Auxilliary_Info"/>
      <sheetName val="Aug"/>
      <sheetName val="Apr"/>
      <sheetName val="Dec"/>
      <sheetName val="Jul"/>
      <sheetName val="Jun"/>
      <sheetName val="May"/>
      <sheetName val="Mar"/>
      <sheetName val="Nov"/>
      <sheetName val="Oct"/>
      <sheetName val="Sep"/>
      <sheetName val="Feb"/>
      <sheetName val="Jan"/>
      <sheetName val="Нефть"/>
      <sheetName val="FP20DB (3)"/>
      <sheetName val="Курс валют"/>
      <sheetName val="АЗФ"/>
      <sheetName val="АК"/>
      <sheetName val="Актюбе"/>
      <sheetName val="ССГПО"/>
      <sheetName val="Другие расходы"/>
      <sheetName val="Форма 4 кап.зат-ты (2)"/>
      <sheetName val="2006 AJE RJE"/>
      <sheetName val="Преискурант"/>
      <sheetName val="стр.245 (2)"/>
      <sheetName val="SETUP"/>
      <sheetName val="топливо"/>
      <sheetName val="Потребители"/>
      <sheetName val="Сдача "/>
      <sheetName val="МО 0012"/>
      <sheetName val="14.1.2.2.(Услуги связи)"/>
      <sheetName val="Осн"/>
      <sheetName val="13 NGDO"/>
      <sheetName val="  2.3.2"/>
      <sheetName val=""/>
      <sheetName val="Ввод"/>
      <sheetName val="СписокТЭП"/>
      <sheetName val="12 из 57 АЗС"/>
      <sheetName val="Авансы-1"/>
      <sheetName val="постоянные затраты"/>
      <sheetName val="Бюджет"/>
      <sheetName val="Пок"/>
      <sheetName val="5R"/>
      <sheetName val="KreПК"/>
      <sheetName val="Sheet1"/>
      <sheetName val="7.1"/>
      <sheetName val="Пр 41"/>
      <sheetName val="Russia Print Version"/>
      <sheetName val="finbal10"/>
      <sheetName val="12НК"/>
      <sheetName val="3НК"/>
      <sheetName val="7НК"/>
      <sheetName val="KCC"/>
      <sheetName val="Данные"/>
      <sheetName val="П"/>
      <sheetName val="ОборБалФормОтч"/>
      <sheetName val="ТитулЛистОтч"/>
      <sheetName val="2кв."/>
      <sheetName val="ОТиТБ"/>
      <sheetName val="Non-Statistical Sampling Master"/>
      <sheetName val="Global Data"/>
      <sheetName val="A-20"/>
      <sheetName val="H3.100 Rollforward"/>
      <sheetName val="Налоги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Comp06"/>
      <sheetName val="MACRO2.XLM"/>
      <sheetName val="U-ZR_AT1.XLS"/>
      <sheetName val="TOC"/>
      <sheetName val="NPV"/>
      <sheetName val="План произв-ва (мес.) (бюджет)"/>
      <sheetName val="Инв.вл"/>
      <sheetName val="факт 2005 г."/>
      <sheetName val="д.7.001"/>
      <sheetName val="свод грузоотпр."/>
      <sheetName val="Курс"/>
      <sheetName val="Inputs"/>
      <sheetName val="Лист3"/>
      <sheetName val="Итоговая таблица"/>
      <sheetName val="Расчет2000Прямой"/>
      <sheetName val="ДД"/>
      <sheetName val="ATI"/>
      <sheetName val="Блоки"/>
      <sheetName val="_ССЫЛКА"/>
      <sheetName val="Справочник"/>
      <sheetName val="I KEY INFORMATION"/>
      <sheetName val="почтов."/>
      <sheetName val="11"/>
      <sheetName val="6НК-cт."/>
      <sheetName val="Interco payables&amp;receivables"/>
      <sheetName val="предприятия"/>
      <sheetName val="Оборудование_стоим"/>
      <sheetName val="ГСМ Гараж"/>
      <sheetName val="ГСМ по инвест"/>
      <sheetName val="аморт"/>
      <sheetName val="Запчасти Гараж"/>
      <sheetName val="Стор Орг.РМУ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Фин.обязат."/>
      <sheetName val="спецпит,проездн."/>
      <sheetName val="Бюджет тек. затрат"/>
      <sheetName val="коммун."/>
      <sheetName val="Служебный ФКРБ"/>
      <sheetName val="Источник финансирования"/>
      <sheetName val="Способ закупки"/>
      <sheetName val="Тип пункта плана"/>
      <sheetName val="ТД РАП"/>
      <sheetName val="Добыча_нефти44"/>
      <sheetName val="GAAP_TB_31_12_01__detail_p&amp;l1"/>
      <sheetName val="прочие_стор1"/>
      <sheetName val="услуги_прочие1"/>
      <sheetName val="Выкуп_порталов1"/>
      <sheetName val="обуч_(2)1"/>
      <sheetName val="прочие_стор_(2)1"/>
      <sheetName val="ком_(2)1"/>
      <sheetName val="КВЛ_(2)1"/>
      <sheetName val="прочие_расходы1"/>
      <sheetName val="шт_(2)1"/>
      <sheetName val="аренда_(2)1"/>
      <sheetName val="прогноз_движения_денег_в_ежеме1"/>
      <sheetName val="ОПиУ_в_ежемес_1"/>
      <sheetName val="АПК_реформа1"/>
      <sheetName val="из_сем3"/>
      <sheetName val="Б_мчас_(П)1"/>
      <sheetName val="PP&amp;E_mvt_for_20031"/>
      <sheetName val="2008_ГСМ1"/>
      <sheetName val="Плата_за_загрязнение_1"/>
      <sheetName val="факс(2005-20гг_)1"/>
      <sheetName val="поставка_сравн131"/>
      <sheetName val="ОТЧЕТ_КТЖ_01_01_09"/>
      <sheetName val="8180_(8181,8182)"/>
      <sheetName val="Balance_Sheet"/>
      <sheetName val="1_вариант__2009_"/>
      <sheetName val="Список_документов"/>
      <sheetName val="GAAP_TB_30_09_01__detail_p&amp;l"/>
      <sheetName val="1_(2)"/>
      <sheetName val="2_2_ОтклОТМ"/>
      <sheetName val="1_3_2_ОТМ"/>
      <sheetName val="Cost_99v98"/>
      <sheetName val="cant_sim"/>
      <sheetName val="Production_Ref_Q-1-3"/>
      <sheetName val="фот_пп2000разбивка"/>
      <sheetName val="ЗАО_н_ит"/>
      <sheetName val="Financial_ratios_А3"/>
      <sheetName val="2_2_ОтклОТМ1"/>
      <sheetName val="1_3_2_ОТМ1"/>
      <sheetName val="U2_775_-_COGS_comparison_per_su"/>
      <sheetName val="I__Прогноз_доходов"/>
      <sheetName val="O_500_Property_Tax"/>
      <sheetName val="форма_3_смета_затрат"/>
      <sheetName val="$_IS"/>
      <sheetName val="Собственный_капитал"/>
      <sheetName val="Авансы_уплач,деньги_в_регионах"/>
      <sheetName val="Авансы_уплач,деньги_в_регионах,"/>
      <sheetName val="PLтв_-_Б"/>
      <sheetName val="Спр__раб_"/>
      <sheetName val="US_Dollar_20033"/>
      <sheetName val="SDR_20033"/>
      <sheetName val="Control_Settings"/>
      <sheetName val="GTM_BK"/>
      <sheetName val="Consolidator_Inputs"/>
      <sheetName val="FP20DB_(3)"/>
      <sheetName val="Курс_валют"/>
      <sheetName val="Другие_расходы"/>
      <sheetName val="Форма_4_кап_зат-ты_(2)"/>
      <sheetName val="2006_AJE_RJE"/>
      <sheetName val="стр_245_(2)"/>
      <sheetName val="Сдача_"/>
      <sheetName val="МО_0012"/>
      <sheetName val="14_1_2_2_(Услуги_связи)"/>
      <sheetName val="13_NGDO"/>
      <sheetName val="__2_3_2"/>
      <sheetName val="12_из_57_АЗС"/>
      <sheetName val="постоянные_затраты"/>
      <sheetName val="7_1"/>
      <sheetName val="Пр_41"/>
      <sheetName val="Russia_Print_Version"/>
      <sheetName val="2кв_"/>
      <sheetName val="Non-Statistical_Sampling_Master"/>
      <sheetName val="Global_Data"/>
      <sheetName val="H3_100_Rollforward"/>
      <sheetName val="MACRO2_XLM"/>
      <sheetName val="U-ZR_AT1_XLS"/>
      <sheetName val="План_произв-ва_(мес_)_(бюджет)"/>
      <sheetName val="Инв_вл"/>
      <sheetName val="факт_2005_г_"/>
      <sheetName val="д_7_001"/>
      <sheetName val="свод_грузоотпр_"/>
      <sheetName val="Итоговая_таблица"/>
      <sheetName val="I_KEY_INFORMATION"/>
      <sheetName val="почтов_"/>
      <sheetName val="6НК-cт_"/>
      <sheetName val="Interco_payables&amp;receivables"/>
      <sheetName val="ГСМ_Гараж"/>
      <sheetName val="ГСМ_по_инвест"/>
      <sheetName val="Запчасти_Гараж"/>
      <sheetName val="Стор_Орг_РМУ"/>
      <sheetName val="Материалы_РМУ"/>
      <sheetName val="Постановка_на_учет_авто"/>
      <sheetName val="Размножение_проектов"/>
      <sheetName val="материалы_ВДГО"/>
      <sheetName val="Тех_осмотр"/>
      <sheetName val="Проект_1"/>
      <sheetName val="Объем_ВДГО"/>
      <sheetName val="Фин_обязат_"/>
      <sheetName val="спецпит,проездн_"/>
      <sheetName val="коммун_"/>
      <sheetName val="Бюджет_тек__затрат"/>
      <sheetName val="K-800_Imp__test"/>
      <sheetName val="FA_register"/>
      <sheetName val="не_удалять!"/>
      <sheetName val="Disclosure"/>
      <sheetName val="4"/>
      <sheetName val="Movement"/>
      <sheetName val="Analytics"/>
      <sheetName val="FA Movement Kyrg"/>
      <sheetName val="Reference"/>
      <sheetName val="Pbs_Wbs_ATC"/>
      <sheetName val="перевозки"/>
      <sheetName val="Capex"/>
      <sheetName val="Kolommen_balans"/>
      <sheetName val="SA Procedures"/>
      <sheetName val="9"/>
      <sheetName val="L-1"/>
      <sheetName val="ввод-вывод ОС авг2004- 2005"/>
      <sheetName val="Graph"/>
      <sheetName val="заявка_на_произ"/>
      <sheetName val="Служебный ФК_x0005__x0000_"/>
      <sheetName val="6НК簀⽕쐀⽕"/>
      <sheetName val="6НКԯ_x0000_缀_x0000_"/>
      <sheetName val="Securities"/>
      <sheetName val="ГМ "/>
      <sheetName val="Служебный ФК_x0000__x0000_"/>
      <sheetName val="Loaded"/>
      <sheetName val="6НК0_x0000_堀-"/>
      <sheetName val="6НК0_x0000_瀀"/>
      <sheetName val="6НК0_x0000_"/>
      <sheetName val="6НК0_x0000_　Y"/>
      <sheetName val="Служебный ФК恔_x001c_"/>
      <sheetName val="Служебный ФК皸ɫ"/>
      <sheetName val="Служебный ФК_x0017_"/>
      <sheetName val="Служебный ФК_xdd10__x001f_"/>
      <sheetName val="Служебный ФК悄,"/>
      <sheetName val="6НК_x0007__x001c__x0009__x000d_"/>
      <sheetName val="_x0000__x000e__x0000__x000a__x0000__x0008__x0000__x000a__x0000__x000b__x0000__x0010__x0000__x0007_"/>
      <sheetName val="Служебный ФК_xdd90__x0012_"/>
      <sheetName val="6НК_x0007__x001c_ _x000d_"/>
      <sheetName val="Добыча_нефти45"/>
      <sheetName val="GAAP_TB_31_12_01__detail_p&amp;l2"/>
      <sheetName val="прочие_стор2"/>
      <sheetName val="услуги_прочие2"/>
      <sheetName val="Выкуп_порталов2"/>
      <sheetName val="обуч_(2)2"/>
      <sheetName val="прочие_стор_(2)2"/>
      <sheetName val="ком_(2)2"/>
      <sheetName val="КВЛ_(2)2"/>
      <sheetName val="прочие_расходы2"/>
      <sheetName val="шт_(2)2"/>
      <sheetName val="аренда_(2)2"/>
      <sheetName val="прогноз_движения_денег_в_ежеме2"/>
      <sheetName val="ОПиУ_в_ежемес_2"/>
      <sheetName val="АПК_реформа2"/>
      <sheetName val="из_сем4"/>
      <sheetName val="Б_мчас_(П)2"/>
      <sheetName val="PP&amp;E_mvt_for_20032"/>
      <sheetName val="2008_ГСМ2"/>
      <sheetName val="Плата_за_загрязнение_2"/>
      <sheetName val="факс(2005-20гг_)2"/>
      <sheetName val="поставка_сравн132"/>
      <sheetName val="форма_3_смета_затрат1"/>
      <sheetName val="1_(2)1"/>
      <sheetName val="2_2_ОтклОТМ2"/>
      <sheetName val="1_3_2_ОТМ2"/>
      <sheetName val="Cost_99v981"/>
      <sheetName val="cant_sim1"/>
      <sheetName val="Production_Ref_Q-1-31"/>
      <sheetName val="фот_пп2000разбивка1"/>
      <sheetName val="ЗАО_н_ит1"/>
      <sheetName val="Financial_ratios_А31"/>
      <sheetName val="2_2_ОтклОТМ3"/>
      <sheetName val="1_3_2_ОТМ3"/>
      <sheetName val="U2_775_-_COGS_comparison_per_s1"/>
      <sheetName val="I__Прогноз_доходов1"/>
      <sheetName val="ОТЧЕТ_КТЖ_01_01_091"/>
      <sheetName val="8180_(8181,8182)1"/>
      <sheetName val="Balance_Sheet1"/>
      <sheetName val="1_вариант__2009_1"/>
      <sheetName val="Список_документов1"/>
      <sheetName val="GAAP_TB_30_09_01__detail_p&amp;l1"/>
      <sheetName val="O_500_Property_Tax1"/>
      <sheetName val="Авансы_уплач,деньги_в_регионах1"/>
      <sheetName val="Авансы_уплач,деньги_в_регионах2"/>
      <sheetName val="PLтв_-_Б1"/>
      <sheetName val="Спр__раб_1"/>
      <sheetName val="$_IS1"/>
      <sheetName val="Собственный_капитал1"/>
      <sheetName val="K-800_Imp__test1"/>
      <sheetName val="FA_register1"/>
      <sheetName val="US_Dollar_20034"/>
      <sheetName val="SDR_20034"/>
      <sheetName val="Control_Settings1"/>
      <sheetName val="GTM_BK1"/>
      <sheetName val="Consolidator_Inputs1"/>
      <sheetName val="FP20DB_(3)1"/>
      <sheetName val="Курс_валют1"/>
      <sheetName val="Другие_расходы1"/>
      <sheetName val="Форма_4_кап_зат-ты_(2)1"/>
      <sheetName val="2006_AJE_RJE1"/>
      <sheetName val="стр_245_(2)1"/>
      <sheetName val="Сдача_1"/>
      <sheetName val="МО_00121"/>
      <sheetName val="14_1_2_2_(Услуги_связи)1"/>
      <sheetName val="13_NGDO1"/>
      <sheetName val="__2_3_21"/>
      <sheetName val="12_из_57_АЗС1"/>
      <sheetName val="постоянные_затраты1"/>
      <sheetName val="7_11"/>
      <sheetName val="Пр_411"/>
      <sheetName val="Russia_Print_Version1"/>
      <sheetName val="2кв_1"/>
      <sheetName val="Non-Statistical_Sampling_Maste1"/>
      <sheetName val="Global_Data1"/>
      <sheetName val="H3_100_Rollforward1"/>
      <sheetName val="MACRO2_XLM1"/>
      <sheetName val="U-ZR_AT1_XLS1"/>
      <sheetName val="План_произв-ва_(мес_)_(бюджет)1"/>
      <sheetName val="Инв_вл1"/>
      <sheetName val="факт_2005_г_1"/>
      <sheetName val="д_7_0011"/>
      <sheetName val="свод_грузоотпр_1"/>
      <sheetName val="Итоговая_таблица1"/>
      <sheetName val="I_KEY_INFORMATION1"/>
      <sheetName val="почтов_1"/>
      <sheetName val="6НК-cт_1"/>
      <sheetName val="Interco_payables&amp;receivables1"/>
      <sheetName val="ГСМ_Гараж1"/>
      <sheetName val="ГСМ_по_инвест1"/>
      <sheetName val="Запчасти_Гараж1"/>
      <sheetName val="Стор_Орг_РМУ1"/>
      <sheetName val="Материалы_РМУ1"/>
      <sheetName val="Постановка_на_учет_авто1"/>
      <sheetName val="Размножение_проектов1"/>
      <sheetName val="материалы_ВДГО1"/>
      <sheetName val="Тех_осмотр1"/>
      <sheetName val="Проект_11"/>
      <sheetName val="Объем_ВДГО1"/>
      <sheetName val="Фин_обязат_1"/>
      <sheetName val="спецпит,проездн_1"/>
      <sheetName val="Бюджет_тек__затрат1"/>
      <sheetName val="коммун_1"/>
      <sheetName val="Служебный_ФКРБ"/>
      <sheetName val="Источник_финансирования"/>
      <sheetName val="Способ_закупки"/>
      <sheetName val="Тип_пункта_плана"/>
      <sheetName val="ТД_РАП"/>
      <sheetName val="FA_Movement_Kyrg"/>
      <sheetName val="SA_Procedures"/>
      <sheetName val="ввод-вывод_ОС_авг2004-_2005"/>
      <sheetName val="Служебный_ФК"/>
      <sheetName val="ГМ_"/>
      <sheetName val="Служебный ФК厈-"/>
      <sheetName val="Служебный ФК⽄"/>
      <sheetName val="Служебный ФК⽬"/>
      <sheetName val="Служебный ФК嵔 "/>
      <sheetName val="Служебный ФК峔("/>
      <sheetName val="Служебный ФКૐǪ"/>
      <sheetName val="Служебный ФК⿯"/>
      <sheetName val="Служебный ФК『"/>
      <sheetName val="6НК/_x0000_쀀Ø"/>
      <sheetName val="6НК/_x0000_蠀"/>
      <sheetName val="6НК/_x0000_ü"/>
      <sheetName val="6НК/_x0000_£"/>
      <sheetName val="6НК/_x0000_蠀_x0008_"/>
      <sheetName val="6НК/_x0000_頀K"/>
      <sheetName val="FA_Movement_"/>
      <sheetName val="depreciation_testing"/>
      <sheetName val="доп_дан_"/>
      <sheetName val="FA Movement "/>
      <sheetName val="depreciation testing"/>
      <sheetName val="доп.дан."/>
      <sheetName val="Служебный ФК　"/>
      <sheetName val="6НК/_x0000_쀀"/>
      <sheetName val="6НК/_x0000_栀)"/>
      <sheetName val="6НК/_x0000_瀀à"/>
      <sheetName val="6НК/_x0000_⠀´"/>
      <sheetName val="6НК/_x0000_ࠀµ"/>
      <sheetName val="6НК/_x0000__xd800_¹"/>
      <sheetName val="ноябрь - декабрь"/>
      <sheetName val="Summary &amp; Variables"/>
      <sheetName val="Input_Assumptions"/>
      <sheetName val="Технический"/>
      <sheetName val="6НК퐀ᵝഀ놃"/>
      <sheetName val="Индексы"/>
      <sheetName val="Служебный ФК_x0005_"/>
      <sheetName val="6НКԯ"/>
      <sheetName val="Служебный ФК"/>
      <sheetName val="6НК0"/>
      <sheetName val="Служебный ФК_x001f_"/>
      <sheetName val="Служебный ФК_x0012_"/>
      <sheetName val=" По скв"/>
      <sheetName val="Программа(М)"/>
      <sheetName val="6НК≟ഀﲃ"/>
      <sheetName val="[form.xls]6НК/_x0000_쀀Ø"/>
      <sheetName val="[form.xls]6НК/_x0000_쀀"/>
      <sheetName val="[form.xls]6НК/_x0000_栀)"/>
      <sheetName val="[form.xls]6НК/_x0000_瀀à"/>
      <sheetName val="[form.xls]6НК/_x0000_⠀´"/>
      <sheetName val="[form.xls]6НК/_x0000_ࠀµ"/>
      <sheetName val="[form.xls]6НК/_x0000_蠀"/>
      <sheetName val="[form.xls]6НК/_x0000_ü"/>
      <sheetName val="[form.xls]6НК/_x0000_£"/>
      <sheetName val="[form.xls]6НК/_x0000_蠀_x0008_"/>
      <sheetName val="[form.xls]6НК/_x0000_頀K"/>
      <sheetName val="[form.xls]6НК/_x0000__xd800_¹"/>
      <sheetName val="бартер"/>
      <sheetName val="исп.см."/>
      <sheetName val="L&amp;E"/>
      <sheetName val="Cash flows - PBC"/>
      <sheetName val="[form.xls][form.xls]6НК/_x0000_쀀"/>
      <sheetName val="[form.xls][form.xls]6НК/_x0000_栀)"/>
      <sheetName val="[form.xls][form.xls]6НК/_x0000_瀀à"/>
      <sheetName val="[form.xls][form.xls]6НК/_x0000_⠀´"/>
      <sheetName val="[form.xls][form.xls]6НК/_x0000_ࠀµ"/>
      <sheetName val="[form.xls][form.xls]6НК/_x0000_쀀Ø"/>
      <sheetName val="6НК/_x0000_렀£"/>
      <sheetName val="[form.xls]6НК/_x0000_렀£"/>
      <sheetName val="6НК/_x0000_�¹"/>
      <sheetName val="[form.xls][form.xls]6НК/_x0000_蠀"/>
      <sheetName val="[form.xls][form.xls]6НК/_x0000_ü"/>
      <sheetName val="[form.xls][form.xls]6НК/_x0000_£"/>
      <sheetName val="[form.xls][form.xls]6НК/_x0000_蠀_x0008_"/>
      <sheetName val="[form.xls][form.xls]6НК/_x0000_頀K"/>
      <sheetName val="[form.xls][form.xls]6НК/_x0000__xd800_¹"/>
      <sheetName val="полугодие"/>
      <sheetName val="Вып.П.П."/>
      <sheetName val="кварталы"/>
      <sheetName val="план"/>
      <sheetName val="Россия-экспорт"/>
      <sheetName val="КР з.ч"/>
      <sheetName val="5"/>
      <sheetName val="4b - P&amp;L ProductLine"/>
      <sheetName val="4a - Revenue ProductLine"/>
      <sheetName val="5a - Orders analysis"/>
      <sheetName val="8 - Receivables"/>
      <sheetName val="D1 - Balances input"/>
      <sheetName val="D3 - DBmagn"/>
      <sheetName val="Precios"/>
      <sheetName val="Исх.данные"/>
      <sheetName val="распределение модели"/>
      <sheetName val="цеховые"/>
      <sheetName val="misc"/>
      <sheetName val="-расчет налогов от ФОТ  на 2014"/>
      <sheetName val="Форма3.6"/>
      <sheetName val="MetaData"/>
      <sheetName val="fish"/>
      <sheetName val="16.12"/>
      <sheetName val="ЛСЦ начисленное на 31.12.08"/>
      <sheetName val="ЛЛизинг начис. на 31.12.08"/>
      <sheetName val="ВОЛС"/>
      <sheetName val="Keys"/>
      <sheetName val="18."/>
      <sheetName val="08."/>
      <sheetName val="11."/>
      <sheetName val="14."/>
      <sheetName val="15."/>
      <sheetName val="05."/>
      <sheetName val="09."/>
      <sheetName val="04."/>
      <sheetName val="19."/>
      <sheetName val="01."/>
      <sheetName val="17."/>
      <sheetName val="07."/>
      <sheetName val="06."/>
      <sheetName val="16."/>
      <sheetName val="10."/>
      <sheetName val="28."/>
      <sheetName val="13."/>
      <sheetName val="03."/>
      <sheetName val="29."/>
      <sheetName val="30."/>
      <sheetName val="31."/>
      <sheetName val="27."/>
      <sheetName val="12."/>
      <sheetName val="20."/>
      <sheetName val="24."/>
      <sheetName val="25."/>
      <sheetName val="02."/>
      <sheetName val="21."/>
      <sheetName val="26."/>
      <sheetName val="23."/>
      <sheetName val="22."/>
      <sheetName val="altai income statement"/>
      <sheetName val="-расчет_налогов_от_ФОТ__на_2014"/>
      <sheetName val="Форма3_6"/>
      <sheetName val="6 NK"/>
      <sheetName val="1кв. "/>
      <sheetName val="замер"/>
      <sheetName val="78"/>
      <sheetName val="PM-TE"/>
      <sheetName val="Test"/>
      <sheetName val="Settings"/>
      <sheetName val="Трафик по АУП"/>
      <sheetName val="Трафик по ЦБПТО"/>
      <sheetName val="Трафик по ПНУ"/>
      <sheetName val="Трафик по ЖНУ"/>
      <sheetName val="Трафик по ШНУ"/>
      <sheetName val="PIT&amp;PP(2)"/>
      <sheetName val="Links"/>
      <sheetName val="Production_analysis"/>
      <sheetName val="N"/>
      <sheetName val="breakdown"/>
      <sheetName val="P&amp;L"/>
      <sheetName val="Provisions"/>
      <sheetName val="FA depreciation"/>
      <sheetName val="Profiles"/>
      <sheetName val="Wells"/>
      <sheetName val="InputTI"/>
      <sheetName val="153541"/>
      <sheetName val="CD-실적"/>
      <sheetName val="Additions_Disposals"/>
      <sheetName val="без НДС"/>
      <sheetName val="Служебный ФК悤_x001d_"/>
      <sheetName val="Служебный ФК?_x001f_"/>
      <sheetName val="Служебный ФК?_x0012_"/>
      <sheetName val="6НК/"/>
      <sheetName val="[form.xls]6НК/"/>
      <sheetName val="[form.xls][form.xls]6НК/"/>
      <sheetName val="БРК УЖ"/>
      <sheetName val="БРК ЮКО свод"/>
      <sheetName val="Сбер 1450"/>
      <sheetName val="Сбер 1300"/>
      <sheetName val="Сбер 2500"/>
      <sheetName val="Сбер 3750"/>
      <sheetName val="План_произв-в_x0006__x000c__x0007__x000f__x0010__x0011__x0007__x0007_贰΢ǅ_x0000_Ā_x0000__x0000__x0000__x0000_"/>
      <sheetName val="6НК吀ᥢഀ榃"/>
      <sheetName val="[form.xls]6НК/_x0000_�¹"/>
      <sheetName val="Трафик_по_АУП"/>
      <sheetName val="Трафик_по_ЦБПТО"/>
      <sheetName val="Трафик_по_ПНУ"/>
      <sheetName val="Трафик_по_ЖНУ"/>
      <sheetName val="Трафик_по_ШНУ"/>
      <sheetName val="18_"/>
      <sheetName val="08_"/>
      <sheetName val="11_"/>
      <sheetName val="14_"/>
      <sheetName val="15_"/>
      <sheetName val="05_"/>
      <sheetName val="09_"/>
      <sheetName val="04_"/>
      <sheetName val="19_"/>
      <sheetName val="01_"/>
      <sheetName val="17_"/>
      <sheetName val="07_"/>
      <sheetName val="06_"/>
      <sheetName val="16_"/>
      <sheetName val="10_"/>
      <sheetName val="28_"/>
      <sheetName val="13_"/>
      <sheetName val="03_"/>
      <sheetName val="29_"/>
      <sheetName val="30_"/>
      <sheetName val="31_"/>
      <sheetName val="27_"/>
      <sheetName val="12_"/>
      <sheetName val="20_"/>
      <sheetName val="24_"/>
      <sheetName val="25_"/>
      <sheetName val="02_"/>
      <sheetName val="21_"/>
      <sheetName val="26_"/>
      <sheetName val="23_"/>
      <sheetName val="22_"/>
      <sheetName val="altai_income_statement"/>
      <sheetName val="Assumptions"/>
      <sheetName val="эксп"/>
      <sheetName val="1кв__"/>
      <sheetName val="2БО"/>
      <sheetName val="6_NK"/>
      <sheetName val="Все ТЭП"/>
      <sheetName val="1БК"/>
      <sheetName val="Ôîðìà2"/>
      <sheetName val="Ïàìÿòêà"/>
      <sheetName val="Ôîðìà1"/>
      <sheetName val="Ôîðìà3"/>
      <sheetName val="Ôîðìà4"/>
      <sheetName val="Ôîðìà5"/>
      <sheetName val="Ôîðìà6"/>
      <sheetName val="Ôîðìà7"/>
      <sheetName val="Ôîðìà8"/>
      <sheetName val="èç ñåì"/>
      <sheetName val="Ïð2"/>
      <sheetName val="ÅäÈçì"/>
      <sheetName val="Ïðåäïð"/>
      <sheetName val="из_сем5"/>
      <sheetName val="US_Dollar_20035"/>
      <sheetName val="SDR_20035"/>
      <sheetName val="Control_Settings2"/>
      <sheetName val="GTM_BK2"/>
      <sheetName val="2_2_ОтклОТМ4"/>
      <sheetName val="1_3_2_ОТМ4"/>
      <sheetName val="Cost_99v982"/>
      <sheetName val="cant_sim2"/>
      <sheetName val="фот_пп2000разбивка2"/>
      <sheetName val="Production_Ref_Q-1-32"/>
      <sheetName val="ЗАО_н_ит2"/>
      <sheetName val="FP20DB_(3)2"/>
      <sheetName val="Курс_валют2"/>
      <sheetName val="Другие_расходы2"/>
      <sheetName val="Форма_4_кап_зат-ты_(2)2"/>
      <sheetName val="2006_AJE_RJE2"/>
      <sheetName val="стр_245_(2)2"/>
      <sheetName val="Сдача_2"/>
      <sheetName val="МО_00122"/>
      <sheetName val="14_1_2_2_(Услуги_связи)2"/>
      <sheetName val="13_NGDO2"/>
      <sheetName val="__2_3_22"/>
      <sheetName val="12_из_57_АЗС2"/>
      <sheetName val="постоянные_затраты2"/>
      <sheetName val="Consolidator_Inputs2"/>
      <sheetName val="7_12"/>
      <sheetName val="Пр_412"/>
      <sheetName val="Russia_Print_Version2"/>
      <sheetName val="U2_775_-_COGS_comparison_per_s2"/>
      <sheetName val="I__Прогноз_доходов2"/>
      <sheetName val="Financial_ratios_А32"/>
      <sheetName val="2_2_ОтклОТМ5"/>
      <sheetName val="1_3_2_ОТМ5"/>
      <sheetName val="Собственный_капитал2"/>
      <sheetName val="2кв_2"/>
      <sheetName val="Non-Statistical_Sampling_Maste2"/>
      <sheetName val="Global_Data2"/>
      <sheetName val="H3_100_Rollforward2"/>
      <sheetName val="MACRO2_XLM2"/>
      <sheetName val="U-ZR_AT1_XLS2"/>
      <sheetName val="План_произв-ва_(мес_)_(бюджет)2"/>
      <sheetName val="Инв_вл2"/>
      <sheetName val="факт_2005_г_2"/>
      <sheetName val="д_7_0012"/>
      <sheetName val="свод_грузоотпр_2"/>
      <sheetName val="Итоговая_таблица2"/>
      <sheetName val="SA_Procedures1"/>
      <sheetName val="ГМ_1"/>
      <sheetName val="-расчет_налогов_от_ФОТ__на_2011"/>
      <sheetName val="FA_Movement_Kyrg1"/>
      <sheetName val="ввод-вывод_ОС_авг2004-_20051"/>
      <sheetName val="Форма3_61"/>
      <sheetName val="FA_Movement_1"/>
      <sheetName val="depreciation_testing1"/>
      <sheetName val="16_12"/>
      <sheetName val="4b_-_P&amp;L_ProductLine"/>
      <sheetName val="4a_-_Revenue_ProductLine"/>
      <sheetName val="5a_-_Orders_analysis"/>
      <sheetName val="8_-_Receivables"/>
      <sheetName val="D1_-_Balances_input"/>
      <sheetName val="D3_-_DBmagn"/>
      <sheetName val="ЛСЦ_начисленное_на_31_12_08"/>
      <sheetName val="ЛЛизинг_начис__на_31_12_08"/>
      <sheetName val="исп_см_"/>
      <sheetName val="Cash_flows_-_PBC"/>
      <sheetName val="тиме"/>
      <sheetName val="[form.xls][form.xls]6НК/_x0000_�¹"/>
      <sheetName val="Исх"/>
      <sheetName val="План_произв-в_x0006__x000c__x0007__x000f__x0010__x0011__x0007__x0007_贰΢ǅ"/>
      <sheetName val="[form.xls][form.xls]6НК/_x0000_렀£"/>
      <sheetName val="Актив(1)"/>
      <sheetName val="Залоги c RS"/>
      <sheetName val="Project Detail Inputs"/>
      <sheetName val="ВСДС_1 (MAIN)"/>
      <sheetName val="Конс "/>
      <sheetName val="6НК쌊 /_x0000_"/>
      <sheetName val="14"/>
      <sheetName val="ОПГЗ"/>
      <sheetName val="План ГЗ"/>
      <sheetName val="Вид предмета"/>
      <sheetName val="Год"/>
      <sheetName val="Месяцы"/>
      <sheetName val="ЭКРБ"/>
      <sheetName val="Фонд"/>
      <sheetName val="I_KEY_INFORMATION2"/>
      <sheetName val="почтов_2"/>
      <sheetName val="6НК-cт_2"/>
      <sheetName val="Interco_payables&amp;receivables2"/>
      <sheetName val="Трафик_по_АУП1"/>
      <sheetName val="Трафик_по_ЦБПТО1"/>
      <sheetName val="Трафик_по_ПНУ1"/>
      <sheetName val="Трафик_по_ЖНУ1"/>
      <sheetName val="Трафик_по_ШНУ1"/>
      <sheetName val="18_1"/>
      <sheetName val="08_1"/>
      <sheetName val="11_1"/>
      <sheetName val="14_1"/>
      <sheetName val="15_1"/>
      <sheetName val="05_1"/>
      <sheetName val="09_1"/>
      <sheetName val="Затраты утил.ТБО"/>
      <sheetName val="Админ и ОPEX 2010-12гг"/>
      <sheetName val="14_1_2_2__Услуги связи_"/>
      <sheetName val="Общие данные"/>
      <sheetName val="ПАРАМ"/>
      <sheetName val="канат.прод."/>
      <sheetName val="канат_прод_"/>
      <sheetName val="ноябрь_-_декабрь"/>
      <sheetName val="Ф3"/>
      <sheetName val="4НК"/>
      <sheetName val="LTM"/>
      <sheetName val="CREDIT STATS"/>
      <sheetName val="DropZone"/>
      <sheetName val="Analitics"/>
      <sheetName val="Test of FA Installation"/>
      <sheetName val="Additions"/>
      <sheetName val="Расчет объема СУИБ"/>
      <sheetName val="Энергия"/>
      <sheetName val="FS-97"/>
      <sheetName val="всп"/>
      <sheetName val="Staff"/>
      <sheetName val="Пром1"/>
      <sheetName val="Ural med"/>
      <sheetName val="НДПИ"/>
      <sheetName val="CONB001A_010_30"/>
      <sheetName val="Store"/>
      <sheetName val="КС 2018"/>
      <sheetName val="Lists"/>
      <sheetName val="Коэфф"/>
      <sheetName val="98-02E&amp;PSUM"/>
      <sheetName val="Input TI"/>
      <sheetName val="3.ФОТ"/>
      <sheetName val="4.Налоги"/>
      <sheetName val="Служебный ФК _x0000_"/>
      <sheetName val="6НК  _x0009__x000d_"/>
      <sheetName val="_x0000_ _x0000__x000a__x0000_ _x0000__x000a__x0000_ _x0000_ _x0000_ "/>
      <sheetName val="Служебный ФК恔 "/>
      <sheetName val="Служебный ФК "/>
      <sheetName val="Служебный ФК  "/>
      <sheetName val="6НК   _x000d_"/>
      <sheetName val="6НК/_x0000_蠀 "/>
      <sheetName val="[form.xls]6НК/_x0000_蠀 "/>
      <sheetName val="Служебный ФК "/>
      <sheetName val="6НК/_x0000_ ¹"/>
      <sheetName val="[form.xls][form.xls]6НК/_x0000_蠀 "/>
      <sheetName val="Индексы перероценки"/>
      <sheetName val="VI REVENUE OOD"/>
      <sheetName val="IIb P&amp;L short"/>
      <sheetName val="IV REVENUE ROOMS"/>
      <sheetName val="IV REVENUE  F&amp;B"/>
      <sheetName val="расчет премии за 4 кв_12г"/>
      <sheetName val="ФОТ_2013 (2)"/>
      <sheetName val="Ком услуги аренды"/>
      <sheetName val="СВОД по НД расх"/>
      <sheetName val="Свод Мат по Тр 2012"/>
      <sheetName val="февраль"/>
      <sheetName val="6НК/_x0000_ó"/>
      <sheetName val="Конфигурация МАКРО"/>
      <sheetName val="Product Assumptions"/>
      <sheetName val="ConsumptionPerUnit"/>
      <sheetName val="14.1.8.11.(Прочие)"/>
      <sheetName val="Все виды материалов D`1-18"/>
      <sheetName val="01-45"/>
      <sheetName val="b-4"/>
      <sheetName val="Sheet3"/>
      <sheetName val="6НК쌊 /"/>
      <sheetName val="ожид ФОТ_2010_форма1"/>
      <sheetName val="свод ФОТ"/>
      <sheetName val="CURCURS"/>
      <sheetName val="КАТО"/>
      <sheetName val="Utility"/>
      <sheetName val="ГБ"/>
      <sheetName val="Добыча_нефти46"/>
      <sheetName val="GAAP_TB_31_12_01__detail_p&amp;l3"/>
      <sheetName val="прочие_стор3"/>
      <sheetName val="услуги_прочие3"/>
      <sheetName val="Выкуп_порталов3"/>
      <sheetName val="обуч_(2)3"/>
      <sheetName val="прочие_стор_(2)3"/>
      <sheetName val="ком_(2)3"/>
      <sheetName val="КВЛ_(2)3"/>
      <sheetName val="прочие_расходы3"/>
      <sheetName val="шт_(2)3"/>
      <sheetName val="аренда_(2)3"/>
      <sheetName val="прогноз_движения_денег_в_ежеме3"/>
      <sheetName val="ОПиУ_в_ежемес_3"/>
      <sheetName val="Б_мчас_(П)3"/>
      <sheetName val="АПК_реформа3"/>
      <sheetName val="PP&amp;E_mvt_for_20033"/>
      <sheetName val="2008_ГСМ3"/>
      <sheetName val="Плата_за_загрязнение_3"/>
      <sheetName val="ОТЧЕТ_КТЖ_01_01_092"/>
      <sheetName val="8180_(8181,8182)2"/>
      <sheetName val="Balance_Sheet2"/>
      <sheetName val="поставка_сравн133"/>
      <sheetName val="1_вариант__2009_2"/>
      <sheetName val="Список_документов2"/>
      <sheetName val="GAAP_TB_30_09_01__detail_p&amp;l2"/>
      <sheetName val="факс(2005-20гг_)3"/>
      <sheetName val="$_IS2"/>
      <sheetName val="Служебный_ФКРБ1"/>
      <sheetName val="Источник_финансирования1"/>
      <sheetName val="Способ_закупки1"/>
      <sheetName val="Тип_пункта_плана1"/>
      <sheetName val="Авансы_уплач,деньги_в_регионах3"/>
      <sheetName val="Авансы_уплач,деньги_в_регионах4"/>
      <sheetName val="PLтв_-_Б2"/>
      <sheetName val="1_(2)2"/>
      <sheetName val="O_500_Property_Tax2"/>
      <sheetName val="форма_3_смета_затрат2"/>
      <sheetName val="Бюджет_тек__затрат2"/>
      <sheetName val="Спр__раб_2"/>
      <sheetName val="ГСМ_Гараж2"/>
      <sheetName val="ГСМ_по_инвест2"/>
      <sheetName val="Запчасти_Гараж2"/>
      <sheetName val="Стор_Орг_РМУ2"/>
      <sheetName val="Материалы_РМУ2"/>
      <sheetName val="Постановка_на_учет_авто2"/>
      <sheetName val="Размножение_проектов2"/>
      <sheetName val="материалы_ВДГО2"/>
      <sheetName val="Тех_осмотр2"/>
      <sheetName val="Проект_12"/>
      <sheetName val="Объем_ВДГО2"/>
      <sheetName val="Фин_обязат_2"/>
      <sheetName val="спецпит,проездн_2"/>
      <sheetName val="K-800_Imp__test2"/>
      <sheetName val="FA_register2"/>
      <sheetName val="коммун_2"/>
      <sheetName val="ТД_РАП1"/>
      <sheetName val="доп_дан_1"/>
      <sheetName val="6НК__x000a_"/>
      <sheetName val="_x000a__x000a_"/>
      <sheetName val="6НК _x000a_"/>
      <sheetName val="Вып_П_П_"/>
      <sheetName val="План_произв-в贰΢ǅĀ"/>
      <sheetName val="Служебный_ФК恔"/>
      <sheetName val="Служебный_ФК皸ɫ"/>
      <sheetName val="Служебный_ФК"/>
      <sheetName val="Служебный_ФК悄,"/>
      <sheetName val="Служебный_ФК峔("/>
      <sheetName val="Служебный_ФК厈-"/>
      <sheetName val="Служебный_ФК⽄"/>
      <sheetName val="Служебный_ФК⽬"/>
      <sheetName val="Служебный_ФК嵔_"/>
      <sheetName val="Служебный_ФК『"/>
      <sheetName val="Служебный_ФК⿯"/>
      <sheetName val="Служебный_ФКૐǪ"/>
      <sheetName val="Служебный_ФК　"/>
      <sheetName val="6НК/蠀"/>
      <sheetName val="Summary_&amp;_Variables"/>
      <sheetName val="Служебный_ФК1"/>
      <sheetName val="[form_xls]6НК/쀀"/>
      <sheetName val="[form_xls]6НК/栀)"/>
      <sheetName val="[form_xls]6НК/瀀à"/>
      <sheetName val="[form_xls]6НК/⠀´"/>
      <sheetName val="[form_xls]6НК/ࠀµ"/>
      <sheetName val="[form_xls]6НК/쀀Ø"/>
      <sheetName val="[form_xls]6НК/蠀"/>
      <sheetName val="[form_xls]6НК/ü"/>
      <sheetName val="[form_xls]6НК/£"/>
      <sheetName val="[form_xls]6НК/蠀"/>
      <sheetName val="[form_xls]6НК/頀K"/>
      <sheetName val="[form_xls][form_xls]6НК/쀀"/>
      <sheetName val="[form_xls][form_xls]6НК/栀)"/>
      <sheetName val="[form_xls][form_xls]6НК/瀀à"/>
      <sheetName val="[form_xls][form_xls]6НК/⠀´"/>
      <sheetName val="[form_xls][form_xls]6НК/ࠀµ"/>
      <sheetName val="[form_xls][form_xls]6НК/쀀Ø"/>
      <sheetName val="[form_xls][form_xls]6НК/蠀"/>
      <sheetName val="[form_xls][form_xls]6НК/ü"/>
      <sheetName val="[form_xls][form_xls]6НК/£"/>
      <sheetName val="[form_xls][form_xls]6НК/蠀"/>
      <sheetName val="[form_xls][form_xls]6НК/頀K"/>
      <sheetName val="Comp"/>
      <sheetName val="показатели"/>
      <sheetName val="рев дф (1.08.) (3)"/>
      <sheetName val="Фонд 15гор"/>
      <sheetName val="6НК/_x0000_瀀G"/>
      <sheetName val="6НК0_x0000_#"/>
      <sheetName val="6НК0_x0000_Å"/>
      <sheetName val="List of Functions"/>
      <sheetName val="WBS98"/>
      <sheetName val="Chart_data"/>
      <sheetName val="Управление"/>
      <sheetName val="input_data"/>
      <sheetName val="Финбюджет свод "/>
      <sheetName val="MS"/>
      <sheetName val="ïîñòàâêà ñðàâí13"/>
      <sheetName val="Drop-Downs"/>
      <sheetName val="DCF"/>
      <sheetName val="Prep"/>
      <sheetName val="акт10"/>
      <sheetName val="Фин. пок-ли"/>
      <sheetName val="Проектные работы"/>
      <sheetName val="Спецтехника, оборудование, база"/>
      <sheetName val="Первоначальные условия"/>
      <sheetName val="Себестоимость"/>
      <sheetName val="пост. пар."/>
      <sheetName val="6НК예썘/_x0000_"/>
      <sheetName val="COS"/>
      <sheetName val="пассоб"/>
      <sheetName val="Royalty"/>
      <sheetName val="1610"/>
      <sheetName val="1210"/>
      <sheetName val="Resource Sheet"/>
      <sheetName val="Main Sheet"/>
      <sheetName val="фот_пп2000разби㑠ു੶⿖"/>
      <sheetName val="фот_пп2000разби골ೡ੶⽢"/>
      <sheetName val="июль ппд(факт)"/>
      <sheetName val="25.07.08г (2)"/>
      <sheetName val="Бонды стр.341"/>
      <sheetName val="6НК예썘/"/>
      <sheetName val="поч԰_x0000_缀_x0000_"/>
      <sheetName val="6НКက_x0000_퀀ѫ"/>
      <sheetName val="почЀⵟഀꚃ"/>
      <sheetName val="Production"/>
      <sheetName val="Master Inputs Start here"/>
      <sheetName val="1 квартал"/>
      <sheetName val="консалт"/>
      <sheetName val="6НК_x0007__x001c_  "/>
      <sheetName val="План_ГЗ"/>
      <sheetName val="Вид_предмета"/>
      <sheetName val="АлЭС"/>
      <sheetName val="25. Hidden"/>
      <sheetName val="2. Inputs"/>
      <sheetName val="мат расходы"/>
      <sheetName val="Шт расписание"/>
      <sheetName val="Prelim Cost"/>
      <sheetName val="PY misstatements"/>
      <sheetName val="A4-1&amp;2"/>
      <sheetName val="TPC con vs bdg"/>
      <sheetName val="Planned VoWD"/>
      <sheetName val="KONSOLID"/>
      <sheetName val="Код_ГТМ"/>
      <sheetName val="Lead"/>
      <sheetName val="Threshold Table"/>
      <sheetName val="Простой 5-10 тн"/>
      <sheetName val="3.3.31."/>
      <sheetName val="TMP"/>
      <sheetName val="год(отг)"/>
      <sheetName val="год(опл)"/>
      <sheetName val="бланк"/>
      <sheetName val="Лист4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Лист16"/>
      <sheetName val="????3"/>
      <sheetName val="OTCGOD99"/>
      <sheetName val="МП не вход.ФОТ"/>
      <sheetName val="Запрос"/>
      <sheetName val="month"/>
      <sheetName val="численность"/>
      <sheetName val="МП_не_вход_ФОТ"/>
      <sheetName val="Gas1999"/>
      <sheetName val="IS2000"/>
      <sheetName val="[form.xls][form.xls]_form_xls_2"/>
      <sheetName val="[form.xls][form.xls]_form_xls_3"/>
      <sheetName val="[form.xls][form.xls]_form_xls_4"/>
      <sheetName val="[form.xls][form.xls]_form_xls_5"/>
      <sheetName val="[form.xls][form.xls]_form_xls_6"/>
      <sheetName val="[form.xls][form.xls]_form_xls_7"/>
      <sheetName val="сводУМЗ"/>
      <sheetName val="Acct Numb"/>
      <sheetName val="поч԰"/>
      <sheetName val="6НКက"/>
      <sheetName val="运行成本 OPEX"/>
      <sheetName val="Pivot"/>
      <sheetName val="O_GLOBE"/>
      <sheetName val="Лв 1715 (сб)"/>
      <sheetName val="1.401.2"/>
      <sheetName val="Приход по вагонам"/>
      <sheetName val="ОГВ"/>
      <sheetName val="3А КНС"/>
      <sheetName val="ТМЗ-6"/>
      <sheetName val="Qпр(12)"/>
      <sheetName val="тех"/>
      <sheetName val="замерная 11"/>
      <sheetName val="общ Дф 01.11."/>
      <sheetName val="FA_depreciation"/>
      <sheetName val="PY_misstatements"/>
      <sheetName val="25__Hidden"/>
      <sheetName val="2__Inputs"/>
      <sheetName val="Variants"/>
      <sheetName val="treatment summary"/>
      <sheetName val="sheet0"/>
      <sheetName val="Capex_KZT"/>
      <sheetName val="Sheet5"/>
      <sheetName val="Справочник профессий"/>
      <sheetName val="Об-я св-а"/>
      <sheetName val="2_2_6_"/>
      <sheetName val="общ.фонд  "/>
      <sheetName val="Схема доплат"/>
      <sheetName val="Повышающие коэф ОМГ"/>
      <sheetName val="новая _5"/>
      <sheetName val="Foglio1"/>
      <sheetName val="Gen Data"/>
      <sheetName val="instruqcia"/>
      <sheetName val="1НК_объемы"/>
      <sheetName val="бензин по авто"/>
      <sheetName val="Др адм"/>
      <sheetName val="Осн.ср-ва"/>
      <sheetName val="не удалять!"/>
      <sheetName val="ÑïèñîêÒÝÏ"/>
      <sheetName val="Свод тех.харак"/>
      <sheetName val="Расчет"/>
      <sheetName val="Ф-13"/>
      <sheetName val="Шым"/>
      <sheetName val="р-ны"/>
      <sheetName val="кол-во договоров ОЗ"/>
      <sheetName val="вх.исх.корр"/>
      <sheetName val="площадь"/>
      <sheetName val="орг.тех"/>
      <sheetName val="приборы"/>
      <sheetName val="Мат.пом"/>
      <sheetName val="НД_2017"/>
      <sheetName val="D_Opex"/>
      <sheetName val="031218"/>
      <sheetName val="хим.реаг."/>
      <sheetName val="БПО"/>
      <sheetName val="PY Audit WP 2011"/>
      <sheetName val="общ скв"/>
      <sheetName val="_x000e__x000a__x0008__x000a__x000b__x0010__x0007_"/>
      <sheetName val=" _x000a_ _x000a_   "/>
      <sheetName val="6НК/ 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/>
      <sheetData sheetId="878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/>
      <sheetData sheetId="915"/>
      <sheetData sheetId="916"/>
      <sheetData sheetId="917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 refreshError="1"/>
      <sheetData sheetId="978" refreshError="1"/>
      <sheetData sheetId="979" refreshError="1"/>
      <sheetData sheetId="980" refreshError="1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 refreshError="1"/>
      <sheetData sheetId="1046" refreshError="1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 refreshError="1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/>
      <sheetData sheetId="1195"/>
      <sheetData sheetId="1196"/>
      <sheetData sheetId="1197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Добыча нефти4"/>
      <sheetName val="поставка сравн13"/>
      <sheetName val="Преискурант"/>
      <sheetName val="7.1"/>
      <sheetName val="ЦентрЗатр"/>
      <sheetName val="из сем"/>
      <sheetName val="FES"/>
      <sheetName val="6НК-cт."/>
      <sheetName val="1BO"/>
      <sheetName val="definitions"/>
      <sheetName val="101"/>
      <sheetName val="Sheet1"/>
      <sheetName val="База"/>
      <sheetName val="Info"/>
      <sheetName val="ЕдИзм"/>
      <sheetName val="Предпр"/>
      <sheetName val="Control"/>
      <sheetName val="form_электрон"/>
      <sheetName val="6 NK"/>
      <sheetName val="Hidden"/>
      <sheetName val="ОТиТБ"/>
      <sheetName val="Пр2"/>
      <sheetName val="ДС МЗК"/>
      <sheetName val="Титул1"/>
      <sheetName val="PP&amp;E mvt for 2003"/>
      <sheetName val="ТМЗ-6"/>
      <sheetName val="данные"/>
      <sheetName val="Flash Report SDC(EUR)"/>
      <sheetName val="Расчеты"/>
      <sheetName val="Пр 41"/>
      <sheetName val="I KEY INFORMATION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Добыча_нефти4"/>
      <sheetName val="поставка_сравн13"/>
      <sheetName val="7_1"/>
      <sheetName val="из_сем"/>
      <sheetName val="6НК-cт_"/>
      <sheetName val="6_NK"/>
      <sheetName val="Пр_41"/>
      <sheetName val="I_KEY_INFORMATION"/>
      <sheetName val="PP&amp;E_mvt_for_2003"/>
      <sheetName val="TOC"/>
      <sheetName val="Лист1"/>
      <sheetName val="Param"/>
      <sheetName val="П"/>
      <sheetName val="XREF"/>
      <sheetName val="Б.мчас (П)"/>
      <sheetName val="Ôîðìà2"/>
      <sheetName val="Plrap"/>
      <sheetName val="Plsum"/>
      <sheetName val="Pladj"/>
      <sheetName val="XLR_NoRangeSheet"/>
      <sheetName val="Gen Data"/>
      <sheetName val="FS-97"/>
      <sheetName val="Movements"/>
      <sheetName val="Balance Sheet"/>
      <sheetName val="8180 (8181,8182)"/>
      <sheetName val="8082"/>
      <sheetName val="8250"/>
      <sheetName val="8140"/>
      <sheetName val="8070"/>
      <sheetName val="8145"/>
      <sheetName val="8200"/>
      <sheetName val="8113"/>
      <sheetName val="summary"/>
      <sheetName val="8210"/>
      <sheetName val="Собственный капитал"/>
      <sheetName val="ОТЧЕТ КТЖ 01.01.09"/>
      <sheetName val="sheet0"/>
      <sheetName val="precios"/>
      <sheetName val="БР"/>
      <sheetName val="SAPBEXfilters"/>
      <sheetName val="стр.234"/>
      <sheetName val="стр.242"/>
      <sheetName val="стр.241(2)"/>
      <sheetName val="стр.950"/>
      <sheetName val="Загрузка в ХД"/>
      <sheetName val="стр.512"/>
      <sheetName val="Баланс"/>
      <sheetName val="Форма №2 руб."/>
      <sheetName val="стр.260"/>
      <sheetName val="стр.626"/>
      <sheetName val="стр.515 рос."/>
      <sheetName val="№10  КРА Прочая Реализация  "/>
      <sheetName val="№ 11 КРА Прочее Приобретение"/>
      <sheetName val="стр.232"/>
      <sheetName val="стр. 529(2)"/>
      <sheetName val="ПУ №13 ОФА"/>
      <sheetName val="№12  КРА Проценты"/>
      <sheetName val="стр.640"/>
      <sheetName val="стр.611"/>
      <sheetName val="ПУ №3 OFA"/>
      <sheetName val="ПУ №9 OFA"/>
      <sheetName val="стр.621 (1)"/>
      <sheetName val="ПУ №8 OFA"/>
      <sheetName val="ПУ №7 OFA"/>
      <sheetName val="стр.245"/>
      <sheetName val="стр.246 (1)"/>
      <sheetName val="стр.625 (1)"/>
      <sheetName val="стр.660 (2)"/>
      <sheetName val="стр.960"/>
      <sheetName val="Настройки"/>
      <sheetName val="cтр.253"/>
      <sheetName val="стр.627"/>
      <sheetName val="стр.630"/>
      <sheetName val="стр.624"/>
      <sheetName val="стр.625 (2)"/>
      <sheetName val="стр.623"/>
      <sheetName val="стр.251"/>
      <sheetName val="стр.650"/>
      <sheetName val="12НК"/>
      <sheetName val="P&amp;L"/>
      <sheetName val="Provisions"/>
      <sheetName val="Cur portion of L-t loans 2006"/>
      <sheetName val="9-1"/>
      <sheetName val="4"/>
      <sheetName val="1-1"/>
      <sheetName val="1"/>
      <sheetName val="СписокТЭП"/>
      <sheetName val="L-1"/>
      <sheetName val="ДС_МЗК"/>
      <sheetName val="Flash_Report_SDC(EUR)"/>
      <sheetName val="ОТЧЕТ_КТЖ_01_01_09"/>
      <sheetName val="Б_мчас_(П)"/>
      <sheetName val="Собственный_капитал"/>
      <sheetName val="Лист2"/>
      <sheetName val="LME_prices"/>
    </sheetNames>
    <sheetDataSet>
      <sheetData sheetId="0" refreshError="1"/>
      <sheetData sheetId="1" refreshError="1">
        <row r="22">
          <cell r="C22" t="str">
            <v/>
          </cell>
        </row>
      </sheetData>
      <sheetData sheetId="2" refreshError="1">
        <row r="22">
          <cell r="C22" t="str">
            <v/>
          </cell>
        </row>
        <row r="56">
          <cell r="C56" t="str">
            <v/>
          </cell>
        </row>
        <row r="61">
          <cell r="C61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9">
          <cell r="C79" t="str">
            <v/>
          </cell>
        </row>
        <row r="80">
          <cell r="C80" t="str">
            <v/>
          </cell>
        </row>
        <row r="81">
          <cell r="C81" t="str">
            <v/>
          </cell>
        </row>
        <row r="82">
          <cell r="C82" t="str">
            <v/>
          </cell>
        </row>
        <row r="84">
          <cell r="C84" t="str">
            <v/>
          </cell>
        </row>
        <row r="85">
          <cell r="C85" t="str">
            <v/>
          </cell>
        </row>
        <row r="86">
          <cell r="C86" t="str">
            <v/>
          </cell>
        </row>
        <row r="88">
          <cell r="C88" t="str">
            <v/>
          </cell>
        </row>
        <row r="89">
          <cell r="C89" t="str">
            <v/>
          </cell>
        </row>
        <row r="92">
          <cell r="C92" t="str">
            <v/>
          </cell>
        </row>
        <row r="93">
          <cell r="C93" t="str">
            <v/>
          </cell>
        </row>
        <row r="94">
          <cell r="C94" t="str">
            <v/>
          </cell>
        </row>
        <row r="95">
          <cell r="C95" t="str">
            <v/>
          </cell>
        </row>
        <row r="97">
          <cell r="C97" t="str">
            <v/>
          </cell>
        </row>
        <row r="98">
          <cell r="C98" t="str">
            <v/>
          </cell>
        </row>
        <row r="99">
          <cell r="C99" t="str">
            <v/>
          </cell>
        </row>
        <row r="100">
          <cell r="C100" t="str">
            <v/>
          </cell>
        </row>
        <row r="102">
          <cell r="C102" t="str">
            <v/>
          </cell>
        </row>
        <row r="103">
          <cell r="C103" t="str">
            <v/>
          </cell>
        </row>
        <row r="104">
          <cell r="C104" t="str">
            <v/>
          </cell>
        </row>
        <row r="106">
          <cell r="C106" t="str">
            <v/>
          </cell>
        </row>
        <row r="107">
          <cell r="C107" t="str">
            <v/>
          </cell>
        </row>
        <row r="113">
          <cell r="C113" t="str">
            <v/>
          </cell>
        </row>
        <row r="114">
          <cell r="C114" t="str">
            <v/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/>
      <sheetData sheetId="148"/>
      <sheetData sheetId="149"/>
      <sheetData sheetId="150"/>
      <sheetData sheetId="151"/>
      <sheetData sheetId="152"/>
      <sheetData sheetId="15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дель (н)"/>
      <sheetName val="модель (в)"/>
      <sheetName val="модель (свод)"/>
      <sheetName val="нефть"/>
      <sheetName val="вода"/>
      <sheetName val="свод"/>
      <sheetName val="нефть (2)"/>
      <sheetName val="вода (2)"/>
      <sheetName val="свод (2)"/>
      <sheetName val="Анализ"/>
      <sheetName val="Анализ2"/>
      <sheetName val="Сырье и материалы"/>
      <sheetName val="ГСМ"/>
      <sheetName val="Лист4"/>
      <sheetName val="Энергия"/>
      <sheetName val="Топливо"/>
      <sheetName val="ФОТ"/>
      <sheetName val="ФОТ2"/>
      <sheetName val="ФОТ3"/>
      <sheetName val="Соцналог"/>
      <sheetName val="соцналог2"/>
      <sheetName val="Амортизация"/>
      <sheetName val="Кап. ремонт"/>
      <sheetName val="Капитализация (ЗФ)"/>
      <sheetName val="ЗФ КР"/>
      <sheetName val="Тек.ремонт"/>
      <sheetName val="ПНР"/>
      <sheetName val="Технол.расходы"/>
      <sheetName val="Связь"/>
      <sheetName val="Связь2"/>
      <sheetName val="Приложение связь"/>
      <sheetName val="Транспорт грузов"/>
      <sheetName val="Авиа"/>
      <sheetName val="метрология"/>
      <sheetName val="Ком.расходы"/>
      <sheetName val="Диагностика"/>
      <sheetName val="ОТиТБ"/>
      <sheetName val="НИОКР"/>
      <sheetName val="НТД"/>
      <sheetName val="подготовка кадров 2"/>
      <sheetName val="подгот кадров 3"/>
      <sheetName val="под кад"/>
      <sheetName val="Охрана окр.среды"/>
      <sheetName val="Исп.природ.сырья"/>
      <sheetName val="Страхование"/>
      <sheetName val="сод. и лиц. автотр."/>
      <sheetName val="охрана"/>
      <sheetName val="Другие прочие "/>
      <sheetName val="Услуги банков"/>
      <sheetName val="почтово-канц. расходы"/>
      <sheetName val="Канцтовары"/>
      <sheetName val="Аренда"/>
      <sheetName val="Сод.адм.зданий"/>
      <sheetName val="юр конслт услуги"/>
      <sheetName val="Налоги"/>
      <sheetName val="Реклама"/>
      <sheetName val="Имиджевая"/>
      <sheetName val="Другие2"/>
      <sheetName val="Соцпособия2"/>
      <sheetName val="Спонсорская"/>
      <sheetName val="Социальная сфера"/>
      <sheetName val="Расх.на кул.озд.мер."/>
      <sheetName val="Пр. соцвыплаты"/>
      <sheetName val="КВЛ"/>
      <sheetName val="ПИР"/>
      <sheetName val="Лист1"/>
      <sheetName val="Лист2"/>
      <sheetName val="Форма2"/>
      <sheetName val="Форма1"/>
      <sheetName val="База"/>
      <sheetName val="Добыча нефти4"/>
      <sheetName val="поставка сравн13"/>
      <sheetName val="2.2 ОтклОТМ"/>
      <sheetName val="1.3.2 ОТМ"/>
      <sheetName val="модель_(н)1"/>
      <sheetName val="модель_(в)1"/>
      <sheetName val="модель_(свод)1"/>
      <sheetName val="нефть_(2)1"/>
      <sheetName val="вода_(2)1"/>
      <sheetName val="свод_(2)1"/>
      <sheetName val="Сырье_и_материалы1"/>
      <sheetName val="Кап__ремонт1"/>
      <sheetName val="Капитализация_(ЗФ)1"/>
      <sheetName val="ЗФ_КР1"/>
      <sheetName val="Тек_ремонт1"/>
      <sheetName val="Технол_расходы1"/>
      <sheetName val="Приложение_связь1"/>
      <sheetName val="Транспорт_грузов1"/>
      <sheetName val="Ком_расходы1"/>
      <sheetName val="подготовка_кадров_21"/>
      <sheetName val="подгот_кадров_31"/>
      <sheetName val="под_кад1"/>
      <sheetName val="Охрана_окр_среды1"/>
      <sheetName val="Исп_природ_сырья1"/>
      <sheetName val="сод__и_лиц__автотр_1"/>
      <sheetName val="Другие_прочие_1"/>
      <sheetName val="Услуги_банков1"/>
      <sheetName val="почтово-канц__расходы1"/>
      <sheetName val="Сод_адм_зданий1"/>
      <sheetName val="юр_конслт_услуги1"/>
      <sheetName val="Социальная_сфера1"/>
      <sheetName val="Расх_на_кул_озд_мер_1"/>
      <sheetName val="Пр__соцвыплаты1"/>
      <sheetName val="модель_(н)"/>
      <sheetName val="модель_(в)"/>
      <sheetName val="модель_(свод)"/>
      <sheetName val="нефть_(2)"/>
      <sheetName val="вода_(2)"/>
      <sheetName val="свод_(2)"/>
      <sheetName val="Сырье_и_материалы"/>
      <sheetName val="Кап__ремонт"/>
      <sheetName val="Капитализация_(ЗФ)"/>
      <sheetName val="ЗФ_КР"/>
      <sheetName val="Тек_ремонт"/>
      <sheetName val="Технол_расходы"/>
      <sheetName val="Приложение_связь"/>
      <sheetName val="Транспорт_грузов"/>
      <sheetName val="Ком_расходы"/>
      <sheetName val="подготовка_кадров_2"/>
      <sheetName val="подгот_кадров_3"/>
      <sheetName val="под_кад"/>
      <sheetName val="Охрана_окр_среды"/>
      <sheetName val="Исп_природ_сырья"/>
      <sheetName val="сод__и_лиц__автотр_"/>
      <sheetName val="Другие_прочие_"/>
      <sheetName val="Услуги_банков"/>
      <sheetName val="почтово-канц__расходы"/>
      <sheetName val="Сод_адм_зданий"/>
      <sheetName val="юр_конслт_услуги"/>
      <sheetName val="Социальная_сфера"/>
      <sheetName val="Расх_на_кул_озд_мер_"/>
      <sheetName val="Пр__соцвыплаты"/>
      <sheetName val="модель_(н)2"/>
      <sheetName val="модель_(в)2"/>
      <sheetName val="модель_(свод)2"/>
      <sheetName val="нефть_(2)2"/>
      <sheetName val="вода_(2)2"/>
      <sheetName val="свод_(2)2"/>
      <sheetName val="Сырье_и_материалы2"/>
      <sheetName val="Кап__ремонт2"/>
      <sheetName val="Капитализация_(ЗФ)2"/>
      <sheetName val="ЗФ_КР2"/>
      <sheetName val="Тек_ремонт2"/>
      <sheetName val="Технол_расходы2"/>
      <sheetName val="Приложение_связь2"/>
      <sheetName val="Транспорт_грузов2"/>
      <sheetName val="Ком_расходы2"/>
      <sheetName val="подготовка_кадров_22"/>
      <sheetName val="подгот_кадров_32"/>
      <sheetName val="под_кад2"/>
      <sheetName val="Охрана_окр_среды2"/>
      <sheetName val="Исп_природ_сырья2"/>
      <sheetName val="сод__и_лиц__автотр_2"/>
      <sheetName val="Другие_прочие_2"/>
      <sheetName val="Услуги_банков2"/>
      <sheetName val="почтово-канц__расходы2"/>
      <sheetName val="Сод_адм_зданий2"/>
      <sheetName val="юр_конслт_услуги2"/>
      <sheetName val="Социальная_сфера2"/>
      <sheetName val="Расх_на_кул_озд_мер_2"/>
      <sheetName val="Пр__соцвыплаты2"/>
      <sheetName val="6НК-cт."/>
      <sheetName val="ЦентрЗатр"/>
      <sheetName val="ЕдИзм"/>
      <sheetName val="Предпр"/>
      <sheetName val="Comp"/>
      <sheetName val="#ССЫЛКА"/>
      <sheetName val="12НК"/>
      <sheetName val="Преискурант"/>
      <sheetName val="FES"/>
      <sheetName val="из сем"/>
      <sheetName val="Спр_ пласт"/>
      <sheetName val="Спр_ мест"/>
      <sheetName val="Плата за загрязнение "/>
      <sheetName val="Типограф"/>
      <sheetName val="2008 ГСМ"/>
      <sheetName val="Hidden"/>
      <sheetName val="Б.мчас (П)"/>
      <sheetName val="д.7.001"/>
      <sheetName val="list"/>
      <sheetName val="PP&amp;E mvt for 2003"/>
      <sheetName val="Пр2"/>
      <sheetName val="Титул1"/>
      <sheetName val="1NK"/>
      <sheetName val="модель_(н)3"/>
      <sheetName val="модель_(в)3"/>
      <sheetName val="модель_(свод)3"/>
      <sheetName val="нефть_(2)3"/>
      <sheetName val="вода_(2)3"/>
      <sheetName val="свод_(2)3"/>
      <sheetName val="Сырье_и_материалы3"/>
      <sheetName val="Кап__ремонт3"/>
      <sheetName val="Капитализация_(ЗФ)3"/>
      <sheetName val="ЗФ_КР3"/>
      <sheetName val="Тек_ремонт3"/>
      <sheetName val="Технол_расходы3"/>
      <sheetName val="Приложение_связь3"/>
      <sheetName val="Транспорт_грузов3"/>
      <sheetName val="Ком_расходы3"/>
      <sheetName val="подготовка_кадров_23"/>
      <sheetName val="подгот_кадров_33"/>
      <sheetName val="под_кад3"/>
      <sheetName val="Охрана_окр_среды3"/>
      <sheetName val="Исп_природ_сырья3"/>
      <sheetName val="сод__и_лиц__автотр_3"/>
      <sheetName val="Другие_прочие_3"/>
      <sheetName val="Услуги_банков3"/>
      <sheetName val="почтово-канц__расходы3"/>
      <sheetName val="Сод_адм_зданий3"/>
      <sheetName val="юр_конслт_услуги3"/>
      <sheetName val="Социальная_сфера3"/>
      <sheetName val="Расх_на_кул_озд_мер_3"/>
      <sheetName val="Пр__соцвыплаты3"/>
      <sheetName val="Добыча_нефти4"/>
      <sheetName val="поставка_сравн13"/>
      <sheetName val="2_2_ОтклОТМ"/>
      <sheetName val="1_3_2_ОТМ"/>
      <sheetName val="6НК-cт_"/>
      <sheetName val="из_сем"/>
      <sheetName val="Спр__пласт"/>
      <sheetName val="Спр__мест"/>
      <sheetName val="Плата_за_загрязнение_"/>
      <sheetName val="2008_ГСМ"/>
      <sheetName val="Cash flow 2003 PBC"/>
      <sheetName val="G201"/>
      <sheetName val="G301"/>
      <sheetName val="модель_(н)4"/>
      <sheetName val="модель_(в)4"/>
      <sheetName val="модель_(свод)4"/>
      <sheetName val="нефть_(2)4"/>
      <sheetName val="вода_(2)4"/>
      <sheetName val="свод_(2)4"/>
      <sheetName val="Сырье_и_материалы4"/>
      <sheetName val="Кап__ремонт4"/>
      <sheetName val="Капитализация_(ЗФ)4"/>
      <sheetName val="ЗФ_КР4"/>
      <sheetName val="Тек_ремонт4"/>
      <sheetName val="Технол_расходы4"/>
      <sheetName val="Приложение_связь4"/>
      <sheetName val="Транспорт_грузов4"/>
      <sheetName val="Ком_расходы4"/>
      <sheetName val="подготовка_кадров_24"/>
      <sheetName val="подгот_кадров_34"/>
      <sheetName val="под_кад4"/>
      <sheetName val="Охрана_окр_среды4"/>
      <sheetName val="Исп_природ_сырья4"/>
      <sheetName val="сод__и_лиц__автотр_4"/>
      <sheetName val="Другие_прочие_4"/>
      <sheetName val="Услуги_банков4"/>
      <sheetName val="почтово-канц__расходы4"/>
      <sheetName val="Сод_адм_зданий4"/>
      <sheetName val="юр_конслт_услуги4"/>
      <sheetName val="Социальная_сфера4"/>
      <sheetName val="Расх_на_кул_озд_мер_4"/>
      <sheetName val="Пр__соцвыплаты4"/>
      <sheetName val="Добыча_нефти41"/>
      <sheetName val="поставка_сравн131"/>
      <sheetName val="2_2_ОтклОТМ1"/>
      <sheetName val="1_3_2_ОТМ1"/>
      <sheetName val="6НК-cт_1"/>
      <sheetName val="из_сем1"/>
      <sheetName val="Спр__пласт1"/>
      <sheetName val="Спр__мест1"/>
      <sheetName val="Плата_за_загрязнение_1"/>
      <sheetName val="2008_ГСМ1"/>
      <sheetName val="Б_мчас_(П)"/>
      <sheetName val="д_7_001"/>
      <sheetName val="PP&amp;E_mvt_for_2003"/>
      <sheetName val="Cash_flow_2003_PBC"/>
      <sheetName val="Ф №10"/>
      <sheetName val="Апрель"/>
      <sheetName val="Январь"/>
      <sheetName val="Сентябрь"/>
      <sheetName val="Ноябрь"/>
      <sheetName val="Квартал"/>
      <sheetName val="Июль"/>
      <sheetName val="Март"/>
      <sheetName val="Июнь"/>
      <sheetName val="модель_(н)5"/>
      <sheetName val="модель_(в)5"/>
      <sheetName val="модель_(свод)5"/>
      <sheetName val="нефть_(2)5"/>
      <sheetName val="вода_(2)5"/>
      <sheetName val="свод_(2)5"/>
      <sheetName val="Сырье_и_материалы5"/>
      <sheetName val="Кап__ремонт5"/>
      <sheetName val="Капитализация_(ЗФ)5"/>
      <sheetName val="ЗФ_КР5"/>
      <sheetName val="Тек_ремонт5"/>
      <sheetName val="Технол_расходы5"/>
      <sheetName val="Приложение_связь5"/>
      <sheetName val="Транспорт_грузов5"/>
      <sheetName val="Ком_расходы5"/>
      <sheetName val="подготовка_кадров_25"/>
      <sheetName val="подгот_кадров_35"/>
      <sheetName val="под_кад5"/>
      <sheetName val="Охрана_окр_среды5"/>
      <sheetName val="Исп_природ_сырья5"/>
      <sheetName val="сод__и_лиц__автотр_5"/>
      <sheetName val="Другие_прочие_5"/>
      <sheetName val="Услуги_банков5"/>
      <sheetName val="почтово-канц__расходы5"/>
      <sheetName val="Сод_адм_зданий5"/>
      <sheetName val="юр_конслт_услуги5"/>
      <sheetName val="Социальная_сфера5"/>
      <sheetName val="Расх_на_кул_озд_мер_5"/>
      <sheetName val="Пр__соцвыплаты5"/>
      <sheetName val="Добыча_нефти42"/>
      <sheetName val="поставка_сравн132"/>
      <sheetName val="2_2_ОтклОТМ2"/>
      <sheetName val="1_3_2_ОТМ2"/>
      <sheetName val="6НК-cт_2"/>
      <sheetName val="из_сем2"/>
      <sheetName val="Спр__пласт2"/>
      <sheetName val="Спр__мест2"/>
      <sheetName val="Плата_за_загрязнение_2"/>
      <sheetName val="2008_ГСМ2"/>
      <sheetName val="Б_мчас_(П)1"/>
      <sheetName val="д_7_0011"/>
      <sheetName val="PP&amp;E_mvt_for_20031"/>
      <sheetName val="Cash_flow_2003_PBC1"/>
      <sheetName val="Ф_№10"/>
      <sheetName val="Mvmnt (consolidated)"/>
      <sheetName val="XREF"/>
      <sheetName val="Mvmnt CIP"/>
      <sheetName val="производство"/>
      <sheetName val="стр.234"/>
      <sheetName val="стр.242"/>
      <sheetName val="стр.241(2)"/>
      <sheetName val="стр.950"/>
      <sheetName val="Загрузка в ХД"/>
      <sheetName val="стр.512"/>
      <sheetName val="Баланс"/>
      <sheetName val="Форма №2 руб."/>
      <sheetName val="стр.260"/>
      <sheetName val="стр.626"/>
      <sheetName val="стр.515 рос."/>
      <sheetName val="№10  КРА Прочая Реализация  "/>
      <sheetName val="№ 11 КРА Прочее Приобретение"/>
      <sheetName val="стр.232"/>
      <sheetName val="стр. 529(2)"/>
      <sheetName val="ПУ №13 ОФА"/>
      <sheetName val="№12  КРА Проценты"/>
      <sheetName val="стр.640"/>
      <sheetName val="стр.611"/>
      <sheetName val="ПУ №3 OFA"/>
      <sheetName val="ПУ №9 OFA"/>
      <sheetName val="стр.621 (1)"/>
      <sheetName val="ПУ №8 OFA"/>
      <sheetName val="ПУ №7 OFA"/>
      <sheetName val="стр.245"/>
      <sheetName val="стр.246 (1)"/>
      <sheetName val="стр.625 (1)"/>
      <sheetName val="стр.660 (2)"/>
      <sheetName val="стр.960"/>
      <sheetName val="Настройки"/>
      <sheetName val="cтр.253"/>
      <sheetName val="стр.627"/>
      <sheetName val="стр.630"/>
      <sheetName val="стр.624"/>
      <sheetName val="стр.625 (2)"/>
      <sheetName val="стр.623"/>
      <sheetName val="стр.251"/>
      <sheetName val="стр.650"/>
      <sheetName val=""/>
      <sheetName val="Lay-off provision"/>
      <sheetName val="Datasheet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summary"/>
      <sheetName val="ДС МЗК"/>
      <sheetName val="клиенты на 30_09(перв_источник)"/>
      <sheetName val="АПК реформа"/>
      <sheetName val="Исх.данные"/>
      <sheetName val="Кэш-фло (текущий)"/>
      <sheetName val="Показ.Эфф.Инвест."/>
      <sheetName val="Гр5(о)"/>
      <sheetName val="модель_(н)6"/>
      <sheetName val="модель_(в)6"/>
      <sheetName val="модель_(свод)6"/>
      <sheetName val="нефть_(2)6"/>
      <sheetName val="вода_(2)6"/>
      <sheetName val="свод_(2)6"/>
      <sheetName val="Сырье_и_материалы6"/>
      <sheetName val="Кап__ремонт6"/>
      <sheetName val="Капитализация_(ЗФ)6"/>
      <sheetName val="ЗФ_КР6"/>
      <sheetName val="Тек_ремонт6"/>
      <sheetName val="Технол_расходы6"/>
      <sheetName val="Приложение_связь6"/>
      <sheetName val="Транспорт_грузов6"/>
      <sheetName val="Ком_расходы6"/>
      <sheetName val="подготовка_кадров_26"/>
      <sheetName val="подгот_кадров_36"/>
      <sheetName val="под_кад6"/>
      <sheetName val="Охрана_окр_среды6"/>
      <sheetName val="Исп_природ_сырья6"/>
      <sheetName val="сод__и_лиц__автотр_6"/>
      <sheetName val="Другие_прочие_6"/>
      <sheetName val="Услуги_банков6"/>
      <sheetName val="почтово-канц__расходы6"/>
      <sheetName val="Сод_адм_зданий6"/>
      <sheetName val="юр_конслт_услуги6"/>
      <sheetName val="Социальная_сфера6"/>
      <sheetName val="Расх_на_кул_озд_мер_6"/>
      <sheetName val="Пр__соцвыплаты6"/>
      <sheetName val="Добыча_нефти43"/>
      <sheetName val="поставка_сравн133"/>
      <sheetName val="2_2_ОтклОТМ3"/>
      <sheetName val="1_3_2_ОТМ3"/>
      <sheetName val="6НК-cт_3"/>
      <sheetName val="из_сем3"/>
      <sheetName val="Б_мчас_(П)2"/>
      <sheetName val="д_7_0012"/>
      <sheetName val="Плата_за_загрязнение_3"/>
      <sheetName val="2008_ГСМ3"/>
      <sheetName val="Спр__пласт3"/>
      <sheetName val="Спр__мест3"/>
      <sheetName val="PP&amp;E_mvt_for_20032"/>
      <sheetName val="Ф_№101"/>
      <sheetName val="Cash_flow_2003_PBC2"/>
      <sheetName val="ДС_МЗК"/>
      <sheetName val="P&amp;L"/>
      <sheetName val="Provisions"/>
      <sheetName val="Disclosure"/>
      <sheetName val="9-1"/>
      <sheetName val="4"/>
      <sheetName val="1-1"/>
      <sheetName val="1"/>
      <sheetName val="Movements"/>
      <sheetName val="допущения"/>
      <sheetName val="Конс "/>
      <sheetName val="A-6"/>
      <sheetName val="1 вариант  2009 "/>
      <sheetName val="ПКОП_3_100%"/>
      <sheetName val="ПКОП_2_100%"/>
      <sheetName val="№14"/>
      <sheetName val="Список документо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фин"/>
      <sheetName val="Пр.М"/>
      <sheetName val="Ф7"/>
      <sheetName val="Баланс"/>
      <sheetName val="Ф10"/>
      <sheetName val="Пр1"/>
      <sheetName val="Пр2"/>
      <sheetName val="Пр2.2"/>
      <sheetName val="Пр3"/>
      <sheetName val="Ф11"/>
      <sheetName val="Пр4 (2)"/>
      <sheetName val="Лист1"/>
      <sheetName val="#ССЫЛКА"/>
      <sheetName val="потр"/>
      <sheetName val="СН"/>
      <sheetName val="Assumptions"/>
      <sheetName val="эксп"/>
      <sheetName val="Ввод"/>
      <sheetName val="Изменяемые данные"/>
      <sheetName val="Предпр"/>
      <sheetName val="1NK"/>
      <sheetName val="Лист1 (3)"/>
      <sheetName val="на 31.12.07 (4)"/>
      <sheetName val="CIP Dec 2006"/>
      <sheetName val="группа"/>
      <sheetName val="ОТиТБ"/>
      <sheetName val="Info"/>
      <sheetName val="Форма2"/>
      <sheetName val="ремонт 25"/>
      <sheetName val="1,3 новая"/>
      <sheetName val="Форма1"/>
      <sheetName val="UNITPRICES"/>
      <sheetName val="Sheet2"/>
      <sheetName val="РСза 6-м 2012"/>
      <sheetName val="июнь"/>
      <sheetName val="пробег м расх"/>
      <sheetName val="пробмч по город"/>
      <sheetName val="справка"/>
      <sheetName val="п11"/>
      <sheetName val="п25ЦТАИ"/>
      <sheetName val="п25"/>
      <sheetName val="п23"/>
      <sheetName val="п26"/>
      <sheetName val="п31"/>
      <sheetName val="п4"/>
      <sheetName val="п5"/>
      <sheetName val="п7"/>
      <sheetName val="п8"/>
      <sheetName val="ЯНВАРЬ"/>
      <sheetName val="данн"/>
      <sheetName val="всп"/>
      <sheetName val="апрель"/>
      <sheetName val="май"/>
      <sheetName val="март"/>
      <sheetName val="фев"/>
      <sheetName val="янв"/>
      <sheetName val="#REF"/>
      <sheetName val="VA.700 Cost of ser-ces pro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_Update for WCM"/>
      <sheetName val="Структура"/>
      <sheetName val="Алгоритм"/>
      <sheetName val="1.1 Паспорт"/>
      <sheetName val="1.2 Сценарий"/>
      <sheetName val="1.3.1 ОбъемПроизв"/>
      <sheetName val="Поставки"/>
      <sheetName val="1.3.2 ОТМ"/>
      <sheetName val="1.3.2 ОТМ (УМГ)"/>
      <sheetName val="1.3.2 ОТМ (ЭМГ)"/>
      <sheetName val="1.4 ПланСоцЗатр"/>
      <sheetName val="1.5 ПСнижЗатр"/>
      <sheetName val="ПСнижЗатрЭМГ"/>
      <sheetName val="ПСнижЗатрУМГ"/>
      <sheetName val="1.6 КФУ"/>
      <sheetName val="1.7 ИнвестПроекты"/>
      <sheetName val="1.8 Займы"/>
      <sheetName val="2.1 Доходы"/>
      <sheetName val="2.2 ОтклОТМ"/>
      <sheetName val="промеж. себестоим"/>
      <sheetName val="2.3 Себестоимость"/>
      <sheetName val="2.3 Себестоимость УМГ"/>
      <sheetName val="2.3 Себестоимость ЭМГ"/>
      <sheetName val="2.4 Непроизв. расходы"/>
      <sheetName val="2.4 Непроизв. расходы УМГ"/>
      <sheetName val="2.4 Непроизв. расходы ЭМГ"/>
      <sheetName val="2.4 Непроизв. расходы ЦА"/>
      <sheetName val="промеж. КВЛ"/>
      <sheetName val="2.5 КВЛ"/>
      <sheetName val="2.5 КВЛ_УМГ"/>
      <sheetName val="2.5 КВЛ_ЭМГ"/>
      <sheetName val="2.5 КВЛ_ЦА"/>
      <sheetName val="Займы в валюте"/>
      <sheetName val="4061-KZ"/>
      <sheetName val="3744-KZ"/>
      <sheetName val="Султанат Оман"/>
      <sheetName val="BNP Paribas"/>
      <sheetName val="2.6 Займы в тенге"/>
      <sheetName val="2.7 Налоги"/>
      <sheetName val="2.8 Труд"/>
      <sheetName val="2.8 Труд УМГ"/>
      <sheetName val="2.8 Труд ЭМГ"/>
      <sheetName val="2.8 Труд ЦА"/>
      <sheetName val="3 Справ"/>
      <sheetName val="Cash_All"/>
      <sheetName val="Ден.поток"/>
      <sheetName val="KPI"/>
      <sheetName val="Dir_Cash"/>
      <sheetName val="Indir_Cash"/>
      <sheetName val="1БП"/>
      <sheetName val="2.1БП"/>
      <sheetName val="2.2БП"/>
      <sheetName val="3БП"/>
      <sheetName val="4БП"/>
      <sheetName val="5БП"/>
      <sheetName val="6БП"/>
      <sheetName val="7БП"/>
      <sheetName val="8БП"/>
      <sheetName val="9БП"/>
      <sheetName val="10БП"/>
      <sheetName val="1NK"/>
      <sheetName val="2NK"/>
      <sheetName val="3NK"/>
      <sheetName val="4NK"/>
      <sheetName val="5NK"/>
      <sheetName val="6NK"/>
      <sheetName val="FC"/>
      <sheetName val="ЦентрЗатр"/>
      <sheetName val="ЕдИзм"/>
      <sheetName val="Предпр"/>
      <sheetName val="1_3_2 ОТМ"/>
      <sheetName val="2_2 ОтклОТМ"/>
      <sheetName val="Ф3РД"/>
      <sheetName val="Ф3УДТГ"/>
      <sheetName val="Ф3УПГ"/>
      <sheetName val="Ф3УДТВ"/>
      <sheetName val="ТЭПиКПД"/>
      <sheetName val="Пр.план"/>
      <sheetName val="ОТМ"/>
      <sheetName val="ДоходСбыт"/>
      <sheetName val="ПрЗатр"/>
      <sheetName val="РасхПер."/>
      <sheetName val="КВЛ"/>
      <sheetName val="NEW"/>
      <sheetName val="1.KPI"/>
      <sheetName val="2.P&amp;L"/>
      <sheetName val="3.CF"/>
      <sheetName val="4.BS"/>
      <sheetName val="5.CAP"/>
      <sheetName val="6.PAS"/>
      <sheetName val="7.LN"/>
      <sheetName val="8.AFF"/>
      <sheetName val="9.ТАХ"/>
      <sheetName val="10.TEPs DZO"/>
      <sheetName val="OLD"/>
      <sheetName val="7НК"/>
      <sheetName val="8НК"/>
      <sheetName val="9НК"/>
      <sheetName val="10.AST"/>
      <sheetName val="#ССЫЛКА"/>
      <sheetName val="FES"/>
      <sheetName val="Лист1"/>
      <sheetName val="титфин"/>
      <sheetName val="Пр.М"/>
      <sheetName val="Ф7"/>
      <sheetName val="Баланс"/>
      <sheetName val="Ф10"/>
      <sheetName val="Пр1"/>
      <sheetName val="Пр2"/>
      <sheetName val="Пр2.2"/>
      <sheetName val="Пр3"/>
      <sheetName val="Пр4"/>
      <sheetName val="Расчеты ОСД"/>
      <sheetName val="Info"/>
      <sheetName val="Ф11"/>
      <sheetName val="Пр4 (2)"/>
      <sheetName val="элементы"/>
      <sheetName val="флормиро"/>
      <sheetName val="Форма 7.1."/>
      <sheetName val="Форма 7 (2)"/>
      <sheetName val="Форма 7 балансировка (2)"/>
      <sheetName val="Форма 7 балансировка"/>
      <sheetName val="Форма 7 пр"/>
      <sheetName val="Лист2"/>
      <sheetName val="Форма 1"/>
      <sheetName val="Форма 2"/>
      <sheetName val="Форма 2.1."/>
      <sheetName val="Форма 3"/>
      <sheetName val="Форма 3.1"/>
      <sheetName val="Форма3.2"/>
      <sheetName val="Форма3.3"/>
      <sheetName val="Форма3.4"/>
      <sheetName val="Форма3.5"/>
      <sheetName val="Форма3.6"/>
      <sheetName val="Форма3.7"/>
      <sheetName val="Форма3.8"/>
      <sheetName val="Форма3.9"/>
      <sheetName val="Форма 3.10"/>
      <sheetName val="Форма4"/>
      <sheetName val="Форма5"/>
      <sheetName val="Форма5.1"/>
      <sheetName val="Форма5.2"/>
      <sheetName val="Форма6"/>
      <sheetName val="Форма6.1"/>
      <sheetName val="Форма 7."/>
      <sheetName val="Форма 7 фин"/>
      <sheetName val="Форма 7 кас (2)"/>
      <sheetName val="Форма 7 кас (3)"/>
      <sheetName val="Форма 7 кас"/>
      <sheetName val="Форма 7 .1"/>
      <sheetName val="Форма7."/>
      <sheetName val="Форма 6стара"/>
      <sheetName val="Форма 7"/>
      <sheetName val="Форма 8"/>
      <sheetName val="Форма 11"/>
      <sheetName val="А3.1"/>
      <sheetName val="А3.3."/>
      <sheetName val="А3.2"/>
      <sheetName val="масла-свод"/>
      <sheetName val="А3.4"/>
      <sheetName val="А 3.6"/>
      <sheetName val="А4.1"/>
      <sheetName val="А 7.2 и А 17.33"/>
      <sheetName val="А 7.5"/>
      <sheetName val="А 7.6"/>
      <sheetName val="А 7.7."/>
      <sheetName val="А 7.8."/>
      <sheetName val="А7.9"/>
      <sheetName val="А 7.9.1"/>
      <sheetName val="А7.9.2"/>
      <sheetName val="А7.10-7.11"/>
      <sheetName val="А 7.12"/>
      <sheetName val="А 8"/>
      <sheetName val="А10"/>
      <sheetName val="расшФОТ"/>
      <sheetName val="А12"/>
      <sheetName val="А11,А12.4"/>
      <sheetName val="А12.8"/>
      <sheetName val="А17.1"/>
      <sheetName val="А17.2"/>
      <sheetName val="А17.6"/>
      <sheetName val="А17.12-17.16"/>
      <sheetName val="А17.9.3"/>
      <sheetName val="пут"/>
      <sheetName val="А17.10"/>
      <sheetName val="А17.15"/>
      <sheetName val="А17.16"/>
      <sheetName val="А17.17"/>
      <sheetName val="А17.18-17.19"/>
      <sheetName val="А17.20"/>
      <sheetName val="А17.21"/>
      <sheetName val="А 7.29."/>
      <sheetName val="РП1.1"/>
      <sheetName val="РП 1.2"/>
      <sheetName val="РП 1.4"/>
      <sheetName val="МОП"/>
      <sheetName val="Р2"/>
      <sheetName val="ЦДС"/>
      <sheetName val="УКХ "/>
      <sheetName val="теплоход"/>
      <sheetName val="транс.ПФ"/>
      <sheetName val="из сем"/>
      <sheetName val="7.1"/>
      <sheetName val="6НК-cт."/>
      <sheetName val="Форма2"/>
      <sheetName val="Форма1"/>
      <sheetName val="Control"/>
      <sheetName val="Изменяемые данные"/>
      <sheetName val="Добыча нефти4"/>
      <sheetName val="поставка сравн13"/>
      <sheetName val="Сводная"/>
      <sheetName val="факт 2005 г."/>
      <sheetName val="Осн"/>
      <sheetName val="12НК"/>
      <sheetName val="Лист1 (3)"/>
      <sheetName val="на 31.12.07 (4)"/>
      <sheetName val="CIP Dec 2006"/>
      <sheetName val="дебит на 31 06 05"/>
      <sheetName val="ОТиТБ"/>
      <sheetName val="Sheet2"/>
      <sheetName val="РСза 6-м 2012"/>
      <sheetName val="июнь"/>
      <sheetName val="TT"/>
      <sheetName val="КОРП-1"/>
      <sheetName val="Assumptions"/>
      <sheetName val="эксп"/>
      <sheetName val="Добычанефти4"/>
      <sheetName val="поставкасравн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map_nat"/>
      <sheetName val="map_RPG"/>
      <sheetName val="Profit &amp; Loss Total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Лист2"/>
      <sheetName val="Лист3"/>
      <sheetName val="IPR_VOG"/>
      <sheetName val="6НК-cт."/>
      <sheetName val="Форма2"/>
      <sheetName val="СписокТЭП"/>
      <sheetName val="Precios"/>
      <sheetName val="ЗАО_н.ит"/>
      <sheetName val="11"/>
      <sheetName val="ЗАО_мес"/>
      <sheetName val="Форма1"/>
      <sheetName val="Осн"/>
      <sheetName val="Сдача "/>
      <sheetName val="Пром1"/>
      <sheetName val="предприятия"/>
      <sheetName val="Data-in"/>
      <sheetName val="Ural med"/>
      <sheetName val="Лист1 (2)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Прил 1"/>
      <sheetName val="Прил. 1.1.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t0_name"/>
      <sheetName val="K_750_Sl_KPMG_report_Test"/>
      <sheetName val="K_300_RFD_KMG EP"/>
      <sheetName val="K_200_ES"/>
      <sheetName val="K_101_DDA_LS"/>
      <sheetName val="K_310_RFD_Uzen_rev"/>
      <sheetName val="K_120_FA_Sale"/>
      <sheetName val="Фин.обязат."/>
      <sheetName val="_FES"/>
      <sheetName val="ЦентрЗатр"/>
      <sheetName val="ЕдИзм"/>
      <sheetName val="Предпр"/>
      <sheetName val="December(начис)_ZKM-ZinBV"/>
      <sheetName val="Settings"/>
      <sheetName val="ремонтТ9"/>
      <sheetName val="Financial ratios А3"/>
      <sheetName val="InputTD"/>
      <sheetName val="Баланс"/>
      <sheetName val="факт 2005 г."/>
      <sheetName val="12 месяцев 2010"/>
      <sheetName val="Нефть"/>
      <sheetName val="КТЖ БДР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Dictionaries"/>
      <sheetName val="Содержание"/>
      <sheetName val="4 000 000 тыс.тг"/>
      <sheetName val="15 000 000 тыс.тг"/>
      <sheetName val="ЦХЛ 2004"/>
      <sheetName val="2210900-Aug"/>
      <sheetName val="Comp"/>
      <sheetName val="К1.2"/>
      <sheetName val="I-Index"/>
      <sheetName val="депозиты"/>
      <sheetName val="Статьи"/>
      <sheetName val="6НК"/>
      <sheetName val="Transport overview"/>
      <sheetName val="Control"/>
      <sheetName val="B-4"/>
      <sheetName val="MAIN"/>
      <sheetName val="Расчет эксп бурения"/>
      <sheetName val="свод КВЛ (на печать)"/>
      <sheetName val="ГК лохл"/>
      <sheetName val="Апш"/>
      <sheetName val="Кумк"/>
      <sheetName val="Колум"/>
      <sheetName val="А Девел"/>
      <sheetName val="А Апш"/>
      <sheetName val="Девел"/>
      <sheetName val="А Кумк"/>
      <sheetName val="Экспл КОНС"/>
      <sheetName val="В-П"/>
      <sheetName val="А В-П"/>
      <sheetName val="А В-П КОНС"/>
      <sheetName val="БВО"/>
      <sheetName val="ЛОХЛ СВОД"/>
      <sheetName val="А ЛОХЛ СВОД"/>
      <sheetName val="А БВО"/>
      <sheetName val="ЦТУ (касса)"/>
      <sheetName val="ЕБРР"/>
      <sheetName val="ЕБРР 200 млн.$ 24.05.12"/>
      <sheetName val="Самрук"/>
      <sheetName val="БРК-188,2"/>
      <sheetName val="LME_prices"/>
      <sheetName val="Доходы всего"/>
      <sheetName val="Доходы обороты"/>
      <sheetName val="ЛСЦ начисленное на 31.12.08"/>
      <sheetName val="ЛЛизинг начис. на 31.12.08"/>
      <sheetName val="5NK "/>
      <sheetName val="ктж"/>
      <sheetName val="ЖДА"/>
      <sheetName val="Доступ к МЖС"/>
      <sheetName val="авансы"/>
      <sheetName val="мать факт (изм НДС)"/>
      <sheetName val="ПВД"/>
      <sheetName val="прочие поступления"/>
      <sheetName val="кредитный бюджет 2014"/>
      <sheetName val="разработочная"/>
      <sheetName val="прочие выб по дзо"/>
      <sheetName val="инвест.разбивка"/>
      <sheetName val="оплата БЗ и ОСО для БДДС"/>
      <sheetName val="Соц.сфера"/>
      <sheetName val="расходы КТЖ"/>
      <sheetName val="Налоги"/>
      <sheetName val="прочие выбытия "/>
      <sheetName val="депозиты 2014"/>
      <sheetName val="УК и ФП"/>
      <sheetName val="бюджет 2013_освоение_)"/>
      <sheetName val="Транспорт"/>
      <sheetName val=""/>
      <sheetName val="КВЛ новые проекты"/>
      <sheetName val="2_8 ТР_ТО_и_ПН"/>
      <sheetName val="ЭЭ"/>
      <sheetName val="Общий объем потребления "/>
      <sheetName val="объем оказ. услуг"/>
      <sheetName val="Объемы нетто 2013 "/>
      <sheetName val="2.2 ОтклОТМ"/>
      <sheetName val="1.3.2 ОТМ"/>
      <sheetName val="База"/>
      <sheetName val="Production_Ref Q-1-3"/>
      <sheetName val="Analytics"/>
      <sheetName val="касса 2015-2019 год займы 16081"/>
      <sheetName val="FA Movement Kyrg"/>
      <sheetName val="Hidden"/>
      <sheetName val="Forms"/>
      <sheetName val="ОТиТБ"/>
      <sheetName val="бюджет 2015 займы 200815"/>
      <sheetName val="ФОТ"/>
      <sheetName val="ANX16-source_COGS (12)"/>
      <sheetName val="OCC (12)"/>
      <sheetName val="OCIS (12)"/>
      <sheetName val="51"/>
      <sheetName val="57"/>
      <sheetName val="Данные"/>
      <sheetName val="Водопад 3 для ЧП"/>
      <sheetName val="ОРУ ДО"/>
      <sheetName val="Добыча нефти4"/>
      <sheetName val="поставка сравн13"/>
      <sheetName val="из сем"/>
      <sheetName val="Форма3.6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свод ао"/>
      <sheetName val="Input TD"/>
      <sheetName val="новый ЕКР"/>
      <sheetName val="свод_до_вн_об_"/>
      <sheetName val="расш_для_РАО"/>
      <sheetName val="расш_для_РАО_стр_310"/>
      <sheetName val="1_1_"/>
      <sheetName val="1_2_"/>
      <sheetName val="Графики_Гкал,тыс_руб_"/>
      <sheetName val="2_1_"/>
      <sheetName val="2_2_"/>
      <sheetName val="2_3_"/>
      <sheetName val="2_4_"/>
      <sheetName val="3_1_"/>
      <sheetName val="3_2_"/>
      <sheetName val="3_3_"/>
      <sheetName val="4_1_"/>
      <sheetName val="4_2_"/>
      <sheetName val="4_3_"/>
      <sheetName val="4_4_"/>
      <sheetName val="4_5_"/>
      <sheetName val="4_6_"/>
      <sheetName val="4_7_"/>
      <sheetName val="5_1_"/>
      <sheetName val="5_1_январь"/>
      <sheetName val="5_1_февраль"/>
      <sheetName val="5_1_март"/>
      <sheetName val="6_1_"/>
      <sheetName val="1_кв_"/>
      <sheetName val="2_кв_"/>
      <sheetName val="3_кв_"/>
      <sheetName val="4_кв_"/>
      <sheetName val="_год"/>
      <sheetName val="УП_33_свод_"/>
      <sheetName val="пл__и_факт"/>
      <sheetName val="ñâîä_äî_âí_îá_"/>
      <sheetName val="ðàñø_äëÿ_ÐÀÎ"/>
      <sheetName val="ðàñø_äëÿ_ÐÀÎ_ñòð_310"/>
      <sheetName val="Ãðàôèêè_Ãêàë,òûñ_ðóá_"/>
      <sheetName val="5_1_ÿíâàðü"/>
      <sheetName val="5_1_ôåâðàëü"/>
      <sheetName val="5_1_ìàðò"/>
      <sheetName val="1_êâ_"/>
      <sheetName val="2_êâ_"/>
      <sheetName val="3_êâ_"/>
      <sheetName val="4_êâ_"/>
      <sheetName val="_ãîä"/>
      <sheetName val="ÓÏ_33_ñâîä_"/>
      <sheetName val="ïë__è_ôàêò"/>
      <sheetName val="Profit_&amp;_Loss_Total"/>
      <sheetName val="18_2-"/>
      <sheetName val="Э1_14_ОАО"/>
      <sheetName val="Э1_15ОАО"/>
      <sheetName val="Э1_14_ЗЭС"/>
      <sheetName val="Э1_14ЦЭС"/>
      <sheetName val="Э1_14ВЭС"/>
      <sheetName val="Э1_14ЮЭС"/>
      <sheetName val="Э1_15ЗЭС"/>
      <sheetName val="Э1_15ЦЭС"/>
      <sheetName val="Э1_15ВЭС"/>
      <sheetName val="Э1_15ЮЭС"/>
      <sheetName val="УФ1_"/>
      <sheetName val="УЗ1_"/>
      <sheetName val="6НК-cт_"/>
      <sheetName val="ЗАО_н_ит"/>
      <sheetName val="Сдача_"/>
      <sheetName val="Ural_med"/>
      <sheetName val="Лист1_(2)"/>
      <sheetName val="П-16_"/>
      <sheetName val="П-17_"/>
      <sheetName val="П-18_"/>
      <sheetName val="П-19_"/>
      <sheetName val="УЗ-21_"/>
      <sheetName val="УП-28_"/>
      <sheetName val="УП-29_"/>
      <sheetName val="УП-30_"/>
      <sheetName val="УП-32_"/>
      <sheetName val="Прил_1"/>
      <sheetName val="Прил__1_1_"/>
      <sheetName val="УЗ-26_(1)"/>
      <sheetName val="УЗ-26_(2)"/>
      <sheetName val="УЗ-26_(3)"/>
      <sheetName val="УЗ-26_(4)"/>
      <sheetName val="УЗ-27_(1)"/>
      <sheetName val="УЗ-27_(2)"/>
      <sheetName val="УЗ-27_(3)"/>
      <sheetName val="УЗ-27_(4)"/>
      <sheetName val="пл-ф_01_06г_"/>
      <sheetName val="Премия_(Бизнес-план)_"/>
      <sheetName val="Премия_(БДР)_"/>
      <sheetName val="Объемы_"/>
      <sheetName val="СКС_"/>
      <sheetName val="пл-ф_02_06г_"/>
      <sheetName val="Дотация_за_февраль"/>
      <sheetName val="Анализ_по_субконто"/>
      <sheetName val="Объемы_март_"/>
      <sheetName val="Доходы_март"/>
      <sheetName val="котельные_2"/>
      <sheetName val="расшифровка_по_прочим"/>
      <sheetName val="анализ_покупки_ТЭР"/>
      <sheetName val="обьем_продаж"/>
      <sheetName val="смета_ахр"/>
      <sheetName val="приложение_2_"/>
      <sheetName val="УЗ-21_(1полуг_2002)"/>
      <sheetName val="УЗ-21_(1полуг_2003_план)"/>
      <sheetName val="УЗ-21_(1полуг_2003_факт)"/>
      <sheetName val="УЗ-22_(1полуг_2002)факт"/>
      <sheetName val="УЗ-22_(1полуг_2003)пл"/>
      <sheetName val="УЗ-22_(1полуг_2003)факт"/>
      <sheetName val="УЗ-23(1_полуг_2002)"/>
      <sheetName val="УЗ-23(1_полуг_2003)пл"/>
      <sheetName val="УЗ-23(1полуг_2003)_факт"/>
      <sheetName val="УЗ-26_(1полуг_2002__факт)"/>
      <sheetName val="УЗ-26_(1полуг_2003_план)"/>
      <sheetName val="УЗ-26_(1полуг_2003_факт)"/>
      <sheetName val="Фин_обязат_"/>
      <sheetName val="Financial_ratios_А3"/>
      <sheetName val="K_300_RFD_KMG_EP"/>
      <sheetName val="Transport_overview"/>
      <sheetName val="12_месяцев_2010"/>
      <sheetName val="КТЖ_БДР"/>
      <sheetName val="Ý1_14_ÎÀÎ"/>
      <sheetName val="Ý1_15ÎÀÎ"/>
      <sheetName val="Ý1_14_ÇÝÑ"/>
      <sheetName val="Ý1_14ÖÝÑ"/>
      <sheetName val="Ý1_14ÂÝÑ"/>
      <sheetName val="Ý1_14ÞÝÑ"/>
      <sheetName val="Ý1_15ÇÝÑ"/>
      <sheetName val="Ý1_15ÖÝÑ"/>
      <sheetName val="Ý1_15ÂÝÑ"/>
      <sheetName val="Ý1_15ÞÝÑ"/>
      <sheetName val="ÓÔ1_"/>
      <sheetName val="ÓÇ1_"/>
      <sheetName val="4_000_000_тыс_тг"/>
      <sheetName val="15_000_000_тыс_тг"/>
      <sheetName val="ЦХЛ_2004"/>
      <sheetName val="КВЛ_новые_проекты"/>
      <sheetName val="2_8_ТР_ТО_и_ПН"/>
      <sheetName val="факт_2005_г_"/>
      <sheetName val="ГК_лохл"/>
      <sheetName val="А_Девел"/>
      <sheetName val="А_Апш"/>
      <sheetName val="А_Кумк"/>
      <sheetName val="Экспл_КОНС"/>
      <sheetName val="А_В-П"/>
      <sheetName val="А_В-П_КОНС"/>
      <sheetName val="ЛОХЛ_СВОД"/>
      <sheetName val="А_ЛОХЛ_СВОД"/>
      <sheetName val="А_БВО"/>
      <sheetName val="Расчет_эксп_бурения"/>
      <sheetName val="свод_КВЛ_(на_печать)"/>
      <sheetName val="ЦТУ_(касса)"/>
      <sheetName val="ЕБРР_200_млн_$_24_05_12"/>
      <sheetName val="Доходы_всего"/>
      <sheetName val="Доходы_обороты"/>
      <sheetName val="ЛСЦ_начисленное_на_31_12_08"/>
      <sheetName val="ЛЛизинг_начис__на_31_12_08"/>
      <sheetName val="5NK_"/>
      <sheetName val="Доступ_к_МЖС"/>
      <sheetName val="мать_факт_(изм_НДС)"/>
      <sheetName val="прочие_поступления"/>
      <sheetName val="кредитный_бюджет_2014"/>
      <sheetName val="прочие_выб_по_дзо"/>
      <sheetName val="инвест_разбивка"/>
      <sheetName val="оплата_БЗ_и_ОСО_для_БДДС"/>
      <sheetName val="Соц_сфера"/>
      <sheetName val="расходы_КТЖ"/>
      <sheetName val="прочие_выбытия_"/>
      <sheetName val="депозиты_2014"/>
      <sheetName val="УК_и_ФП"/>
      <sheetName val="бюджет_2013_освоение_)"/>
      <sheetName val="К1_2"/>
      <sheetName val="Общий_объем_потребления_"/>
      <sheetName val="объем_оказ__услуг"/>
      <sheetName val="Справочник"/>
      <sheetName val="3"/>
      <sheetName val="ДР 2011"/>
      <sheetName val="себ с ув."/>
      <sheetName val="KR(СВОД)"/>
      <sheetName val="д1"/>
      <sheetName val="СИС"/>
      <sheetName val="Титул1"/>
      <sheetName val="сброс"/>
      <sheetName val="Бюджет"/>
      <sheetName val="Финансовые показатели"/>
      <sheetName val="Gen Data"/>
      <sheetName val="TDSheet"/>
      <sheetName val="Добыча_нефти4"/>
      <sheetName val="Финансовые_показатели"/>
      <sheetName val="2БО"/>
      <sheetName val="факс(2005-20гг_)"/>
      <sheetName val="Культ-масс.мероп."/>
      <sheetName val="Due from banks"/>
      <sheetName val="Gas1999"/>
      <sheetName val="Б.мчас (П)"/>
      <sheetName val="1 вариант  2009 "/>
      <sheetName val="CMA TOD"/>
      <sheetName val="Пр2"/>
      <sheetName val="ОС и НМА (2)"/>
      <sheetName val="Авто"/>
      <sheetName val="меб"/>
      <sheetName val="меб_ПП"/>
      <sheetName val="меб_ОАР"/>
      <sheetName val="IT"/>
      <sheetName val="IT_ПП"/>
      <sheetName val="IT_ОАР"/>
      <sheetName val="НМА"/>
      <sheetName val="НМА_ПП"/>
      <sheetName val="НМА_ОАР"/>
      <sheetName val="Свод ОС и НМА"/>
      <sheetName val=" Свод ПП ОС и НМА"/>
      <sheetName val="Свод АУП ОС и НМА"/>
      <sheetName val="Ам_ПП_авто"/>
      <sheetName val="Ам_ПП_меб"/>
      <sheetName val="Ам_ПП_БТ"/>
      <sheetName val="Ам_ПП_ИТ"/>
      <sheetName val="Ам_ПП_НМА"/>
      <sheetName val="Ам_АУП_меб"/>
      <sheetName val="Ам_АУП_БТ"/>
      <sheetName val="Ам_АУП_ИТ"/>
      <sheetName val="Ам_АУП_НМА"/>
      <sheetName val="Свод аморт_ПП"/>
      <sheetName val="Свод аморт_АУП"/>
      <sheetName val="Lists"/>
      <sheetName val="4.1.1"/>
      <sheetName val="7.2"/>
      <sheetName val="2.1 NI"/>
      <sheetName val="расчёт доходов"/>
      <sheetName val="#ССЫЛКА"/>
      <sheetName val="Труд"/>
      <sheetName val="ОРУ сторон"/>
      <sheetName val="ОРУ КМ"/>
      <sheetName val="2_2_6_"/>
      <sheetName val="струк"/>
      <sheetName val="1_Бюджет расходов"/>
      <sheetName val="КР материалы"/>
      <sheetName val="КЛ2016"/>
      <sheetName val="ТЖЖ-Аягоз2016"/>
      <sheetName val="КЛ + ТЖЖ2016"/>
      <sheetName val="ФА 9мес факт"/>
      <sheetName val="PP&amp;E mvt for 2003"/>
      <sheetName val="3. Выполнение ПП (мес) сент"/>
      <sheetName val="шкала оценки рисков"/>
      <sheetName val="2022 (1+11)"/>
      <sheetName val="СВОД по Зарплат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NK"/>
      <sheetName val="2NK"/>
      <sheetName val="3NK"/>
      <sheetName val="4NK"/>
      <sheetName val="5NK "/>
      <sheetName val="5NK КТГ_ИЦА_Шатекову"/>
      <sheetName val="Налоги 2002-2006"/>
      <sheetName val="Cashflows"/>
      <sheetName val="Добыча нефти4"/>
      <sheetName val="поставка сравн13"/>
      <sheetName val="Добычанефти4"/>
      <sheetName val="поставкасравн13"/>
      <sheetName val="из сем"/>
      <sheetName val="Control"/>
      <sheetName val="Форма2"/>
      <sheetName val="Пр2"/>
      <sheetName val="Справочник"/>
      <sheetName val="Форма1"/>
      <sheetName val="Содержание"/>
      <sheetName val="July_03_Pg8"/>
      <sheetName val="cant sim"/>
      <sheetName val="Индексы"/>
      <sheetName val="группа"/>
      <sheetName val="Изменяемые данные"/>
      <sheetName val="Info"/>
      <sheetName val="Ввод"/>
      <sheetName val="PP&amp;E mvt for 2003"/>
      <sheetName val="14.1.2.2.(Услуги связи)"/>
      <sheetName val="Осн"/>
      <sheetName val="5NK_"/>
      <sheetName val="5NK_КТГ_ИЦА_Шатекову"/>
      <sheetName val="Налоги_2002-2006"/>
      <sheetName val="Добыча_нефти4"/>
      <sheetName val="поставка_сравн13"/>
      <sheetName val="из_сем"/>
      <sheetName val="Распределение прибыли"/>
      <sheetName val="Water trucking 2005"/>
      <sheetName val="дебит на 31 06 05"/>
      <sheetName val="ГТМ"/>
      <sheetName val="ЕДСТВЫП"/>
      <sheetName val="Sheet2"/>
      <sheetName val="РСза 6-м 2012"/>
      <sheetName val="июнь"/>
      <sheetName val="Лист1 (3)"/>
      <sheetName val="на 31.12.07 (4)"/>
      <sheetName val="CIP Dec 2006"/>
      <sheetName val="Лист1"/>
      <sheetName val="FES"/>
      <sheetName val="Assumptions"/>
      <sheetName val="эксп"/>
      <sheetName val="1"/>
      <sheetName val="Input 2"/>
      <sheetName val="АУП командировочны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  <sheetName val="Добычанефти4"/>
      <sheetName val="поставкасравн13"/>
      <sheetName val="Инв.вл"/>
      <sheetName val="факт 2005 г."/>
      <sheetName val="д.7.001"/>
      <sheetName val="свод грузоотпр."/>
      <sheetName val="14.1.2.2.(Услуги связи)"/>
      <sheetName val="Добыча нефти4"/>
      <sheetName val="поставка сравн13"/>
      <sheetName val="из сем"/>
      <sheetName val="Курс"/>
      <sheetName val="МО 0012"/>
      <sheetName val="form"/>
      <sheetName val="СписокТЭП"/>
      <sheetName val="Input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4.1.1 (ФОТ)"/>
      <sheetName val="14.1.2.2.(Услуги связи)"/>
      <sheetName val="Амортизация"/>
      <sheetName val="14.1.5.(Командиров.)"/>
      <sheetName val="14.1.6.(Представит.расх.)"/>
      <sheetName val="14.1.7(Подг.и пов-е квалиф.)"/>
      <sheetName val="14.1.8.1.(Обслуж.здания)"/>
      <sheetName val="14.1.8.3(Охрана)"/>
      <sheetName val="14.1.8.4.(Материалы)"/>
      <sheetName val="14.1.8.5. (Обсл.Орг.техн)"/>
      <sheetName val="14.1.8.7."/>
      <sheetName val="14.1.8.8 (Больничн.)"/>
      <sheetName val="14.1.8.11.(Прочие)"/>
      <sheetName val="14.1.9.1.(Соц.налог)"/>
      <sheetName val="Налог на имущ."/>
      <sheetName val="Налог у ист.выплаты"/>
      <sheetName val="14.2.2.3.(аудит)"/>
      <sheetName val="14.2.2.8.(Авиауслуги)"/>
      <sheetName val="14.2.2.11.(Имидж.прод-я)"/>
      <sheetName val="14.2.2.12(Расходы по аренде)"/>
      <sheetName val="14.2.2.13(Перев. вместе с орг)"/>
      <sheetName val="Спонс.помощь"/>
      <sheetName val="Лист22"/>
      <sheetName val="Лист25"/>
      <sheetName val="Лист26"/>
      <sheetName val="Лист27"/>
      <sheetName val="Лист29"/>
      <sheetName val="Лист28"/>
      <sheetName val="Лист3"/>
      <sheetName val="Форма2"/>
      <sheetName val="  2.3.2"/>
      <sheetName val="Добычанефти4"/>
      <sheetName val="поставкасравн13"/>
      <sheetName val="факт 2005 г."/>
      <sheetName val="7.1"/>
      <sheetName val="из сем"/>
      <sheetName val="Инв.вл"/>
      <sheetName val="Добыча нефти4"/>
      <sheetName val="поставка сравн13"/>
      <sheetName val="свод грузоотпр."/>
      <sheetName val="Курс"/>
      <sheetName val="Control"/>
      <sheetName val="спецпит,проездн."/>
      <sheetName val="s"/>
      <sheetName val="Форма1"/>
      <sheetName val="Расшифровки ЦА 2005"/>
      <sheetName val="ПАРАМ"/>
      <sheetName val="FES"/>
      <sheetName val="UNITPRICES"/>
      <sheetName val="янв 07"/>
      <sheetName val="ГК"/>
      <sheetName val="Common"/>
      <sheetName val="Зам.нгду-1"/>
      <sheetName val="Зам.ОЭПУ(доб)"/>
      <sheetName val="замер"/>
      <sheetName val="обв"/>
      <sheetName val="тех режим"/>
      <sheetName val="Зам.нгду-2(наг)"/>
      <sheetName val="Inputs"/>
      <sheetName val="ШТАТ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Содержание"/>
      <sheetName val="Свод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мятка"/>
      <sheetName val="Форма1"/>
      <sheetName val="Форма2"/>
      <sheetName val="Форма3"/>
      <sheetName val="Форма4"/>
      <sheetName val="Форма5"/>
      <sheetName val="Форма6"/>
      <sheetName val="Форма7"/>
      <sheetName val="Форма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(3)"/>
      <sheetName val="СВОД (2)"/>
      <sheetName val="СВОД"/>
      <sheetName val="ШТАТ"/>
      <sheetName val="Спецод аммор"/>
      <sheetName val="ГСМ"/>
      <sheetName val="амортиз"/>
      <sheetName val="Обучен мед"/>
      <sheetName val="Питание прживание"/>
      <sheetName val="Аренда"/>
      <sheetName val="ПТВ Связь"/>
      <sheetName val="транспорт"/>
      <sheetName val="Канц"/>
      <sheetName val="Хоз"/>
      <sheetName val="Форма2"/>
    </sheetNames>
    <sheetDataSet>
      <sheetData sheetId="0"/>
      <sheetData sheetId="1"/>
      <sheetData sheetId="2"/>
      <sheetData sheetId="3">
        <row r="77">
          <cell r="L77">
            <v>0.41411370860396196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1"/>
      <sheetName val="1.1.2"/>
      <sheetName val="1.1.3"/>
      <sheetName val=" 1.1.4"/>
      <sheetName val=" 1.1.5"/>
      <sheetName val="1.1.6"/>
      <sheetName val=" 1.1.7"/>
      <sheetName val="1.2.1"/>
      <sheetName val="2.2.1"/>
      <sheetName val="2.1"/>
      <sheetName val="2.2.2"/>
      <sheetName val="  2.3.1"/>
      <sheetName val="  2.3.2"/>
      <sheetName val=" 2.3.3"/>
      <sheetName val="Бурение по м-р"/>
      <sheetName val="14.1.2.2.(Услуги связи)"/>
      <sheetName val="Форма2"/>
      <sheetName val="indices"/>
      <sheetName val="вход.параметры"/>
      <sheetName val="7НК"/>
      <sheetName val="Ф3"/>
      <sheetName val="Форма1"/>
      <sheetName val="класс"/>
      <sheetName val="Добычанефти4"/>
      <sheetName val="поставкасравн13"/>
      <sheetName val="ПКОП_3_100%"/>
      <sheetName val="ПКОП_2_100%"/>
      <sheetName val="факт 2005 г."/>
      <sheetName val="Income $"/>
      <sheetName val="1кв. "/>
      <sheetName val="2кв."/>
      <sheetName val="NPV"/>
      <sheetName val="из сем"/>
      <sheetName val="3а"/>
      <sheetName val="4"/>
      <sheetName val="4а"/>
      <sheetName val="5"/>
      <sheetName val="4 (3)"/>
      <sheetName val="3А КНС"/>
      <sheetName val="б41окт"/>
      <sheetName val="общ"/>
      <sheetName val="общее"/>
      <sheetName val="_ 2_3_2"/>
      <sheetName val="s"/>
      <sheetName val="Фин.обязат."/>
      <sheetName val="Добыча нефти4"/>
      <sheetName val="поставка сравн13"/>
      <sheetName val="2 БО"/>
      <sheetName val="Справка ИЦА"/>
      <sheetName val="ШТА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е удалить оба листа!"/>
      <sheetName val="Для слай свод"/>
      <sheetName val="Свод"/>
      <sheetName val="По мр"/>
      <sheetName val="P1 (1)"/>
      <sheetName val="P2 (1)"/>
      <sheetName val="Р3 (1)"/>
      <sheetName val="Р3 (2)"/>
      <sheetName val="P4 (1)"/>
      <sheetName val="P4 (2)"/>
      <sheetName val="P4 (4)"/>
      <sheetName val="P5 (1)"/>
      <sheetName val="P5 (2)"/>
      <sheetName val="P5 (3)"/>
      <sheetName val="P5 (4)"/>
      <sheetName val="P6 (1)"/>
      <sheetName val="P6 (2)"/>
      <sheetName val="P6 (3)"/>
      <sheetName val="P6 (4)"/>
      <sheetName val="P6 (5)"/>
      <sheetName val="P6 (6)"/>
      <sheetName val="P6 (7)"/>
      <sheetName val="P6 (8)"/>
      <sheetName val="P7 (1)"/>
      <sheetName val="P7 (3)"/>
      <sheetName val="P7 (2)"/>
      <sheetName val="P7 (4)"/>
      <sheetName val="P7 (5)"/>
      <sheetName val="P7 (6)"/>
      <sheetName val="P7 (7)"/>
      <sheetName val="ДС"/>
      <sheetName val="P8 (2)"/>
      <sheetName val="P8 (1)"/>
      <sheetName val="P8 (3)"/>
      <sheetName val="P10 (1)"/>
      <sheetName val="P10 (2)"/>
      <sheetName val="P9 (1)"/>
      <sheetName val="P9 (2)"/>
      <sheetName val="P10 (3)"/>
      <sheetName val="P11 (1)"/>
      <sheetName val="P11 (2)"/>
      <sheetName val="P11 (3)"/>
      <sheetName val="P11 (4)"/>
      <sheetName val="P11 (5)"/>
      <sheetName val="P11 (6)"/>
      <sheetName val="P11 (7)"/>
      <sheetName val="P11 (8)"/>
      <sheetName val="P11 (9)"/>
      <sheetName val="P11 (10)"/>
      <sheetName val="P11 (11)"/>
      <sheetName val="P11 (12)"/>
      <sheetName val="P12 (1)"/>
      <sheetName val="P12 (2)"/>
      <sheetName val="P12 (3)"/>
      <sheetName val="P12 (4)"/>
      <sheetName val="P13 (1)"/>
      <sheetName val="P13 (2)"/>
      <sheetName val="P14"/>
      <sheetName val="P15 (1)"/>
      <sheetName val="P15 (2)"/>
      <sheetName val="P15 (3)"/>
      <sheetName val="P15 (4)"/>
      <sheetName val="Лист1"/>
      <sheetName val="14.1.2.2.(Услуги связи)"/>
    </sheetNames>
    <sheetDataSet>
      <sheetData sheetId="0"/>
      <sheetData sheetId="1"/>
      <sheetData sheetId="2">
        <row r="3">
          <cell r="H3">
            <v>1.04</v>
          </cell>
        </row>
      </sheetData>
      <sheetData sheetId="3"/>
      <sheetData sheetId="4"/>
      <sheetData sheetId="5"/>
      <sheetData sheetId="6"/>
      <sheetData sheetId="7"/>
      <sheetData sheetId="8"/>
      <sheetData sheetId="9">
        <row r="6">
          <cell r="I6">
            <v>324587847.75000006</v>
          </cell>
        </row>
      </sheetData>
      <sheetData sheetId="10"/>
      <sheetData sheetId="11"/>
      <sheetData sheetId="12"/>
      <sheetData sheetId="13"/>
      <sheetData sheetId="14"/>
      <sheetData sheetId="15"/>
      <sheetData sheetId="16">
        <row r="6">
          <cell r="P6">
            <v>214597746</v>
          </cell>
        </row>
      </sheetData>
      <sheetData sheetId="17"/>
      <sheetData sheetId="18">
        <row r="7">
          <cell r="Q7">
            <v>71669767.199999988</v>
          </cell>
        </row>
      </sheetData>
      <sheetData sheetId="19">
        <row r="6">
          <cell r="J6">
            <v>423868543.20000011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6">
          <cell r="L6">
            <v>810023897.59429455</v>
          </cell>
        </row>
      </sheetData>
      <sheetData sheetId="33"/>
      <sheetData sheetId="34">
        <row r="11">
          <cell r="I11">
            <v>37397</v>
          </cell>
        </row>
      </sheetData>
      <sheetData sheetId="35">
        <row r="10">
          <cell r="J10">
            <v>5849949</v>
          </cell>
        </row>
      </sheetData>
      <sheetData sheetId="36">
        <row r="7">
          <cell r="AA7">
            <v>314989233.76562399</v>
          </cell>
        </row>
      </sheetData>
      <sheetData sheetId="37"/>
      <sheetData sheetId="38">
        <row r="9">
          <cell r="H9">
            <v>5350000</v>
          </cell>
        </row>
      </sheetData>
      <sheetData sheetId="39">
        <row r="13">
          <cell r="G13">
            <v>2298000</v>
          </cell>
        </row>
      </sheetData>
      <sheetData sheetId="40">
        <row r="9">
          <cell r="I9">
            <v>452060</v>
          </cell>
        </row>
      </sheetData>
      <sheetData sheetId="41"/>
      <sheetData sheetId="42"/>
      <sheetData sheetId="43"/>
      <sheetData sheetId="44"/>
      <sheetData sheetId="45"/>
      <sheetData sheetId="46">
        <row r="7">
          <cell r="H7">
            <v>112022499.2448</v>
          </cell>
        </row>
      </sheetData>
      <sheetData sheetId="47">
        <row r="6">
          <cell r="H6">
            <v>655492708.94575977</v>
          </cell>
        </row>
      </sheetData>
      <sheetData sheetId="48"/>
      <sheetData sheetId="49"/>
      <sheetData sheetId="50">
        <row r="7">
          <cell r="U7">
            <v>197745008.20319998</v>
          </cell>
        </row>
      </sheetData>
      <sheetData sheetId="51"/>
      <sheetData sheetId="52"/>
      <sheetData sheetId="53"/>
      <sheetData sheetId="54">
        <row r="8">
          <cell r="G8">
            <v>5036712.9016666664</v>
          </cell>
        </row>
      </sheetData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кономия"/>
      <sheetName val="Свод"/>
      <sheetName val="A2"/>
      <sheetName val="A3"/>
      <sheetName val="A4 (1)"/>
      <sheetName val="A4 (2)"/>
      <sheetName val="Обуч ТБ"/>
      <sheetName val="А4 (7)"/>
      <sheetName val="A5 (1)"/>
      <sheetName val="A5 (2)"/>
      <sheetName val="A5 (4)"/>
      <sheetName val="A5 (5)"/>
      <sheetName val="A6"/>
      <sheetName val="A7 (1)"/>
      <sheetName val="A7 (2)"/>
      <sheetName val="A7 (3)"/>
      <sheetName val="A7 (4)"/>
      <sheetName val="A7 (5)"/>
      <sheetName val="A7 (6)"/>
      <sheetName val="A7 (7)"/>
      <sheetName val="A7 (8)"/>
      <sheetName val="A7 (9)"/>
      <sheetName val="A7 (10)"/>
      <sheetName val="A8 (1)"/>
      <sheetName val="A8 (2)"/>
      <sheetName val="A8 (3)"/>
      <sheetName val="A8 (4)"/>
      <sheetName val="A8 (5)"/>
      <sheetName val="A8 (6)"/>
      <sheetName val="A8 (7)"/>
      <sheetName val="A8 (8)"/>
      <sheetName val="A9 (1)"/>
      <sheetName val="A9 (2)"/>
      <sheetName val="A10 (1)"/>
      <sheetName val="A10 (2)"/>
      <sheetName val="A10 (3)"/>
      <sheetName val="A10 (4)"/>
      <sheetName val="A10 (5)"/>
      <sheetName val="A10 (6)"/>
      <sheetName val="A10 (7)"/>
      <sheetName val="A10 (8)"/>
      <sheetName val="A10 (9)"/>
      <sheetName val="A10 (10)"/>
      <sheetName val="A10 (11)"/>
      <sheetName val="A10 (12)"/>
      <sheetName val="A10 (13)"/>
      <sheetName val="A10 (14)"/>
      <sheetName val="A11 (1)"/>
      <sheetName val="A12 (1)"/>
      <sheetName val="A12 (2)"/>
      <sheetName val="A12 (3)"/>
      <sheetName val="A12 (4)"/>
      <sheetName val="A13 (1)"/>
      <sheetName val="A13 (2)"/>
      <sheetName val="А13 (3)"/>
      <sheetName val="A14"/>
      <sheetName val="A15 (1)"/>
      <sheetName val="A15 (2)"/>
      <sheetName val="A15 (3)"/>
      <sheetName val="Р3 (1)"/>
      <sheetName val="Р3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ex_USD"/>
      <sheetName val="Capex_KZT"/>
      <sheetName val="C1"/>
      <sheetName val="Дата ввода"/>
      <sheetName val="Бурение "/>
      <sheetName val="Амортизация"/>
      <sheetName val="C2"/>
      <sheetName val="Свод крупные"/>
      <sheetName val="C3"/>
      <sheetName val="C4"/>
      <sheetName val="C5"/>
      <sheetName val="C6"/>
      <sheetName val="C7"/>
      <sheetName val="График бурения"/>
      <sheetName val="Площадки"/>
      <sheetName val="Шлам и раствор"/>
      <sheetName val="Обсадные трубы"/>
      <sheetName val="Для распечатки"/>
      <sheetName val="Приложение KZT 2023-2027"/>
      <sheetName val="Приложение USD 2023-2027"/>
      <sheetName val="Приложение KZT 2023"/>
      <sheetName val="Приложение USD 2023"/>
      <sheetName val="Свод"/>
      <sheetName val="A4 (1)"/>
    </sheetNames>
    <sheetDataSet>
      <sheetData sheetId="0">
        <row r="6">
          <cell r="F6">
            <v>470</v>
          </cell>
        </row>
      </sheetData>
      <sheetData sheetId="1">
        <row r="7">
          <cell r="A7">
            <v>1.04</v>
          </cell>
        </row>
      </sheetData>
      <sheetData sheetId="2"/>
      <sheetData sheetId="3"/>
      <sheetData sheetId="4">
        <row r="4">
          <cell r="K4">
            <v>310000</v>
          </cell>
        </row>
      </sheetData>
      <sheetData sheetId="5"/>
      <sheetData sheetId="6"/>
      <sheetData sheetId="7"/>
      <sheetData sheetId="8">
        <row r="7">
          <cell r="H7">
            <v>53851.68</v>
          </cell>
        </row>
      </sheetData>
      <sheetData sheetId="9"/>
      <sheetData sheetId="10"/>
      <sheetData sheetId="11"/>
      <sheetData sheetId="12"/>
      <sheetData sheetId="13"/>
      <sheetData sheetId="14">
        <row r="21">
          <cell r="AF21">
            <v>32187</v>
          </cell>
        </row>
      </sheetData>
      <sheetData sheetId="15">
        <row r="4">
          <cell r="J4">
            <v>20073</v>
          </cell>
        </row>
      </sheetData>
      <sheetData sheetId="16">
        <row r="11">
          <cell r="G11">
            <v>47670</v>
          </cell>
        </row>
      </sheetData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Коэффициенты"/>
      <sheetName val="#ССЫЛКА"/>
      <sheetName val="  2.3.2"/>
      <sheetName val="Форма2"/>
      <sheetName val="14.1.2.2.(Услуги связи)"/>
      <sheetName val="Comp06"/>
      <sheetName val="Register"/>
      <sheetName val="7НК"/>
      <sheetName val="Income $"/>
      <sheetName val="2 БО"/>
      <sheetName val="10 БО (kzt)"/>
      <sheetName val="Предпр"/>
      <sheetName val="3НК"/>
      <sheetName val="FES"/>
      <sheetName val="1кв. "/>
      <sheetName val="2кв."/>
      <sheetName val="Добычанефти4"/>
      <sheetName val="поставкасравн13"/>
      <sheetName val="indices"/>
      <sheetName val="Займы"/>
      <sheetName val="Добыча нефти4"/>
      <sheetName val="поставка сравн13"/>
      <sheetName val="Инв.вл тыс.ед"/>
      <sheetName val="NPV"/>
      <sheetName val="вход.параметры"/>
      <sheetName val="Статьи затрат"/>
      <sheetName val="Справка ИЦА"/>
      <sheetName val="Лист3"/>
      <sheetName val="_ССЫЛКА"/>
      <sheetName val="Форма1"/>
      <sheetName val="ЦентрЗатр"/>
      <sheetName val="1NK"/>
      <sheetName val="ТЭП старая"/>
      <sheetName val="N_SVOD"/>
      <sheetName val="объемы"/>
      <sheetName val="из сем"/>
      <sheetName val="ОборБалФормОтч"/>
      <sheetName val="ИзменяемыеДанные"/>
      <sheetName val="14_1_2_2_(Услуги_связи)1"/>
      <sheetName val="14_1_2_2_(Услуги_связи)"/>
      <sheetName val="14_1_2_2_(Услуги_связи)2"/>
      <sheetName val="7.1"/>
      <sheetName val="Сдача "/>
      <sheetName val="Ф4_КБМ+АФ"/>
      <sheetName val="Справочник"/>
      <sheetName val="14_1_2_2__Услуги связи_"/>
      <sheetName val="Treatment Summary"/>
      <sheetName val="Пром1"/>
      <sheetName val="Форма3.6"/>
      <sheetName val="Бюджет"/>
      <sheetName val="ЕдИзм"/>
      <sheetName val="Assumptions"/>
      <sheetName val="6БО"/>
      <sheetName val="11"/>
      <sheetName val="Содержание"/>
      <sheetName val="#REF"/>
      <sheetName val="Control"/>
      <sheetName val="Форма 3"/>
      <sheetName val="Форма 2"/>
      <sheetName val="Сводная"/>
      <sheetName val="исп.см."/>
      <sheetName val="справка"/>
      <sheetName val="группа"/>
      <sheetName val="L-1 Займ БРК инвест цели"/>
      <sheetName val="G-1"/>
      <sheetName val="д.7.001"/>
      <sheetName val="1Утв ТК  Capex 07 "/>
      <sheetName val="материалы"/>
      <sheetName val="Keys"/>
      <sheetName val="май"/>
      <sheetName val="апрель"/>
      <sheetName val="Фонд 15гор"/>
      <sheetName val="Фонд Кар-с"/>
      <sheetName val="Фонд Купола"/>
      <sheetName val="Фонд 14 гор."/>
      <sheetName val="Фонд 16 гор."/>
      <sheetName val="Фонд 17 гор."/>
      <sheetName val="Фонд 18 гор."/>
      <sheetName val="Prelim Cost"/>
      <sheetName val="Расчет2000Прямой"/>
      <sheetName val="Месяц"/>
      <sheetName val="ОСВ"/>
      <sheetName val="по 2007 году план на 2008 год"/>
      <sheetName val="5NK "/>
      <sheetName val="Пр2"/>
      <sheetName val="Add-s test"/>
      <sheetName val="АЗФ"/>
      <sheetName val="АК"/>
      <sheetName val="Актюбе"/>
      <sheetName val="ССГПО"/>
      <sheetName val="ОТиТБ"/>
      <sheetName val="2002(v1)"/>
      <sheetName val="list"/>
      <sheetName val="AFS"/>
      <sheetName val="БиВи (290)"/>
      <sheetName val="СписокТЭП"/>
      <sheetName val="Лист5"/>
      <sheetName val="L-1"/>
      <sheetName val="июнь"/>
      <sheetName val="май 203"/>
      <sheetName val="Лист6"/>
      <sheetName val="Лист1"/>
      <sheetName val="Базовые данные"/>
      <sheetName val="14_1_2_2_(Услуги_связи)3"/>
      <sheetName val="ТЭП_старая"/>
      <sheetName val="поставка_сравн13"/>
      <sheetName val="из_сем"/>
      <sheetName val="Сдача_"/>
      <sheetName val="7_1"/>
      <sheetName val="Treatment_Summary"/>
      <sheetName val="Форма3_6"/>
      <sheetName val="14_1_2_2__Услуги_связи_"/>
      <sheetName val="Базовые_данные"/>
      <sheetName val="L-1_Займ_БРК_инвест_цели"/>
      <sheetName val="исп_см_"/>
      <sheetName val="Добыча_нефти4"/>
      <sheetName val="__2_3_2"/>
      <sheetName val="Income_$"/>
      <sheetName val="2_БО"/>
      <sheetName val="10_БО_(kzt)"/>
      <sheetName val="1кв__"/>
      <sheetName val="2кв_"/>
      <sheetName val="Инв_вл_тыс_ед"/>
      <sheetName val="вход_параметры"/>
      <sheetName val="д_7_001"/>
      <sheetName val="1Утв_ТК__Capex_07_"/>
      <sheetName val="Статьи_затрат"/>
      <sheetName val="Справка_ИЦА"/>
      <sheetName val="Фонд_15гор"/>
      <sheetName val="Фонд_Кар-с"/>
      <sheetName val="Фонд_Купола"/>
      <sheetName val="Фонд_14_гор_"/>
      <sheetName val="Фонд_16_гор_"/>
      <sheetName val="Фонд_17_гор_"/>
      <sheetName val="Фонд_18_гор_"/>
      <sheetName val="Prelim_Cost"/>
      <sheetName val="по_2007_году_план_на_2008_год"/>
      <sheetName val="5NK_"/>
      <sheetName val="Add-s_test"/>
      <sheetName val="точн2"/>
      <sheetName val="Зам.нгду-1"/>
      <sheetName val="Зам.ОЭПУ(доб)"/>
      <sheetName val="замер"/>
      <sheetName val="обв"/>
      <sheetName val="тех режим"/>
      <sheetName val="Зам.нгду-2(наг)"/>
      <sheetName val="исходные данные"/>
      <sheetName val="приложение№3"/>
      <sheetName val="I. Прогноз доходов"/>
      <sheetName val="LME_prices"/>
      <sheetName val="Нефть"/>
      <sheetName val="МодельППП (Свод)"/>
      <sheetName val="общие данные"/>
      <sheetName val="отделы"/>
      <sheetName val="2002(v2)"/>
      <sheetName val="Титул1"/>
      <sheetName val="текст"/>
      <sheetName val="филиалы"/>
      <sheetName val="Макро"/>
      <sheetName val="класс"/>
      <sheetName val="01-45"/>
      <sheetName val="3.ФОТ"/>
      <sheetName val="4.Налоги"/>
      <sheetName val="1"/>
      <sheetName val="Sheet1"/>
      <sheetName val="ФП"/>
      <sheetName val="флормиро"/>
      <sheetName val="450 (2)"/>
      <sheetName val="ввод-вывод ОС авг2004- 2005"/>
      <sheetName val="BS new"/>
      <sheetName val="2007 0,01"/>
      <sheetName val="Накл"/>
      <sheetName val="Loans out"/>
      <sheetName val="Гр5(о)"/>
      <sheetName val="ГБ"/>
      <sheetName val="свод"/>
      <sheetName val="2.8. стр-ра себестоимости"/>
      <sheetName val="Hidden"/>
      <sheetName val="МАТЕР.433,452"/>
      <sheetName val="мат расходы"/>
      <sheetName val="#REF!"/>
      <sheetName val="Спр_ пласт"/>
      <sheetName val="Capex"/>
      <sheetName val="Подразд"/>
      <sheetName val="Dictionaries"/>
      <sheetName val=" 2.3.2"/>
      <sheetName val="элементы"/>
      <sheetName val="Преискурант"/>
      <sheetName val="Sheet2"/>
      <sheetName val="РСза 6-м 2012"/>
      <sheetName val="Sheet5"/>
      <sheetName val="ЯНВАРЬ"/>
      <sheetName val="план"/>
      <sheetName val="Баланс"/>
      <sheetName val="списки"/>
      <sheetName val="Предпосылки"/>
      <sheetName val="IS"/>
      <sheetName val="Форма 18"/>
      <sheetName val="КР материалы"/>
      <sheetName val="Movements"/>
      <sheetName val="факт 2005 г."/>
      <sheetName val="База"/>
      <sheetName val="Штатка"/>
      <sheetName val="Инвестиции"/>
      <sheetName val="Прибыль"/>
      <sheetName val="смета"/>
      <sheetName val="Исполнение по БЕ"/>
      <sheetName val="Технический"/>
      <sheetName val="Ком плат"/>
      <sheetName val="Ф3"/>
      <sheetName val="КАТО"/>
      <sheetName val="ОПГЗ"/>
      <sheetName val="План ГЗ"/>
      <sheetName val="сброс"/>
      <sheetName val="9-1"/>
      <sheetName val="4"/>
      <sheetName val="1-1"/>
      <sheetName val="Тарифы"/>
      <sheetName val="Потребители"/>
      <sheetName val="Блоки"/>
      <sheetName val="ИП_ДО_БЛ "/>
      <sheetName val="2_2 ОтклОТМ"/>
      <sheetName val="1_3_2 ОТМ"/>
      <sheetName val="1 вариант  2009 "/>
      <sheetName val="Перем. затр"/>
      <sheetName val="финпл "/>
      <sheetName val="1,3 новая"/>
      <sheetName val="3а"/>
      <sheetName val="4а"/>
      <sheetName val="5"/>
      <sheetName val="14_1_2_2_(Услуги_связи)4"/>
      <sheetName val="ТЭП_старая1"/>
      <sheetName val="поставка_сравн131"/>
      <sheetName val="из_сем1"/>
      <sheetName val="Форма3_61"/>
      <sheetName val="Сдача_1"/>
      <sheetName val="7_11"/>
      <sheetName val="14_1_2_2__Услуги_связи_1"/>
      <sheetName val="Treatment_Summary1"/>
      <sheetName val="L-1_Займ_БРК_инвест_цели1"/>
      <sheetName val="__2_3_21"/>
      <sheetName val="Добыча_нефти41"/>
      <sheetName val="Income_$1"/>
      <sheetName val="2_БО1"/>
      <sheetName val="10_БО_(kzt)1"/>
      <sheetName val="1кв__1"/>
      <sheetName val="2кв_1"/>
      <sheetName val="Инв_вл_тыс_ед1"/>
      <sheetName val="вход_параметры1"/>
      <sheetName val="1Утв_ТК__Capex_07_1"/>
      <sheetName val="исп_см_1"/>
      <sheetName val="по_2007_году_план_на_2008_год1"/>
      <sheetName val="д_7_0011"/>
      <sheetName val="5NK_1"/>
      <sheetName val="БиВи_(290)"/>
      <sheetName val="Prelim_Cost1"/>
      <sheetName val="I__Прогноз_доходов"/>
      <sheetName val="Статьи_затрат1"/>
      <sheetName val="Справка_ИЦА1"/>
      <sheetName val="Фонд_15гор1"/>
      <sheetName val="Фонд_Кар-с1"/>
      <sheetName val="Фонд_Купола1"/>
      <sheetName val="Фонд_14_гор_1"/>
      <sheetName val="Фонд_16_гор_1"/>
      <sheetName val="Фонд_17_гор_1"/>
      <sheetName val="Фонд_18_гор_1"/>
      <sheetName val="МодельППП_(Свод)"/>
      <sheetName val="общие_данные"/>
      <sheetName val="450_(2)"/>
      <sheetName val="Add-s_test1"/>
      <sheetName val="ввод-вывод_ОС_авг2004-_2005"/>
      <sheetName val="2007_0,01"/>
      <sheetName val="BS_new"/>
      <sheetName val="Loans_out"/>
      <sheetName val="май_203"/>
      <sheetName val="Базовые_данные1"/>
      <sheetName val="исходные_данные"/>
      <sheetName val="Форма_3"/>
      <sheetName val="Форма_2"/>
      <sheetName val="Зам_нгду-1"/>
      <sheetName val="Зам_ОЭПУ(доб)"/>
      <sheetName val="тех_режим"/>
      <sheetName val="Зам_нгду-2(наг)"/>
      <sheetName val="МАТЕР_433,452"/>
      <sheetName val="мат_расходы"/>
      <sheetName val="2_8__стр-ра_себестоимости"/>
      <sheetName val="Форма_18"/>
      <sheetName val="suppl-pack"/>
      <sheetName val="дох-расх."/>
      <sheetName val="макропоказ"/>
      <sheetName val="Лист2"/>
      <sheetName val="Кнфиг сетка"/>
      <sheetName val="Остатки по бухучету"/>
      <sheetName val="XREF"/>
      <sheetName val="_ 2_3_2"/>
      <sheetName val="БЫЧКОВ"/>
      <sheetName val="ПАШКОВ Б.А."/>
      <sheetName val="БУЛГАКОВ Н.В."/>
      <sheetName val="Sheet3"/>
      <sheetName val="Ставки ПТ"/>
      <sheetName val="КОнфиг"/>
      <sheetName val="КОРП-1"/>
      <sheetName val="Инфо"/>
      <sheetName val="Inputs"/>
      <sheetName val="0. Данные"/>
      <sheetName val="Capex_US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/>
      <sheetData sheetId="215"/>
      <sheetData sheetId="216"/>
      <sheetData sheetId="217"/>
      <sheetData sheetId="218"/>
      <sheetData sheetId="219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"/>
      <sheetName val="1.1"/>
      <sheetName val="1"/>
      <sheetName val="2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3"/>
      <sheetName val="3.1"/>
      <sheetName val="3.2"/>
      <sheetName val="4"/>
      <sheetName val="5"/>
      <sheetName val="4.1"/>
      <sheetName val="5."/>
      <sheetName val="5.1"/>
      <sheetName val="5.2"/>
      <sheetName val="5.3"/>
      <sheetName val="6"/>
      <sheetName val="6.1"/>
      <sheetName val="6.2"/>
      <sheetName val="6.3"/>
      <sheetName val="7"/>
      <sheetName val="7.1"/>
      <sheetName val="8"/>
      <sheetName val="8.1"/>
      <sheetName val="8.2"/>
      <sheetName val="8.3"/>
      <sheetName val="9"/>
      <sheetName val="9.1"/>
      <sheetName val="10"/>
      <sheetName val="11"/>
      <sheetName val="Д.11"/>
      <sheetName val="12"/>
      <sheetName val="3А"/>
      <sheetName val="3В"/>
      <sheetName val="3С"/>
      <sheetName val="3E"/>
      <sheetName val="3D"/>
      <sheetName val="3F"/>
      <sheetName val="3H"/>
      <sheetName val="3J"/>
      <sheetName val="3K"/>
      <sheetName val="3L"/>
      <sheetName val="3M"/>
      <sheetName val="3N"/>
      <sheetName val="3O"/>
      <sheetName val="3P"/>
      <sheetName val="13"/>
      <sheetName val="13.1"/>
      <sheetName val="13.2"/>
      <sheetName val="13.4"/>
      <sheetName val="13.5"/>
      <sheetName val="14"/>
      <sheetName val="14.1"/>
      <sheetName val="15"/>
      <sheetName val="15.1"/>
      <sheetName val="16"/>
      <sheetName val="16.1"/>
      <sheetName val="17"/>
      <sheetName val="17.1"/>
      <sheetName val="17.2"/>
      <sheetName val="18"/>
      <sheetName val="19"/>
      <sheetName val="20"/>
      <sheetName val="20.1"/>
      <sheetName val="21"/>
      <sheetName val="д21"/>
      <sheetName val="22 (6"/>
      <sheetName val="22.1(6"/>
      <sheetName val="22.2(6"/>
      <sheetName val="22.3(6"/>
      <sheetName val="свод"/>
      <sheetName val="22 (5"/>
      <sheetName val="22.1(5"/>
      <sheetName val="22.2(5"/>
      <sheetName val="22.3(5"/>
      <sheetName val="22.5(5"/>
      <sheetName val="22.7"/>
      <sheetName val="22 (4)"/>
      <sheetName val="22.1 (4"/>
      <sheetName val="22.2 (4"/>
      <sheetName val="22.3 (4"/>
      <sheetName val="22.5 (4"/>
      <sheetName val="23"/>
      <sheetName val="д.23"/>
      <sheetName val="24"/>
      <sheetName val="24."/>
      <sheetName val="24.1)"/>
      <sheetName val="25"/>
      <sheetName val="25.1"/>
      <sheetName val="26"/>
      <sheetName val="27"/>
      <sheetName val="27.1"/>
      <sheetName val="28"/>
      <sheetName val="28.1"/>
      <sheetName val="28.2"/>
      <sheetName val="28.3"/>
      <sheetName val="28.4"/>
      <sheetName val="28.5"/>
      <sheetName val="28.6"/>
      <sheetName val="29"/>
      <sheetName val="30"/>
      <sheetName val="31"/>
      <sheetName val="д31"/>
      <sheetName val="32"/>
      <sheetName val="Лист1"/>
      <sheetName val="форма № 1 "/>
      <sheetName val="Форма №2"/>
      <sheetName val="Форма №3"/>
      <sheetName val="Формат №4"/>
      <sheetName val="1NK"/>
      <sheetName val="Содержание"/>
      <sheetName val="из сем"/>
      <sheetName val="KONSOLID"/>
      <sheetName val="Форма2"/>
      <sheetName val="Добычанефти4"/>
      <sheetName val="поставкасравн13"/>
      <sheetName val="FES"/>
      <sheetName val="SMSTemp"/>
      <sheetName val="Ф3"/>
      <sheetName val="Декларация КПН план 2006 г+амор"/>
      <sheetName val="Себестоим"/>
      <sheetName val="Адм.расх"/>
      <sheetName val="map_nat"/>
      <sheetName val="map_RPG"/>
      <sheetName val="2БО"/>
      <sheetName val="Нефть"/>
      <sheetName val="Resource Sheet"/>
      <sheetName val="Main Sheet"/>
      <sheetName val="6НК-cт."/>
      <sheetName val="C 25"/>
      <sheetName val="ЗАО_н.ит"/>
      <sheetName val="ЗАО_мес"/>
      <sheetName val="Труд"/>
      <sheetName val="B-4"/>
      <sheetName val="Форма1"/>
      <sheetName val="Gas1999"/>
      <sheetName val="èç ñåì"/>
      <sheetName val="7_1"/>
      <sheetName val="1_11"/>
      <sheetName val="2_11"/>
      <sheetName val="2_21"/>
      <sheetName val="2_31"/>
      <sheetName val="2_41"/>
      <sheetName val="2_51"/>
      <sheetName val="2_61"/>
      <sheetName val="2_71"/>
      <sheetName val="2_81"/>
      <sheetName val="2_91"/>
      <sheetName val="2_101"/>
      <sheetName val="3_11"/>
      <sheetName val="3_21"/>
      <sheetName val="4_11"/>
      <sheetName val="5_4"/>
      <sheetName val="5_11"/>
      <sheetName val="5_21"/>
      <sheetName val="5_31"/>
      <sheetName val="6_11"/>
      <sheetName val="6_21"/>
      <sheetName val="6_31"/>
      <sheetName val="7_12"/>
      <sheetName val="8_11"/>
      <sheetName val="8_21"/>
      <sheetName val="8_31"/>
      <sheetName val="9_11"/>
      <sheetName val="Д_111"/>
      <sheetName val="13_11"/>
      <sheetName val="13_21"/>
      <sheetName val="13_41"/>
      <sheetName val="13_51"/>
      <sheetName val="14_11"/>
      <sheetName val="15_11"/>
      <sheetName val="16_11"/>
      <sheetName val="17_11"/>
      <sheetName val="17_21"/>
      <sheetName val="20_11"/>
      <sheetName val="22_(61"/>
      <sheetName val="22_1(61"/>
      <sheetName val="22_2(61"/>
      <sheetName val="22_3(61"/>
      <sheetName val="22_(51"/>
      <sheetName val="22_1(51"/>
      <sheetName val="22_2(51"/>
      <sheetName val="22_3(51"/>
      <sheetName val="22_5(51"/>
      <sheetName val="22_71"/>
      <sheetName val="22_(4)1"/>
      <sheetName val="22_1_(41"/>
      <sheetName val="22_2_(41"/>
      <sheetName val="22_3_(41"/>
      <sheetName val="22_5_(41"/>
      <sheetName val="д_231"/>
      <sheetName val="24_1"/>
      <sheetName val="24_1)1"/>
      <sheetName val="25_11"/>
      <sheetName val="27_11"/>
      <sheetName val="28_11"/>
      <sheetName val="28_21"/>
      <sheetName val="28_31"/>
      <sheetName val="28_41"/>
      <sheetName val="28_51"/>
      <sheetName val="28_61"/>
      <sheetName val="форма_№_1_1"/>
      <sheetName val="Форма_№21"/>
      <sheetName val="Форма_№31"/>
      <sheetName val="Формат_№41"/>
      <sheetName val="1_1"/>
      <sheetName val="2_1"/>
      <sheetName val="2_2"/>
      <sheetName val="2_3"/>
      <sheetName val="2_4"/>
      <sheetName val="2_5"/>
      <sheetName val="2_6"/>
      <sheetName val="2_7"/>
      <sheetName val="2_8"/>
      <sheetName val="2_9"/>
      <sheetName val="2_10"/>
      <sheetName val="3_1"/>
      <sheetName val="3_2"/>
      <sheetName val="4_1"/>
      <sheetName val="5_"/>
      <sheetName val="5_1"/>
      <sheetName val="5_2"/>
      <sheetName val="5_3"/>
      <sheetName val="6_1"/>
      <sheetName val="6_2"/>
      <sheetName val="6_3"/>
      <sheetName val="7_11"/>
      <sheetName val="8_1"/>
      <sheetName val="8_2"/>
      <sheetName val="8_3"/>
      <sheetName val="9_1"/>
      <sheetName val="Д_11"/>
      <sheetName val="13_1"/>
      <sheetName val="13_2"/>
      <sheetName val="13_4"/>
      <sheetName val="13_5"/>
      <sheetName val="14_1"/>
      <sheetName val="15_1"/>
      <sheetName val="16_1"/>
      <sheetName val="17_1"/>
      <sheetName val="17_2"/>
      <sheetName val="20_1"/>
      <sheetName val="22_(6"/>
      <sheetName val="22_1(6"/>
      <sheetName val="22_2(6"/>
      <sheetName val="22_3(6"/>
      <sheetName val="22_(5"/>
      <sheetName val="22_1(5"/>
      <sheetName val="22_2(5"/>
      <sheetName val="22_3(5"/>
      <sheetName val="22_5(5"/>
      <sheetName val="22_7"/>
      <sheetName val="22_(4)"/>
      <sheetName val="22_1_(4"/>
      <sheetName val="22_2_(4"/>
      <sheetName val="22_3_(4"/>
      <sheetName val="22_5_(4"/>
      <sheetName val="д_23"/>
      <sheetName val="24_"/>
      <sheetName val="24_1)"/>
      <sheetName val="25_1"/>
      <sheetName val="27_1"/>
      <sheetName val="28_1"/>
      <sheetName val="28_2"/>
      <sheetName val="28_3"/>
      <sheetName val="28_4"/>
      <sheetName val="28_5"/>
      <sheetName val="28_6"/>
      <sheetName val="форма_№_1_"/>
      <sheetName val="Форма_№2"/>
      <sheetName val="Форма_№3"/>
      <sheetName val="Формат_№4"/>
      <sheetName val="1_12"/>
      <sheetName val="2_12"/>
      <sheetName val="2_22"/>
      <sheetName val="2_32"/>
      <sheetName val="2_42"/>
      <sheetName val="2_52"/>
      <sheetName val="2_62"/>
      <sheetName val="2_72"/>
      <sheetName val="2_82"/>
      <sheetName val="2_92"/>
      <sheetName val="2_102"/>
      <sheetName val="3_12"/>
      <sheetName val="3_22"/>
      <sheetName val="4_12"/>
      <sheetName val="5_5"/>
      <sheetName val="5_12"/>
      <sheetName val="5_22"/>
      <sheetName val="5_32"/>
      <sheetName val="6_12"/>
      <sheetName val="6_22"/>
      <sheetName val="6_32"/>
      <sheetName val="7_13"/>
      <sheetName val="8_12"/>
      <sheetName val="8_22"/>
      <sheetName val="8_32"/>
      <sheetName val="9_12"/>
      <sheetName val="Д_112"/>
      <sheetName val="13_12"/>
      <sheetName val="13_22"/>
      <sheetName val="13_42"/>
      <sheetName val="13_52"/>
      <sheetName val="14_12"/>
      <sheetName val="15_12"/>
      <sheetName val="16_12"/>
      <sheetName val="17_12"/>
      <sheetName val="17_22"/>
      <sheetName val="20_12"/>
      <sheetName val="22_(62"/>
      <sheetName val="22_1(62"/>
      <sheetName val="22_2(62"/>
      <sheetName val="22_3(62"/>
      <sheetName val="22_(52"/>
      <sheetName val="22_1(52"/>
      <sheetName val="22_2(52"/>
      <sheetName val="22_3(52"/>
      <sheetName val="22_5(52"/>
      <sheetName val="22_72"/>
      <sheetName val="22_(4)2"/>
      <sheetName val="22_1_(42"/>
      <sheetName val="22_2_(42"/>
      <sheetName val="22_3_(42"/>
      <sheetName val="22_5_(42"/>
      <sheetName val="д_232"/>
      <sheetName val="24_2"/>
      <sheetName val="24_1)2"/>
      <sheetName val="25_12"/>
      <sheetName val="27_12"/>
      <sheetName val="28_12"/>
      <sheetName val="28_22"/>
      <sheetName val="28_32"/>
      <sheetName val="28_42"/>
      <sheetName val="28_52"/>
      <sheetName val="28_62"/>
      <sheetName val="форма_№_1_2"/>
      <sheetName val="Форма_№22"/>
      <sheetName val="Форма_№32"/>
      <sheetName val="Формат_№42"/>
      <sheetName val="поставка сравн13"/>
      <sheetName val="Штатка на 2013г"/>
      <sheetName val="Форма2 Скор 1"/>
      <sheetName val="HSE"/>
      <sheetName val="ФЗП"/>
      <sheetName val="ФормаВ"/>
      <sheetName val="НД_КПФ"/>
      <sheetName val="НД"/>
      <sheetName val="НД_расход"/>
      <sheetName val="КВЛ"/>
      <sheetName val="факс (2005-20гг.)"/>
      <sheetName val="форма 13 на 01.01.12г."/>
      <sheetName val="14.1.2.2.(Услуги связи)"/>
      <sheetName val="1НК"/>
      <sheetName val="3НК"/>
      <sheetName val="IFRS FS"/>
      <sheetName val="Dir_Cash"/>
      <sheetName val="Cash_All"/>
      <sheetName val="7НК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GAAP TB 31.12.01  detail p&amp;l"/>
      <sheetName val="Добыча нефти4"/>
      <sheetName val="TB"/>
      <sheetName val="PR CN"/>
      <sheetName val="Incometl"/>
      <sheetName val="Nvar"/>
      <sheetName val="Confirmation"/>
      <sheetName val="CO1"/>
      <sheetName val="PL - I Quarter"/>
      <sheetName val="PL - II Quarter"/>
      <sheetName val="PL - III Quarter"/>
      <sheetName val="PL - IV Quarter"/>
      <sheetName val="CFS - I Quarter (direct)"/>
      <sheetName val="CFS - II Quarter (direct)"/>
      <sheetName val="CFS - III Quarter (direct)"/>
      <sheetName val="CFS - IV Quarter (direct)"/>
      <sheetName val="COS"/>
      <sheetName val="GA"/>
      <sheetName val="Selling"/>
      <sheetName val="PL - Dec"/>
      <sheetName val="BS and PL"/>
      <sheetName val="Scenarios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  <sheetName val=""/>
      <sheetName val="Другие расходы"/>
      <sheetName val="Dictionaries"/>
      <sheetName val="для НС ОСК"/>
      <sheetName val="12 из 57 АЗС"/>
      <sheetName val="Cashflow"/>
      <sheetName val="Расчет доходов и расходов"/>
      <sheetName val="Параметры"/>
      <sheetName val="SAPП2014"/>
      <sheetName val="V,TTР,дохП2013"/>
      <sheetName val="Справка ИЦА"/>
      <sheetName val="Shah Deniz PSA"/>
      <sheetName val="Sales Vols &amp; Costs"/>
      <sheetName val="Commercial terms"/>
      <sheetName val="ÎÒèÒÁ"/>
      <sheetName val="SD"/>
      <sheetName val="цхл 2004"/>
      <sheetName val="Управление"/>
      <sheetName val="Форма2 ЖПФ"/>
      <sheetName val=" ИД"/>
      <sheetName val="План Реализация"/>
      <sheetName val="Факт Реализация"/>
      <sheetName val="План Транспортировка"/>
      <sheetName val="Факт Транспортировка"/>
      <sheetName val="НД(старая)"/>
      <sheetName val="Факт Иная"/>
      <sheetName val="Прочие 2ВД"/>
      <sheetName val="Gen Data"/>
      <sheetName val="Данные"/>
      <sheetName val="Мебель"/>
      <sheetName val="7_14"/>
      <sheetName val="1_13"/>
      <sheetName val="2_13"/>
      <sheetName val="2_23"/>
      <sheetName val="2_33"/>
      <sheetName val="2_43"/>
      <sheetName val="2_53"/>
      <sheetName val="2_63"/>
      <sheetName val="2_73"/>
      <sheetName val="2_83"/>
      <sheetName val="2_93"/>
      <sheetName val="2_103"/>
      <sheetName val="3_13"/>
      <sheetName val="3_23"/>
      <sheetName val="4_13"/>
      <sheetName val="5_6"/>
      <sheetName val="5_13"/>
      <sheetName val="5_23"/>
      <sheetName val="5_33"/>
      <sheetName val="6_13"/>
      <sheetName val="6_23"/>
      <sheetName val="6_33"/>
      <sheetName val="8_13"/>
      <sheetName val="8_23"/>
      <sheetName val="8_33"/>
      <sheetName val="9_13"/>
      <sheetName val="Д_113"/>
      <sheetName val="13_13"/>
      <sheetName val="13_23"/>
      <sheetName val="13_43"/>
      <sheetName val="13_53"/>
      <sheetName val="14_13"/>
      <sheetName val="15_13"/>
      <sheetName val="16_13"/>
      <sheetName val="17_13"/>
      <sheetName val="17_23"/>
      <sheetName val="20_13"/>
      <sheetName val="22_(63"/>
      <sheetName val="22_1(63"/>
      <sheetName val="22_2(63"/>
      <sheetName val="22_3(63"/>
      <sheetName val="22_(53"/>
      <sheetName val="22_1(53"/>
      <sheetName val="22_2(53"/>
      <sheetName val="22_3(53"/>
      <sheetName val="22_5(53"/>
      <sheetName val="22_73"/>
      <sheetName val="22_(4)3"/>
      <sheetName val="22_1_(43"/>
      <sheetName val="22_2_(43"/>
      <sheetName val="22_3_(43"/>
      <sheetName val="22_5_(43"/>
      <sheetName val="д_233"/>
      <sheetName val="24_3"/>
      <sheetName val="24_1)3"/>
      <sheetName val="25_13"/>
      <sheetName val="27_13"/>
      <sheetName val="28_13"/>
      <sheetName val="28_23"/>
      <sheetName val="28_33"/>
      <sheetName val="28_43"/>
      <sheetName val="28_53"/>
      <sheetName val="28_63"/>
      <sheetName val="форма_№_1_3"/>
      <sheetName val="Форма_№23"/>
      <sheetName val="Форма_№33"/>
      <sheetName val="Формат_№43"/>
      <sheetName val="Декларация_КПН_план_2006_г+амор"/>
      <sheetName val="поставка_сравн13"/>
      <sheetName val="Штатка_на_2013г"/>
      <sheetName val="Форма2_Скор_1"/>
      <sheetName val="факс_(2005-20гг_)"/>
      <sheetName val="форма_13_на_01_01_12г_"/>
      <sheetName val="14_1_2_2_(Услуги_связи)"/>
      <sheetName val="Расчет_доходов_и_расходов"/>
      <sheetName val="6НК-cт_"/>
      <sheetName val="IFRS_FS"/>
      <sheetName val="из_сем"/>
      <sheetName val="Адм_расх"/>
      <sheetName val="cубк 2017"/>
      <sheetName val="Äîáû÷à íåôòè4"/>
      <sheetName val="ïîñòàâêà ñðàâí13"/>
      <sheetName val="Hexan"/>
      <sheetName val="Util_sch"/>
      <sheetName val="Le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/>
      <sheetData sheetId="431"/>
      <sheetData sheetId="432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ставка сравн13"/>
      <sheetName val="Параметры"/>
      <sheetName val="Титул1"/>
      <sheetName val="ОснПок2"/>
      <sheetName val="Производство3"/>
      <sheetName val="Добыча нефти4"/>
      <sheetName val="ПроизвПрогр5"/>
      <sheetName val="АнТрнНефт5_1"/>
      <sheetName val="АнУМГ6"/>
      <sheetName val="АнЭмба7"/>
      <sheetName val="АнАНПЗ"/>
      <sheetName val="АНПЗ7_1"/>
      <sheetName val="АНПЗ7_2"/>
      <sheetName val="Продактс"/>
      <sheetName val="Продактс капвл"/>
      <sheetName val="КапВл8"/>
      <sheetName val="КапСтроит9"/>
      <sheetName val="СтрСоцНазн10"/>
      <sheetName val="Маркетинг12"/>
      <sheetName val="цены14"/>
      <sheetName val="ЦеныНефтепрод15"/>
      <sheetName val="цены16"/>
      <sheetName val="Доход17"/>
      <sheetName val="Чдоход18"/>
      <sheetName val="Капвл.всего"/>
      <sheetName val="ПлатВбюджет19"/>
      <sheetName val="ДебКр20"/>
      <sheetName val="ДвДенСредств21"/>
      <sheetName val="Инв Прог22"/>
      <sheetName val="Все пок23_24"/>
      <sheetName val="Лист3"/>
      <sheetName val="Расчет2000Прямой"/>
      <sheetName val="топливо"/>
      <sheetName val="Потребители"/>
      <sheetName val="Форма2"/>
      <sheetName val="Осн"/>
      <sheetName val="План закупок"/>
      <sheetName val="Командировочные расходы"/>
      <sheetName val="Ввод"/>
      <sheetName val="12 из 57 АЗС"/>
      <sheetName val="ОборБалФормОтч"/>
      <sheetName val="  2.3.2"/>
      <sheetName val="МО 0012"/>
      <sheetName val="из сем"/>
      <sheetName val="0. Данные"/>
      <sheetName val="цены"/>
      <sheetName val="аренда цс"/>
      <sheetName val="Лист1"/>
      <sheetName val="пр 6 дох"/>
      <sheetName val="точн2"/>
      <sheetName val="KTG_m"/>
      <sheetName val="СПгнг"/>
      <sheetName val="MS"/>
      <sheetName val="name"/>
      <sheetName val="мат расходы"/>
      <sheetName val="Налоги на транспорт"/>
      <sheetName val="6 NK"/>
      <sheetName val="справка"/>
      <sheetName val="Sheet1"/>
      <sheetName val="ОХР"/>
      <sheetName val="#ССЫЛКА"/>
      <sheetName val="UNITPRICES"/>
      <sheetName val="Форма1"/>
      <sheetName val="Январь"/>
      <sheetName val="Info"/>
      <sheetName val="Счет-ф"/>
      <sheetName val="Sheet3"/>
      <sheetName val="Sheet4"/>
      <sheetName val="Свод"/>
      <sheetName val="Исход"/>
      <sheetName val="янв"/>
      <sheetName val="Сдача "/>
      <sheetName val="Ф3"/>
      <sheetName val="всп"/>
      <sheetName val="ДБСП_02_ 2002"/>
      <sheetName val="свод2010г по гр."/>
      <sheetName val="Статьи затрат"/>
      <sheetName val="НДС"/>
      <sheetName val="14.1.2.2.(Услуги связи)"/>
      <sheetName val="2в"/>
      <sheetName val="общ-нефт"/>
      <sheetName val="2а (4)"/>
      <sheetName val="выданы таб № (от 25.01.12 ОК)"/>
      <sheetName val="F1002"/>
      <sheetName val="3.ФОТ"/>
      <sheetName val="Income $"/>
      <sheetName val="Бюдж-тенге"/>
      <sheetName val="НДПИ"/>
      <sheetName val="персонала"/>
      <sheetName val="по 2007 году план на 2008 год"/>
      <sheetName val="Movements"/>
      <sheetName val="расчет ГСМ НА 2013Г"/>
      <sheetName val="XLR_NoRangeSheet"/>
      <sheetName val="ОТиТБ"/>
      <sheetName val="канат.прод."/>
      <sheetName val="Преискурант"/>
      <sheetName val="Страхование ГПО охр.2"/>
      <sheetName val="исп.см."/>
      <sheetName val="Изменяемые данные"/>
      <sheetName val="Financial ratios А3"/>
      <sheetName val="группа"/>
      <sheetName val="Пр2"/>
      <sheetName val="факт 2005 г."/>
      <sheetName val="balans 3"/>
      <sheetName val="З"/>
      <sheetName val="1.411.1"/>
      <sheetName val="Ден потоки"/>
      <sheetName val="00"/>
      <sheetName val="Haul cons"/>
      <sheetName val="Распределение прибыли"/>
      <sheetName val="Comp06"/>
      <sheetName val="предприятия"/>
      <sheetName val="PP&amp;E mvt for 2003"/>
      <sheetName val="оборудование"/>
      <sheetName val="SUN TB"/>
      <sheetName val="ЦентрЗатр"/>
      <sheetName val="ЕдИзм"/>
      <sheetName val="Предпр"/>
      <sheetName val="Добычанефти4"/>
      <sheetName val="поставкасравн13"/>
      <sheetName val="7.1"/>
      <sheetName val="Добыча_нефти4"/>
      <sheetName val="Продактс_капвл"/>
      <sheetName val="поставка_сравн13"/>
      <sheetName val="Капвл_всего"/>
      <sheetName val="Инв_Прог22"/>
      <sheetName val="Все_пок23_24"/>
      <sheetName val="из_сем"/>
      <sheetName val="Добыча_нефти41"/>
      <sheetName val="Продактс_капвл1"/>
      <sheetName val="поставка_сравн131"/>
      <sheetName val="Капвл_всего1"/>
      <sheetName val="Инв_Прог221"/>
      <sheetName val="Все_пок23_241"/>
      <sheetName val="из_сем1"/>
      <sheetName val="аренда"/>
      <sheetName val="Справочник"/>
      <sheetName val="Баланс"/>
      <sheetName val="Лист1 (3)"/>
      <sheetName val="на 31.12.07 (4)"/>
      <sheetName val="CIP Dec 2006"/>
      <sheetName val="КлассификаторЗнач"/>
      <sheetName val="Assumptions"/>
      <sheetName val="эксп"/>
      <sheetName val="СписокТЭП"/>
      <sheetName val="s"/>
      <sheetName val="C-Total Market"/>
      <sheetName val="I-Demand Drivers"/>
      <sheetName val="ECM_PP"/>
      <sheetName val="ведомость"/>
      <sheetName val="26.04.2013 (2)"/>
      <sheetName val="2.2 ОтклОТМ"/>
      <sheetName val="1.3.2 ОТМ"/>
      <sheetName val="1БО"/>
      <sheetName val="EVA"/>
      <sheetName val="коэфф"/>
      <sheetName val="2БК"/>
      <sheetName val="3БО"/>
      <sheetName val="3БК"/>
      <sheetName val="5П"/>
      <sheetName val="4П"/>
      <sheetName val="WACC"/>
      <sheetName val="Курсы"/>
      <sheetName val="д.7.001"/>
      <sheetName val="3БК Инвестиции"/>
      <sheetName val="2008 ГСМ"/>
      <sheetName val="Плата за загрязнение "/>
      <sheetName val="Типограф"/>
      <sheetName val="апрель"/>
      <sheetName val="май"/>
      <sheetName val="март"/>
      <sheetName val="фев"/>
      <sheetName val="NPV"/>
      <sheetName val="Запрос"/>
      <sheetName val="month"/>
      <sheetName val="Лист2"/>
      <sheetName val="линии"/>
      <sheetName val="счетчики"/>
      <sheetName val="Список"/>
      <sheetName val="ремонт 25"/>
      <sheetName val="1610"/>
      <sheetName val="1210"/>
      <sheetName val="TB"/>
      <sheetName val="PR CN"/>
      <sheetName val="Treatment Summary"/>
      <sheetName val="СВОД Логистика"/>
      <sheetName val="класс"/>
      <sheetName val="FES"/>
      <sheetName val="Добыча_нефти42"/>
      <sheetName val="Продактс_капвл2"/>
      <sheetName val="поставка_сравн132"/>
      <sheetName val="Капвл_всего2"/>
      <sheetName val="Инв_Прог222"/>
      <sheetName val="Все_пок23_242"/>
      <sheetName val="План_закупок"/>
      <sheetName val="Командировочные_расходы"/>
      <sheetName val="12_из_57_АЗС"/>
      <sheetName val="__2_3_2"/>
      <sheetName val="МО_0012"/>
      <sheetName val="из_сем2"/>
      <sheetName val="0__Данные"/>
      <sheetName val="аренда_цс"/>
      <sheetName val="пр_6_дох"/>
      <sheetName val="мат_расходы"/>
      <sheetName val="Налоги_на_транспорт"/>
      <sheetName val="6_NK"/>
      <sheetName val="Сдача_"/>
      <sheetName val="ДБСП_02__2002"/>
      <sheetName val="свод2010г_по_гр_"/>
      <sheetName val="Статьи_затрат"/>
      <sheetName val="14_1_2_2_(Услуги_связи)"/>
      <sheetName val="2а_(4)"/>
      <sheetName val="выданы_таб_№_(от_25_01_12_ОК)"/>
      <sheetName val="3_ФОТ"/>
      <sheetName val="Income_$"/>
      <sheetName val="по_2007_году_план_на_2008_год"/>
      <sheetName val="расчет_ГСМ_НА_2013Г"/>
      <sheetName val="канат_прод_"/>
      <sheetName val="Страхование_ГПО_охр_2"/>
      <sheetName val="исп_см_"/>
      <sheetName val="Изменяемые_данные"/>
      <sheetName val="Financial_ratios_А3"/>
      <sheetName val="факт_2005_г_"/>
      <sheetName val="balans_3"/>
      <sheetName val="1_411_1"/>
      <sheetName val="Ден_потоки"/>
      <sheetName val="Haul_cons"/>
      <sheetName val="Распределение_прибыли"/>
      <sheetName val="PP&amp;E_mvt_for_2003"/>
      <sheetName val="SUN_TB"/>
      <sheetName val="7_1"/>
      <sheetName val="Лист1_(3)"/>
      <sheetName val="на_31_12_07_(4)"/>
      <sheetName val="CIP_Dec_2006"/>
      <sheetName val="C-Total_Market"/>
      <sheetName val="I-Demand_Drivers"/>
      <sheetName val="2_2_ОтклОТМ"/>
      <sheetName val="1_3_2_ОТМ"/>
      <sheetName val="д_7_001"/>
      <sheetName val="3БК_Инвестиции"/>
      <sheetName val="2008_ГСМ"/>
      <sheetName val="Плата_за_загрязнение_"/>
      <sheetName val="26_04_2013_(2)"/>
      <sheetName val="ремонт_25"/>
      <sheetName val="PR_CN"/>
      <sheetName val="Treatment_Summary"/>
      <sheetName val="СВОД_Логистика"/>
      <sheetName val="_ 2_3_2"/>
      <sheetName val="ДД"/>
      <sheetName val="канц"/>
      <sheetName val="H3.100 Rollforward"/>
      <sheetName val="PKF-2005"/>
      <sheetName val="GAAP TB 31.12.01  detail p&amp;l"/>
      <sheetName val="Sheet2"/>
      <sheetName val="РСза 6-м 2012"/>
      <sheetName val="июнь"/>
      <sheetName val="Пр3"/>
      <sheetName val="опотиз"/>
      <sheetName val="4.Налоги"/>
      <sheetName val="Логистика"/>
      <sheetName val="потр"/>
      <sheetName val="СН"/>
      <sheetName val="Кабельная продукция"/>
      <sheetName val="Ком плат"/>
      <sheetName val="Списки"/>
      <sheetName val="УО"/>
      <sheetName val="Транспорт"/>
      <sheetName val="Depr"/>
      <sheetName val="Добыча_нефти43"/>
      <sheetName val="Продактс_капвл3"/>
      <sheetName val="поставка_сравн133"/>
      <sheetName val="Капвл_всего3"/>
      <sheetName val="Инв_Прог223"/>
      <sheetName val="Все_пок23_243"/>
      <sheetName val="План_закупок1"/>
      <sheetName val="Командировочные_расходы1"/>
      <sheetName val="12_из_57_АЗС1"/>
      <sheetName val="__2_3_21"/>
      <sheetName val="МО_00121"/>
      <sheetName val="из_сем3"/>
      <sheetName val="0__Данные1"/>
      <sheetName val="аренда_цс1"/>
      <sheetName val="пр_6_дох1"/>
      <sheetName val="мат_расходы1"/>
      <sheetName val="Налоги_на_транспорт1"/>
      <sheetName val="6_NK1"/>
      <sheetName val="Сдача_1"/>
      <sheetName val="ДБСП_02__20021"/>
      <sheetName val="свод2010г_по_гр_1"/>
      <sheetName val="Статьи_затрат1"/>
      <sheetName val="14_1_2_2_(Услуги_связи)1"/>
      <sheetName val="3_ФОТ1"/>
      <sheetName val="Income_$1"/>
      <sheetName val="2а_(4)1"/>
      <sheetName val="выданы_таб_№_(от_25_01_12_ОК)1"/>
      <sheetName val="по_2007_году_план_на_2008_год1"/>
      <sheetName val="Страхование_ГПО_охр_21"/>
      <sheetName val="исп_см_1"/>
      <sheetName val="Изменяемые_данные1"/>
      <sheetName val="Financial_ratios_А31"/>
      <sheetName val="факт_2005_г_1"/>
      <sheetName val="balans_31"/>
      <sheetName val="1_411_11"/>
      <sheetName val="Ден_потоки1"/>
      <sheetName val="Haul_cons1"/>
      <sheetName val="Распределение_прибыли1"/>
      <sheetName val="PP&amp;E_mvt_for_20031"/>
      <sheetName val="SUN_TB1"/>
      <sheetName val="7_11"/>
      <sheetName val="Лист1_(3)1"/>
      <sheetName val="на_31_12_07_(4)1"/>
      <sheetName val="CIP_Dec_20061"/>
      <sheetName val="C-Total_Market1"/>
      <sheetName val="I-Demand_Drivers1"/>
      <sheetName val="расчет_ГСМ_НА_2013Г1"/>
      <sheetName val="канат_прод_1"/>
      <sheetName val="2_2_ОтклОТМ1"/>
      <sheetName val="1_3_2_ОТМ1"/>
      <sheetName val="д_7_0011"/>
      <sheetName val="3БК_Инвестиции1"/>
      <sheetName val="2008_ГСМ1"/>
      <sheetName val="Плата_за_загрязнение_1"/>
      <sheetName val="26_04_2013_(2)1"/>
      <sheetName val="СВОД_Логистика1"/>
      <sheetName val="Treatment_Summary1"/>
      <sheetName val="ремонт_251"/>
      <sheetName val="PR_CN1"/>
      <sheetName val="Кабельная_продукция"/>
      <sheetName val="Ком_плат"/>
      <sheetName val="__2_3_22"/>
      <sheetName val="t0_name"/>
      <sheetName val="SAD Schedule"/>
      <sheetName val="расчет прибыли"/>
      <sheetName val="амортиз_ввод"/>
      <sheetName val="ГПЗ_ПОСД_Способ закупок"/>
      <sheetName val="план07"/>
      <sheetName val="п11"/>
      <sheetName val="п25ЦТАИ"/>
      <sheetName val="п25"/>
      <sheetName val="п23"/>
      <sheetName val="п26"/>
      <sheetName val="п31"/>
      <sheetName val="п4"/>
      <sheetName val="п5"/>
      <sheetName val="п7"/>
      <sheetName val="п8"/>
      <sheetName val="Hidden"/>
      <sheetName val="ДС МЗК"/>
      <sheetName val="Control"/>
      <sheetName val="VLOOKUP"/>
      <sheetName val="INPUTMASTER"/>
      <sheetName val="муз колледж"/>
      <sheetName val="B 1"/>
      <sheetName val="C 25"/>
      <sheetName val="A 100"/>
      <sheetName val="B_1"/>
      <sheetName val="C_25"/>
      <sheetName val="A_100"/>
      <sheetName val="2БО"/>
      <sheetName val="Cashflow"/>
      <sheetName val="14_1_2_2__Услуги связи_"/>
      <sheetName val="14_1_2_2__Услуги_связи_"/>
      <sheetName val="Добыча_нефти44"/>
      <sheetName val="Продактс_капвл4"/>
      <sheetName val="поставка_сравн134"/>
      <sheetName val="Капвл_всего4"/>
      <sheetName val="Инв_Прог224"/>
      <sheetName val="Все_пок23_244"/>
      <sheetName val="План_закупок2"/>
      <sheetName val="__2_3_23"/>
      <sheetName val="Командировочные_расходы2"/>
      <sheetName val="12_из_57_АЗС2"/>
      <sheetName val="МО_00122"/>
      <sheetName val="из_сем4"/>
      <sheetName val="0__Данные2"/>
      <sheetName val="аренда_цс2"/>
      <sheetName val="пр_6_дох2"/>
      <sheetName val="мат_расходы2"/>
      <sheetName val="Налоги_на_транспорт2"/>
      <sheetName val="6_NK2"/>
      <sheetName val="Сдача_2"/>
      <sheetName val="ДБСП_02__20022"/>
      <sheetName val="свод2010г_по_гр_2"/>
      <sheetName val="Статьи_затрат2"/>
      <sheetName val="14_1_2_2_(Услуги_связи)2"/>
      <sheetName val="3_ФОТ2"/>
      <sheetName val="Income_$2"/>
      <sheetName val="выданы_таб_№_(от_25_01_12_ОК)2"/>
      <sheetName val="2а_(4)2"/>
      <sheetName val="канат_прод_2"/>
      <sheetName val="по_2007_году_план_на_2008_год2"/>
      <sheetName val="расчет_ГСМ_НА_2013Г2"/>
      <sheetName val="Страхование_ГПО_охр_22"/>
      <sheetName val="исп_см_2"/>
      <sheetName val="Изменяемые_данные2"/>
      <sheetName val="Financial_ratios_А32"/>
      <sheetName val="факт_2005_г_2"/>
      <sheetName val="balans_32"/>
      <sheetName val="1_411_12"/>
      <sheetName val="Ден_потоки2"/>
      <sheetName val="Haul_cons2"/>
      <sheetName val="Распределение_прибыли2"/>
      <sheetName val="PP&amp;E_mvt_for_20032"/>
      <sheetName val="SUN_TB2"/>
      <sheetName val="7_12"/>
      <sheetName val="Лист1_(3)2"/>
      <sheetName val="на_31_12_07_(4)2"/>
      <sheetName val="CIP_Dec_20062"/>
      <sheetName val="C-Total_Market2"/>
      <sheetName val="I-Demand_Drivers2"/>
      <sheetName val="2_2_ОтклОТМ2"/>
      <sheetName val="1_3_2_ОТМ2"/>
      <sheetName val="д_7_0012"/>
      <sheetName val="3БК_Инвестиции2"/>
      <sheetName val="2008_ГСМ2"/>
      <sheetName val="Плата_за_загрязнение_2"/>
      <sheetName val="26_04_2013_(2)2"/>
      <sheetName val="ремонт_252"/>
      <sheetName val="PR_CN2"/>
      <sheetName val="Treatment_Summary2"/>
      <sheetName val="СВОД_Логистика2"/>
      <sheetName val="Ком_плат1"/>
      <sheetName val="__2_3_24"/>
      <sheetName val="H3_100_Rollforward"/>
      <sheetName val="GAAP_TB_31_12_01__detail_p&amp;l"/>
      <sheetName val="РСза_6-м_2012"/>
      <sheetName val="Кабельная_продукция1"/>
      <sheetName val="4_Налоги"/>
      <sheetName val="1 вариант  2009 "/>
      <sheetName val="База"/>
      <sheetName val="XREF"/>
      <sheetName val="Текущие цены"/>
      <sheetName val="рабочий"/>
      <sheetName val="окраска"/>
      <sheetName val="ФС-75"/>
      <sheetName val="ФСМн "/>
      <sheetName val="ФХ "/>
      <sheetName val="ФХС-40 "/>
      <sheetName val="ФХС-48 "/>
      <sheetName val="summary"/>
      <sheetName val="Инвест"/>
      <sheetName val="Отд.расх"/>
      <sheetName val="стр.145 рос. исп"/>
      <sheetName val="Зам.нгду-1(наг)"/>
      <sheetName val="Зам.нгду-1"/>
      <sheetName val="Зам.ОЭПУ(доб)"/>
      <sheetName val="Зам.нгду-2(наг)"/>
      <sheetName val="Зам.ОЭПУ(наг)"/>
      <sheetName val="сут рап снижПТО по мероп"/>
      <sheetName val="ГТМ"/>
      <sheetName val="Заявлени+сдач.обх.по 22.02.12"/>
      <sheetName val="для рекомендации на 09.02.12г"/>
      <sheetName val="рев на 09.06."/>
      <sheetName val="83"/>
      <sheetName val="7НК"/>
      <sheetName val="Б.мчас (П)"/>
      <sheetName val="list"/>
      <sheetName val=" По скв"/>
      <sheetName val="стр_145_рос__исп"/>
      <sheetName val="SAD_Schedule"/>
      <sheetName val="расчет_прибыли"/>
      <sheetName val="ГПЗ_ПОСД_Способ_закупок"/>
      <sheetName val="ДС_МЗК"/>
      <sheetName val="Отд_расх"/>
      <sheetName val=""/>
      <sheetName val="5.3. Усл. связи"/>
      <sheetName val="Индексы"/>
      <sheetName val="Макро"/>
      <sheetName val="Input TI"/>
      <sheetName val="общ.фонд  "/>
      <sheetName val="Все_по䀀歎쬂⾕⠠倀"/>
      <sheetName val="Все_по䐀⩛ഀ䎃԰_x0000_缀"/>
      <sheetName val="Все_по⠠렀ኣ㠾ኡ耾"/>
      <sheetName val="Источник финансирования"/>
      <sheetName val="Месяцы"/>
      <sheetName val="ЭКРБ"/>
      <sheetName val="Способ закупки"/>
      <sheetName val="ГБ"/>
      <sheetName val="Книга1"/>
      <sheetName val="5NK "/>
      <sheetName val="Допущения"/>
      <sheetName val="34-143"/>
      <sheetName val="7  (3)"/>
      <sheetName val="Кнфиг сетка"/>
      <sheetName val="1кв. "/>
      <sheetName val="2кв."/>
      <sheetName val="10 БО (kzt)"/>
      <sheetName val="Бюджет"/>
      <sheetName val="Main Page"/>
      <sheetName val="L-1"/>
      <sheetName val="вознаграждение"/>
      <sheetName val="Технический"/>
      <sheetName val="IFRS FS"/>
      <sheetName val="9-1"/>
      <sheetName val="4"/>
      <sheetName val="1-1"/>
      <sheetName val="1"/>
      <sheetName val="Список документов"/>
      <sheetName val="с 01.08 по 17.10 = 1569 вагонов"/>
      <sheetName val="Лист 1"/>
      <sheetName val="Data"/>
      <sheetName val="ЦЕХА"/>
      <sheetName val="Все_по/_x0000_耀S_x0000__x0000_缀"/>
      <sheetName val="3НК"/>
      <sheetName val="Все_по吀ᥢഀ榃԰_x0000_缀"/>
      <sheetName val=" 4"/>
      <sheetName val="Все_по䐀⩛ഀ䎃԰"/>
      <sheetName val="Все_по/"/>
      <sheetName val="Все_по吀ᥢഀ榃԰"/>
      <sheetName val="july_03_pg8"/>
      <sheetName val="Текущие_цены"/>
      <sheetName val="ФСМн_"/>
      <sheetName val="ФХ_"/>
      <sheetName val="ФХС-40_"/>
      <sheetName val="ФХС-48_"/>
      <sheetName val="1_вариант__2009_"/>
      <sheetName val="Б_мчас_(П)"/>
      <sheetName val="I__Прогноз_доходов"/>
      <sheetName val="Все_по쬂᎕鐁ᘲ䠺"/>
      <sheetName val="расчет"/>
      <sheetName val="общ скв"/>
      <sheetName val="сводУМЗ"/>
      <sheetName val="План произв-ва (мес.) (бюджет)"/>
      <sheetName val="Загрузка "/>
      <sheetName val="Все_поԯ_x0000_缀_x0000__x0000__x0000_턀"/>
      <sheetName val="Проект"/>
      <sheetName val="Справка ИЦА"/>
      <sheetName val="Справка 2"/>
      <sheetName val="на 10.02.06"/>
      <sheetName val="_ССЫЛКА"/>
      <sheetName val="Пок"/>
      <sheetName val="Справка "/>
      <sheetName val="ЖГРЭС за 09.02.06"/>
      <sheetName val="КАТО"/>
      <sheetName val="Loans out"/>
      <sheetName val="ОПГЗ"/>
      <sheetName val="План ГЗ"/>
      <sheetName val="титфин"/>
      <sheetName val="Пр.М"/>
      <sheetName val="Ф7"/>
      <sheetName val="Ф10"/>
      <sheetName val="Пр1"/>
      <sheetName val="Пр2.2"/>
      <sheetName val="Ф11"/>
      <sheetName val="Пр4 (2)"/>
      <sheetName val="Пр4"/>
      <sheetName val="Расчеты ОСД"/>
      <sheetName val="Общие"/>
      <sheetName val="I. Прогноз доходов"/>
      <sheetName val="ФБ-1"/>
      <sheetName val="АСТВ"/>
      <sheetName val="Т2"/>
      <sheetName val="RSOILBAL"/>
      <sheetName val="Все_поԯ_x0000_缀_x0000__x0000__x0000_됀"/>
      <sheetName val="EMPLANM"/>
      <sheetName val="ремонтТ9"/>
      <sheetName val="Ф1"/>
      <sheetName val="ОПУ_сверка"/>
      <sheetName val="доходы и расходы "/>
      <sheetName val="расш. себестоим."/>
      <sheetName val="расш реал"/>
      <sheetName val="расш ОАР"/>
      <sheetName val="Ф2"/>
      <sheetName val="Ф4"/>
      <sheetName val="CURCURS"/>
      <sheetName val="Год"/>
      <sheetName val="Все_по㐀ᕞഀ䞃԰_x0000_缀"/>
      <sheetName val="Пром1"/>
      <sheetName val="Strat 1H 2008"/>
      <sheetName val="план"/>
      <sheetName val="Сводная по цехам"/>
      <sheetName val="НР"/>
      <sheetName val="ОАР"/>
      <sheetName val="РР"/>
      <sheetName val="Настройки"/>
      <sheetName val="breakdown"/>
      <sheetName val="P&amp;L"/>
      <sheetName val="Provisions"/>
      <sheetName val="FA depreciation"/>
      <sheetName val="Все_поԯ"/>
      <sheetName val="Все_по/_x0000_瀀G_x0000__x0000_ꀀ"/>
      <sheetName val="Все_по԰_x0000_缀_x0000__x0000__x0000_缀"/>
      <sheetName val="Все_по0_x0000_#_x0000__x0000_ꀀ"/>
      <sheetName val="Все_по0_x0000_Å_x0000__x0000_ꀀ"/>
      <sheetName val="MCC"/>
      <sheetName val="КОРП-1"/>
      <sheetName val="SAPBEXfilters"/>
      <sheetName val="calc"/>
      <sheetName val="[ДБСП_02_ 2002.xls]___Syzdyk_34"/>
      <sheetName val="4НК"/>
      <sheetName val="[ДБСП_02_ 2002.xls]___Syzdykb_2"/>
      <sheetName val="[ДБСП_02_ 2002.xls]___Syzdyk_10"/>
      <sheetName val="[ДБСП_02_ 2002.xls]___Syzdykb_9"/>
      <sheetName val="[ДБСП_02_ 2002.xls]___Syzdykb_3"/>
      <sheetName val="[ДБСП_02_ 2002.xls]___Syzdykb_4"/>
      <sheetName val="[ДБСП_02_ 2002.xls]___Syzdykb_5"/>
      <sheetName val="[ДБСП_02_ 2002.xls]___Syzdykb_6"/>
      <sheetName val="[ДБСП_02_ 2002.xls]___Syzdykb_8"/>
      <sheetName val="[ДБСП_02_ 2002.xls]___Syzdykb_7"/>
      <sheetName val="[ДБСП_02_ 2002.xls]___Syzdyk_11"/>
      <sheetName val="[ДБСП_02_ 2002.xls]___Syzdyk_12"/>
      <sheetName val="Data-in"/>
      <sheetName val="[ДБСП_02_ 2002.xls]___Syzdyk_13"/>
      <sheetName val="[ДБСП_02_ 2002.xls]___Syzdyk_19"/>
      <sheetName val="[ДБСП_02_ 2002.xls]___Syzdyk_18"/>
      <sheetName val="[ДБСП_02_ 2002.xls]___Syzdyk_15"/>
      <sheetName val="[ДБСП_02_ 2002.xls]___Syzdyk_14"/>
      <sheetName val="[ДБСП_02_ 2002.xls]___Syzdyk_16"/>
      <sheetName val="[ДБСП_02_ 2002.xls]___Syzdyk_17"/>
      <sheetName val="Статьи"/>
      <sheetName val="[ДБСП_02_ 2002.xls]___Syzdyk_21"/>
      <sheetName val="[ДБСП_02_ 2002.xls]___Syzdyk_20"/>
      <sheetName val="___Syzdykb_2"/>
      <sheetName val="___Syzdyk_10"/>
      <sheetName val="___Syzdykb_9"/>
      <sheetName val="___Syzdykb_3"/>
      <sheetName val="___Syzdykb_4"/>
      <sheetName val="___Syzdykb_5"/>
      <sheetName val="___Syzdykb_6"/>
      <sheetName val="___Syzdykb_8"/>
      <sheetName val="___Syzdykb_7"/>
      <sheetName val="___Syzdyk_11"/>
      <sheetName val="___Syzdyk_12"/>
      <sheetName val="___Syzdyk_13"/>
      <sheetName val="___Syzdyk_19"/>
      <sheetName val="___Syzdyk_18"/>
      <sheetName val="___Syzdyk_15"/>
      <sheetName val="___Syzdyk_14"/>
      <sheetName val="___Syzdyk_16"/>
      <sheetName val="___Syzdyk_17"/>
      <sheetName val="___Syzdyk_21"/>
      <sheetName val="___Syzdyk_20"/>
      <sheetName val="[ДБСП_02_ 2002.xls]___Syzdyk_22"/>
      <sheetName val="[ДБСП_02_ 2002.xls]___Syzdyk_23"/>
      <sheetName val="[ДБСП_02_ 2002.xls]___Syzdyk_27"/>
      <sheetName val="[ДБСП_02_ 2002.xls]___Syzdyk_24"/>
      <sheetName val="[ДБСП_02_ 2002.xls]___Syzdyk_25"/>
      <sheetName val="[ДБСП_02_ 2002.xls]___Syzdyk_26"/>
      <sheetName val="[ДБСП_02_ 2002.xls]___Syzdyk_28"/>
      <sheetName val="[ДБСП_02_ 2002.xls]___Syzdyk_29"/>
      <sheetName val="[ДБСП_02_ 2002.xls]___Syzdyk_30"/>
      <sheetName val="[ДБСП_02_ 2002.xls]___Syzdyk_31"/>
      <sheetName val="[ДБСП_02_ 2002.xls]___Syzdyk_32"/>
      <sheetName val="[ДБСП_02_ 2002.xls]___Syzdyk_33"/>
      <sheetName val="Все_по԰_x0000_缀_x0000__x0000__x0000_퐀"/>
      <sheetName val="Все_по예썘/_x0000_쀀_x001f__x0000_"/>
      <sheetName val="ТитулЛистОтч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  <sheetName val="12НК"/>
      <sheetName val="IS"/>
      <sheetName val="Все_по㐀ᕞഀ䞃԰"/>
      <sheetName val="Презентация"/>
      <sheetName val="Отчет_Компания"/>
      <sheetName val="PLM"/>
      <sheetName val="коммент"/>
      <sheetName val="IB"/>
      <sheetName val="2019"/>
      <sheetName val="PL"/>
      <sheetName val="ББ"/>
      <sheetName val="ДДС"/>
      <sheetName val="Бюджет 2019"/>
      <sheetName val="Бюджет 2020"/>
      <sheetName val="Petroleum"/>
      <sheetName val="Задействованность (%U)"/>
      <sheetName val="Обслуживание (𝑬𝒇)"/>
      <sheetName val="Ремонты (%Rep)"/>
      <sheetName val="Все_по0"/>
      <sheetName val="рев ДФ (св)"/>
      <sheetName val="общ"/>
      <sheetName val="[ДБСП_02_ 2002.xls]___Syzdyk_36"/>
      <sheetName val="[ДБСП_02_ 2002.xls]___Syzdyk_35"/>
      <sheetName val="[ДБСП_02_ 2002.xls]___Syzdyk_37"/>
      <sheetName val="[ДБСП_02_ 2002.xls]___Syzdyk_38"/>
      <sheetName val="Datasheet"/>
      <sheetName val="IS-Cash"/>
      <sheetName val="Loan"/>
      <sheetName val="8180 (8181,8182)"/>
      <sheetName val="8082"/>
      <sheetName val="8250"/>
      <sheetName val="8140"/>
      <sheetName val="8070"/>
      <sheetName val="8145"/>
      <sheetName val="8200"/>
      <sheetName val="8113"/>
      <sheetName val="8210"/>
      <sheetName val="2_Уст_у_ж.д._тупика"/>
      <sheetName val="амортизация"/>
      <sheetName val="Вариант2,1"/>
      <sheetName val="Цена"/>
      <sheetName val="станции"/>
      <sheetName val="Prelim Cost"/>
      <sheetName val="700-H"/>
      <sheetName val="EXR"/>
      <sheetName val="Вход.данные"/>
      <sheetName val="[ДБСП_02_ 2002.xls]___Syzdyk_39"/>
      <sheetName val="[ДБСП_02_ 2002.xls]___Syzdyk_40"/>
      <sheetName val="[ДБСП_02_ 2002.xls]___Syzdyk_41"/>
      <sheetName val="[ДБСП_02_ 2002.xls]___Syzdyk_42"/>
      <sheetName val="[ДБСП_02_ 2002.xls]___Syzdyk_43"/>
      <sheetName val="Лист4"/>
      <sheetName val="Лист1 (2)"/>
      <sheetName val="Схема доплат"/>
      <sheetName val="Повышающие коэф ОМГ"/>
      <sheetName val="показатели"/>
      <sheetName val="[ДБСП_02_ 2002.xls]___Syzdyk_45"/>
      <sheetName val="[ДБСП_02_ 2002.xls]___Syzdyk_44"/>
      <sheetName val="[ДБСП_02_ 2002.xls]___Syzdyk_46"/>
      <sheetName val="[ДБСП_02_ 2002.xls]___Syzdyk_47"/>
      <sheetName val="[ДБСП_02_ 2002.xls]___Syzdyk_48"/>
      <sheetName val="материалы"/>
      <sheetName val="Все_по예썘/"/>
      <sheetName val="Бонды стр.341"/>
      <sheetName val="Project Detail Inputs"/>
      <sheetName val="I KEY INFORMATION"/>
      <sheetName val="VI REVENUE OOD"/>
      <sheetName val="IIb P&amp;L short"/>
      <sheetName val="IV REVENUE ROOMS"/>
      <sheetName val="IV REVENUE  F&amp;B"/>
      <sheetName val="Parameters"/>
      <sheetName val="SBM Reserve"/>
      <sheetName val="собственный капитал"/>
      <sheetName val="Фонд"/>
      <sheetName val="Assump"/>
      <sheetName val="5NK_"/>
      <sheetName val="Main_Page"/>
      <sheetName val="Источник_финансирования"/>
      <sheetName val="Способ_закупки"/>
      <sheetName val="Зам_нгду-1(наг)"/>
      <sheetName val="Зам_нгду-1"/>
      <sheetName val="Зам_ОЭПУ(доб)"/>
      <sheetName val="Зам_нгду-2(наг)"/>
      <sheetName val="Зам_ОЭПУ(наг)"/>
      <sheetName val="сут_рап_снижПТО_по_мероп"/>
      <sheetName val="Заявлени+сдач_обх_по_22_02_12"/>
      <sheetName val="для_рекомендации_на_09_02_12г"/>
      <sheetName val="рев_на_09_06_"/>
      <sheetName val="IFRS_FS"/>
      <sheetName val="Список_документов"/>
      <sheetName val="с_01_08_по_17_10_=_1569_вагонов"/>
      <sheetName val="Лист_1"/>
      <sheetName val="Strat_1H_2008"/>
      <sheetName val="Осн.показ"/>
      <sheetName val="Input 2"/>
      <sheetName val="[ДБСП_02_ 2002.xls]___Syzdyk_54"/>
      <sheetName val="[ДБСП_02_ 2002.xls]___Syzdyk_49"/>
      <sheetName val="[ДБСП_02_ 2002.xls]___Syzdyk_50"/>
      <sheetName val="[ДБСП_02_ 2002.xls]___Syzdyk_53"/>
      <sheetName val="[ДБСП_02_ 2002.xls]___Syzdyk_52"/>
      <sheetName val="[ДБСП_02_ 2002.xls]___Syzdyk_51"/>
      <sheetName val="1NK"/>
      <sheetName val="Налоги"/>
      <sheetName val="[ДБСП_02_ 2002.xls]___Syzdyk_59"/>
      <sheetName val="[ДБСП_02_ 2002.xls]___Syzdyk_55"/>
      <sheetName val="[ДБСП_02_ 2002.xls]___Syzdyk_56"/>
      <sheetName val="[ДБСП_02_ 2002.xls]___Syzdyk_57"/>
      <sheetName val="[ДБСП_02_ 2002.xls]___Syzdyk_58"/>
      <sheetName val="[ДБСП_02_ 2002.xls]___Syzdyk_65"/>
      <sheetName val="[ДБСП_02_ 2002.xls]___Syzdyk_60"/>
      <sheetName val="[ДБСП_02_ 2002.xls]___Syzdyk_61"/>
      <sheetName val="[ДБСП_02_ 2002.xls]___Syzdyk_62"/>
      <sheetName val="[ДБСП_02_ 2002.xls]___Syzdyk_63"/>
      <sheetName val="[ДБСП_02_ 2002.xls]___Syzdyk_64"/>
      <sheetName val="[ДБСП_02_ 2002.xls]___Syzdyk_67"/>
      <sheetName val="[ДБСП_02_ 2002.xls]___Syzdyk_66"/>
      <sheetName val="[ДБСП_02_ 2002.xls]___Syzdyk_69"/>
      <sheetName val="[ДБСП_02_ 2002.xls]___Syzdyk_68"/>
      <sheetName val="объекты обществаКокшетау"/>
      <sheetName val="Фин. пок-ли"/>
      <sheetName val="Loans_out"/>
      <sheetName val="План_ГЗ"/>
      <sheetName val="доходы_и_расходы_"/>
      <sheetName val="B_11"/>
      <sheetName val="C_251"/>
      <sheetName val="A_1001"/>
      <sheetName val="14_1_2_2__Услуги_связи_1"/>
      <sheetName val="расш__себестоим_"/>
      <sheetName val="расш_реал"/>
      <sheetName val="расш_ОАР"/>
      <sheetName val="муз_колледж"/>
      <sheetName val="консалт"/>
      <sheetName val="Sample"/>
      <sheetName val="Свод за 2008г"/>
      <sheetName val="ЦФО"/>
      <sheetName val="наличие_НДС"/>
      <sheetName val="Тип_учета"/>
      <sheetName val="PP_E mvt for 2003"/>
      <sheetName val="данн"/>
      <sheetName val="H"/>
      <sheetName val="2@"/>
      <sheetName val="CO1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TARIF2"/>
      <sheetName val="17-21 апреля"/>
      <sheetName val="все-доб.осн ГТМ (+-) (2)"/>
      <sheetName val="[ДБСП_02_ 2002.xls]___Syzdyk_92"/>
      <sheetName val="[ДБСП_02_ 2002.xls]___Syzdyk_74"/>
      <sheetName val="[ДБСП_02_ 2002.xls]___Syzdyk_70"/>
      <sheetName val="[ДБСП_02_ 2002.xls]___Syzdyk_71"/>
      <sheetName val="[ДБСП_02_ 2002.xls]___Syzdyk_72"/>
      <sheetName val="[ДБСП_02_ 2002.xls]___Syzdyk_73"/>
      <sheetName val="[ДБСП_02_ 2002.xls]___Syzdyk_79"/>
      <sheetName val="[ДБСП_02_ 2002.xls]___Syzdyk_75"/>
      <sheetName val="[ДБСП_02_ 2002.xls]___Syzdyk_76"/>
      <sheetName val="[ДБСП_02_ 2002.xls]___Syzdyk_78"/>
      <sheetName val="[ДБСП_02_ 2002.xls]___Syzdyk_77"/>
      <sheetName val="[ДБСП_02_ 2002.xls]___Syzdyk_81"/>
      <sheetName val="[ДБСП_02_ 2002.xls]___Syzdyk_80"/>
      <sheetName val="[ДБСП_02_ 2002.xls]___Syzdyk_84"/>
      <sheetName val="[ДБСП_02_ 2002.xls]___Syzdyk_82"/>
      <sheetName val="[ДБСП_02_ 2002.xls]___Syzdyk_83"/>
      <sheetName val="[ДБСП_02_ 2002.xls]___Syzdyk_86"/>
      <sheetName val="[ДБСП_02_ 2002.xls]___Syzdyk_85"/>
      <sheetName val="[ДБСП_02_ 2002.xls]___Syzdyk_89"/>
      <sheetName val="[ДБСП_02_ 2002.xls]___Syzdyk_87"/>
      <sheetName val="[ДБСП_02_ 2002.xls]___Syzdyk_88"/>
      <sheetName val="лим_пр _затр"/>
      <sheetName val="Курс"/>
      <sheetName val="L202 - КПСБ"/>
      <sheetName val="[ДБСП_02_ 2002.xls]___Syzdyk_90"/>
      <sheetName val="[ДБСП_02_ 2002.xls]___Syzdyk_91"/>
      <sheetName val="КОНФИГУРАЦИЯ"/>
      <sheetName val="Rollforward"/>
      <sheetName val="ИП_ДО_БЛ "/>
      <sheetName val="Все_поက_x0000_퀀ѫ爃䅄/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>
        <row r="1">
          <cell r="G1" t="str">
            <v/>
          </cell>
        </row>
      </sheetData>
      <sheetData sheetId="189">
        <row r="1">
          <cell r="G1" t="str">
            <v/>
          </cell>
        </row>
      </sheetData>
      <sheetData sheetId="190" refreshError="1"/>
      <sheetData sheetId="191">
        <row r="1">
          <cell r="G1" t="str">
            <v/>
          </cell>
        </row>
      </sheetData>
      <sheetData sheetId="192">
        <row r="1">
          <cell r="G1" t="str">
            <v/>
          </cell>
        </row>
      </sheetData>
      <sheetData sheetId="193">
        <row r="1">
          <cell r="G1" t="str">
            <v/>
          </cell>
        </row>
      </sheetData>
      <sheetData sheetId="194">
        <row r="1">
          <cell r="G1" t="str">
            <v/>
          </cell>
        </row>
      </sheetData>
      <sheetData sheetId="195">
        <row r="1">
          <cell r="G1" t="str">
            <v/>
          </cell>
        </row>
      </sheetData>
      <sheetData sheetId="196">
        <row r="1">
          <cell r="G1" t="str">
            <v/>
          </cell>
        </row>
      </sheetData>
      <sheetData sheetId="197">
        <row r="1">
          <cell r="G1" t="str">
            <v/>
          </cell>
        </row>
      </sheetData>
      <sheetData sheetId="198">
        <row r="1">
          <cell r="G1" t="str">
            <v/>
          </cell>
        </row>
      </sheetData>
      <sheetData sheetId="199">
        <row r="1">
          <cell r="G1" t="str">
            <v/>
          </cell>
        </row>
      </sheetData>
      <sheetData sheetId="200">
        <row r="1">
          <cell r="G1" t="str">
            <v/>
          </cell>
        </row>
      </sheetData>
      <sheetData sheetId="201">
        <row r="1">
          <cell r="G1" t="str">
            <v/>
          </cell>
        </row>
      </sheetData>
      <sheetData sheetId="202">
        <row r="1">
          <cell r="G1" t="str">
            <v/>
          </cell>
        </row>
      </sheetData>
      <sheetData sheetId="203">
        <row r="1">
          <cell r="G1" t="str">
            <v/>
          </cell>
        </row>
      </sheetData>
      <sheetData sheetId="204">
        <row r="1">
          <cell r="G1" t="str">
            <v/>
          </cell>
        </row>
      </sheetData>
      <sheetData sheetId="205">
        <row r="1">
          <cell r="G1" t="str">
            <v xml:space="preserve"> </v>
          </cell>
        </row>
      </sheetData>
      <sheetData sheetId="206">
        <row r="1">
          <cell r="G1" t="str">
            <v/>
          </cell>
        </row>
      </sheetData>
      <sheetData sheetId="207">
        <row r="1">
          <cell r="G1" t="str">
            <v/>
          </cell>
        </row>
      </sheetData>
      <sheetData sheetId="208">
        <row r="1">
          <cell r="G1" t="str">
            <v xml:space="preserve"> </v>
          </cell>
        </row>
      </sheetData>
      <sheetData sheetId="209">
        <row r="1">
          <cell r="G1" t="str">
            <v/>
          </cell>
        </row>
      </sheetData>
      <sheetData sheetId="210">
        <row r="1">
          <cell r="G1" t="str">
            <v xml:space="preserve"> </v>
          </cell>
        </row>
      </sheetData>
      <sheetData sheetId="211">
        <row r="1">
          <cell r="G1" t="str">
            <v/>
          </cell>
        </row>
      </sheetData>
      <sheetData sheetId="212">
        <row r="1">
          <cell r="G1" t="str">
            <v xml:space="preserve"> </v>
          </cell>
        </row>
      </sheetData>
      <sheetData sheetId="213">
        <row r="1">
          <cell r="G1" t="str">
            <v/>
          </cell>
        </row>
      </sheetData>
      <sheetData sheetId="214">
        <row r="1">
          <cell r="G1" t="str">
            <v/>
          </cell>
        </row>
      </sheetData>
      <sheetData sheetId="215">
        <row r="1">
          <cell r="G1" t="str">
            <v/>
          </cell>
        </row>
      </sheetData>
      <sheetData sheetId="216">
        <row r="1">
          <cell r="G1" t="str">
            <v/>
          </cell>
        </row>
      </sheetData>
      <sheetData sheetId="217">
        <row r="1">
          <cell r="G1" t="str">
            <v/>
          </cell>
        </row>
      </sheetData>
      <sheetData sheetId="218">
        <row r="1">
          <cell r="G1" t="str">
            <v xml:space="preserve"> </v>
          </cell>
        </row>
      </sheetData>
      <sheetData sheetId="219">
        <row r="1">
          <cell r="G1" t="str">
            <v/>
          </cell>
        </row>
      </sheetData>
      <sheetData sheetId="220">
        <row r="1">
          <cell r="G1" t="str">
            <v/>
          </cell>
        </row>
      </sheetData>
      <sheetData sheetId="221">
        <row r="1">
          <cell r="G1" t="str">
            <v xml:space="preserve"> </v>
          </cell>
        </row>
      </sheetData>
      <sheetData sheetId="222">
        <row r="1">
          <cell r="G1" t="str">
            <v xml:space="preserve"> </v>
          </cell>
        </row>
      </sheetData>
      <sheetData sheetId="223">
        <row r="1">
          <cell r="G1" t="str">
            <v xml:space="preserve"> </v>
          </cell>
        </row>
      </sheetData>
      <sheetData sheetId="224">
        <row r="1">
          <cell r="G1" t="str">
            <v xml:space="preserve"> </v>
          </cell>
        </row>
      </sheetData>
      <sheetData sheetId="225">
        <row r="1">
          <cell r="G1" t="str">
            <v xml:space="preserve"> </v>
          </cell>
        </row>
      </sheetData>
      <sheetData sheetId="226">
        <row r="1">
          <cell r="G1" t="str">
            <v xml:space="preserve"> </v>
          </cell>
        </row>
      </sheetData>
      <sheetData sheetId="227">
        <row r="1">
          <cell r="G1" t="str">
            <v/>
          </cell>
        </row>
      </sheetData>
      <sheetData sheetId="228">
        <row r="1">
          <cell r="G1">
            <v>0</v>
          </cell>
        </row>
      </sheetData>
      <sheetData sheetId="229">
        <row r="1">
          <cell r="G1" t="str">
            <v/>
          </cell>
        </row>
      </sheetData>
      <sheetData sheetId="230">
        <row r="1">
          <cell r="G1" t="str">
            <v/>
          </cell>
        </row>
      </sheetData>
      <sheetData sheetId="231">
        <row r="1">
          <cell r="G1" t="str">
            <v/>
          </cell>
        </row>
      </sheetData>
      <sheetData sheetId="232">
        <row r="1">
          <cell r="G1" t="str">
            <v/>
          </cell>
        </row>
      </sheetData>
      <sheetData sheetId="233">
        <row r="1">
          <cell r="G1" t="str">
            <v/>
          </cell>
        </row>
      </sheetData>
      <sheetData sheetId="234">
        <row r="1">
          <cell r="G1">
            <v>0</v>
          </cell>
        </row>
      </sheetData>
      <sheetData sheetId="235">
        <row r="1">
          <cell r="G1">
            <v>0</v>
          </cell>
        </row>
      </sheetData>
      <sheetData sheetId="236">
        <row r="1">
          <cell r="G1" t="str">
            <v/>
          </cell>
        </row>
      </sheetData>
      <sheetData sheetId="237">
        <row r="1">
          <cell r="G1" t="str">
            <v/>
          </cell>
        </row>
      </sheetData>
      <sheetData sheetId="238">
        <row r="1">
          <cell r="G1">
            <v>0</v>
          </cell>
        </row>
      </sheetData>
      <sheetData sheetId="239">
        <row r="1">
          <cell r="G1">
            <v>0</v>
          </cell>
        </row>
      </sheetData>
      <sheetData sheetId="240">
        <row r="1">
          <cell r="G1">
            <v>0</v>
          </cell>
        </row>
      </sheetData>
      <sheetData sheetId="241">
        <row r="1">
          <cell r="G1">
            <v>0</v>
          </cell>
        </row>
      </sheetData>
      <sheetData sheetId="242">
        <row r="1">
          <cell r="G1">
            <v>0</v>
          </cell>
        </row>
      </sheetData>
      <sheetData sheetId="243">
        <row r="1">
          <cell r="G1">
            <v>0</v>
          </cell>
        </row>
      </sheetData>
      <sheetData sheetId="244">
        <row r="1">
          <cell r="G1">
            <v>0</v>
          </cell>
        </row>
      </sheetData>
      <sheetData sheetId="245">
        <row r="1">
          <cell r="G1" t="str">
            <v/>
          </cell>
        </row>
      </sheetData>
      <sheetData sheetId="246">
        <row r="1">
          <cell r="G1" t="str">
            <v/>
          </cell>
        </row>
      </sheetData>
      <sheetData sheetId="247">
        <row r="1">
          <cell r="G1">
            <v>0</v>
          </cell>
        </row>
      </sheetData>
      <sheetData sheetId="248">
        <row r="1">
          <cell r="G1" t="str">
            <v/>
          </cell>
        </row>
      </sheetData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>
        <row r="1">
          <cell r="G1">
            <v>0</v>
          </cell>
        </row>
      </sheetData>
      <sheetData sheetId="459">
        <row r="1">
          <cell r="G1">
            <v>0</v>
          </cell>
        </row>
      </sheetData>
      <sheetData sheetId="460">
        <row r="1">
          <cell r="G1">
            <v>0</v>
          </cell>
        </row>
      </sheetData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/>
      <sheetData sheetId="486" refreshError="1"/>
      <sheetData sheetId="487" refreshError="1"/>
      <sheetData sheetId="488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/>
      <sheetData sheetId="507">
        <row r="1">
          <cell r="G1">
            <v>0</v>
          </cell>
        </row>
      </sheetData>
      <sheetData sheetId="508">
        <row r="1">
          <cell r="G1">
            <v>0</v>
          </cell>
        </row>
      </sheetData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>
        <row r="1">
          <cell r="G1">
            <v>0</v>
          </cell>
        </row>
      </sheetData>
      <sheetData sheetId="538">
        <row r="1">
          <cell r="G1">
            <v>0</v>
          </cell>
        </row>
      </sheetData>
      <sheetData sheetId="539">
        <row r="1">
          <cell r="G1" t="str">
            <v/>
          </cell>
        </row>
      </sheetData>
      <sheetData sheetId="540">
        <row r="1">
          <cell r="G1" t="str">
            <v/>
          </cell>
        </row>
      </sheetData>
      <sheetData sheetId="541">
        <row r="1">
          <cell r="G1">
            <v>0</v>
          </cell>
        </row>
      </sheetData>
      <sheetData sheetId="542">
        <row r="1">
          <cell r="G1">
            <v>0</v>
          </cell>
        </row>
      </sheetData>
      <sheetData sheetId="543">
        <row r="1">
          <cell r="G1">
            <v>0</v>
          </cell>
        </row>
      </sheetData>
      <sheetData sheetId="544">
        <row r="1">
          <cell r="G1" t="str">
            <v/>
          </cell>
        </row>
      </sheetData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>
        <row r="1">
          <cell r="G1">
            <v>0</v>
          </cell>
        </row>
      </sheetData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>
        <row r="9">
          <cell r="C9" t="str">
            <v>Доля расходов периода от выручки</v>
          </cell>
        </row>
      </sheetData>
      <sheetData sheetId="589">
        <row r="9">
          <cell r="C9" t="str">
            <v>Доля расходов периода от выручки</v>
          </cell>
        </row>
      </sheetData>
      <sheetData sheetId="590">
        <row r="9">
          <cell r="C9" t="str">
            <v>Доля расходов периода от выручки</v>
          </cell>
        </row>
      </sheetData>
      <sheetData sheetId="591">
        <row r="9">
          <cell r="C9" t="str">
            <v>Доля расходов периода от выручки</v>
          </cell>
        </row>
      </sheetData>
      <sheetData sheetId="592">
        <row r="9">
          <cell r="C9" t="str">
            <v>Доля расходов периода от выручки</v>
          </cell>
        </row>
      </sheetData>
      <sheetData sheetId="593">
        <row r="9">
          <cell r="C9" t="str">
            <v>Доля расходов периода от выручки</v>
          </cell>
        </row>
      </sheetData>
      <sheetData sheetId="594">
        <row r="9">
          <cell r="C9" t="str">
            <v>Доля расходов периода от выручки</v>
          </cell>
        </row>
      </sheetData>
      <sheetData sheetId="595">
        <row r="9">
          <cell r="C9" t="str">
            <v>Доля расходов периода от выручки</v>
          </cell>
        </row>
      </sheetData>
      <sheetData sheetId="596">
        <row r="9">
          <cell r="C9" t="str">
            <v>Доля расходов периода от выручки</v>
          </cell>
        </row>
      </sheetData>
      <sheetData sheetId="597">
        <row r="9">
          <cell r="C9" t="str">
            <v>Доля расходов периода от выручки</v>
          </cell>
        </row>
      </sheetData>
      <sheetData sheetId="598">
        <row r="9">
          <cell r="C9" t="str">
            <v>Доля расходов периода от выручки</v>
          </cell>
        </row>
      </sheetData>
      <sheetData sheetId="599">
        <row r="9">
          <cell r="C9" t="str">
            <v>Доля расходов периода от выручки</v>
          </cell>
        </row>
      </sheetData>
      <sheetData sheetId="600">
        <row r="9">
          <cell r="C9" t="str">
            <v>Доля расходов периода от выручки</v>
          </cell>
        </row>
      </sheetData>
      <sheetData sheetId="601" refreshError="1"/>
      <sheetData sheetId="602">
        <row r="9">
          <cell r="C9" t="str">
            <v>Доля расходов периода от выручки</v>
          </cell>
        </row>
      </sheetData>
      <sheetData sheetId="603">
        <row r="9">
          <cell r="C9" t="str">
            <v>Доля расходов периода от выручки</v>
          </cell>
        </row>
      </sheetData>
      <sheetData sheetId="604">
        <row r="9">
          <cell r="C9" t="str">
            <v>Доля расходов периода от выручки</v>
          </cell>
        </row>
      </sheetData>
      <sheetData sheetId="605">
        <row r="9">
          <cell r="C9" t="str">
            <v>Доля расходов периода от выручки</v>
          </cell>
        </row>
      </sheetData>
      <sheetData sheetId="606">
        <row r="9">
          <cell r="C9" t="str">
            <v>Доля расходов периода от выручки</v>
          </cell>
        </row>
      </sheetData>
      <sheetData sheetId="607">
        <row r="9">
          <cell r="C9" t="str">
            <v>Доля расходов периода от выручки</v>
          </cell>
        </row>
      </sheetData>
      <sheetData sheetId="608">
        <row r="9">
          <cell r="C9" t="str">
            <v>Доля расходов периода от выручки</v>
          </cell>
        </row>
      </sheetData>
      <sheetData sheetId="609">
        <row r="9">
          <cell r="C9" t="str">
            <v>Доля расходов периода от выручки</v>
          </cell>
        </row>
      </sheetData>
      <sheetData sheetId="610">
        <row r="9">
          <cell r="C9" t="str">
            <v>Доля расходов периода от выручки</v>
          </cell>
        </row>
      </sheetData>
      <sheetData sheetId="611">
        <row r="9">
          <cell r="C9" t="str">
            <v>Доля расходов периода от выручки</v>
          </cell>
        </row>
      </sheetData>
      <sheetData sheetId="612">
        <row r="9">
          <cell r="C9" t="str">
            <v>Доля расходов периода от выручки</v>
          </cell>
        </row>
      </sheetData>
      <sheetData sheetId="613">
        <row r="9">
          <cell r="C9" t="str">
            <v>Доля расходов периода от выручки</v>
          </cell>
        </row>
      </sheetData>
      <sheetData sheetId="614">
        <row r="9">
          <cell r="C9" t="str">
            <v>Доля расходов периода от выручки</v>
          </cell>
        </row>
      </sheetData>
      <sheetData sheetId="615">
        <row r="9">
          <cell r="C9" t="str">
            <v>Доля расходов периода от выручки</v>
          </cell>
        </row>
      </sheetData>
      <sheetData sheetId="616">
        <row r="9">
          <cell r="C9" t="str">
            <v>Доля расходов периода от выручки</v>
          </cell>
        </row>
      </sheetData>
      <sheetData sheetId="617">
        <row r="9">
          <cell r="C9" t="str">
            <v>Доля расходов периода от выручки</v>
          </cell>
        </row>
      </sheetData>
      <sheetData sheetId="618">
        <row r="9">
          <cell r="C9" t="str">
            <v>Доля расходов периода от выручки</v>
          </cell>
        </row>
      </sheetData>
      <sheetData sheetId="619">
        <row r="9">
          <cell r="C9" t="str">
            <v>Доля расходов периода от выручки</v>
          </cell>
        </row>
      </sheetData>
      <sheetData sheetId="620">
        <row r="9">
          <cell r="C9" t="str">
            <v>Доля расходов периода от выручки</v>
          </cell>
        </row>
      </sheetData>
      <sheetData sheetId="621">
        <row r="9">
          <cell r="C9" t="str">
            <v>Доля расходов периода от выручки</v>
          </cell>
        </row>
      </sheetData>
      <sheetData sheetId="622">
        <row r="9">
          <cell r="C9" t="str">
            <v>Доля расходов периода от выручки</v>
          </cell>
        </row>
      </sheetData>
      <sheetData sheetId="623">
        <row r="9">
          <cell r="C9" t="str">
            <v>Доля расходов периода от выручки</v>
          </cell>
        </row>
      </sheetData>
      <sheetData sheetId="624">
        <row r="9">
          <cell r="C9" t="str">
            <v>Доля расходов периода от выручки</v>
          </cell>
        </row>
      </sheetData>
      <sheetData sheetId="625">
        <row r="9">
          <cell r="C9" t="str">
            <v>Доля расходов периода от выручки</v>
          </cell>
        </row>
      </sheetData>
      <sheetData sheetId="626">
        <row r="9">
          <cell r="C9" t="str">
            <v>Доля расходов периода от выручки</v>
          </cell>
        </row>
      </sheetData>
      <sheetData sheetId="627">
        <row r="9">
          <cell r="C9" t="str">
            <v>Доля расходов периода от выручки</v>
          </cell>
        </row>
      </sheetData>
      <sheetData sheetId="628">
        <row r="9">
          <cell r="C9" t="str">
            <v>Доля расходов периода от выручки</v>
          </cell>
        </row>
      </sheetData>
      <sheetData sheetId="629">
        <row r="9">
          <cell r="C9" t="str">
            <v>Доля расходов периода от выручки</v>
          </cell>
        </row>
      </sheetData>
      <sheetData sheetId="630">
        <row r="9">
          <cell r="C9" t="str">
            <v>Доля расходов периода от выручки</v>
          </cell>
        </row>
      </sheetData>
      <sheetData sheetId="631">
        <row r="9">
          <cell r="C9" t="str">
            <v>Доля расходов периода от выручки</v>
          </cell>
        </row>
      </sheetData>
      <sheetData sheetId="632">
        <row r="9">
          <cell r="C9" t="str">
            <v>Доля расходов периода от выручки</v>
          </cell>
        </row>
      </sheetData>
      <sheetData sheetId="633">
        <row r="9">
          <cell r="C9" t="str">
            <v>Доля расходов периода от выручки</v>
          </cell>
        </row>
      </sheetData>
      <sheetData sheetId="634">
        <row r="9">
          <cell r="C9" t="str">
            <v>Доля расходов периода от выручки</v>
          </cell>
        </row>
      </sheetData>
      <sheetData sheetId="635">
        <row r="9">
          <cell r="C9" t="str">
            <v>Доля расходов периода от выручки</v>
          </cell>
        </row>
      </sheetData>
      <sheetData sheetId="636">
        <row r="9">
          <cell r="C9" t="str">
            <v>Доля расходов периода от выручки</v>
          </cell>
        </row>
      </sheetData>
      <sheetData sheetId="637">
        <row r="9">
          <cell r="C9" t="str">
            <v>Доля расходов периода от выручки</v>
          </cell>
        </row>
      </sheetData>
      <sheetData sheetId="638">
        <row r="9">
          <cell r="C9" t="str">
            <v>Доля расходов периода от выручки</v>
          </cell>
        </row>
      </sheetData>
      <sheetData sheetId="639">
        <row r="9">
          <cell r="C9" t="str">
            <v>Доля расходов периода от выручки</v>
          </cell>
        </row>
      </sheetData>
      <sheetData sheetId="640">
        <row r="9">
          <cell r="C9" t="str">
            <v>Доля расходов периода от выручки</v>
          </cell>
        </row>
      </sheetData>
      <sheetData sheetId="641">
        <row r="9">
          <cell r="C9" t="str">
            <v>Доля расходов периода от выручки</v>
          </cell>
        </row>
      </sheetData>
      <sheetData sheetId="642">
        <row r="9">
          <cell r="C9" t="str">
            <v>Доля расходов периода от выручки</v>
          </cell>
        </row>
      </sheetData>
      <sheetData sheetId="643">
        <row r="9">
          <cell r="C9" t="str">
            <v>Доля расходов периода от выручки</v>
          </cell>
        </row>
      </sheetData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>
        <row r="9">
          <cell r="C9" t="str">
            <v>Доля расходов периода от выручки</v>
          </cell>
        </row>
      </sheetData>
      <sheetData sheetId="663">
        <row r="9">
          <cell r="C9" t="str">
            <v>Доля расходов периода от выручки</v>
          </cell>
        </row>
      </sheetData>
      <sheetData sheetId="664">
        <row r="9">
          <cell r="C9" t="str">
            <v>Доля расходов периода от выручки</v>
          </cell>
        </row>
      </sheetData>
      <sheetData sheetId="665">
        <row r="9">
          <cell r="C9" t="str">
            <v>Доля расходов периода от выручки</v>
          </cell>
        </row>
      </sheetData>
      <sheetData sheetId="666">
        <row r="9">
          <cell r="C9" t="str">
            <v>Доля расходов периода от выручки</v>
          </cell>
        </row>
      </sheetData>
      <sheetData sheetId="667">
        <row r="9">
          <cell r="C9" t="str">
            <v>Доля расходов периода от выручки</v>
          </cell>
        </row>
      </sheetData>
      <sheetData sheetId="668">
        <row r="9">
          <cell r="C9" t="str">
            <v>Доля расходов периода от выручки</v>
          </cell>
        </row>
      </sheetData>
      <sheetData sheetId="669">
        <row r="9">
          <cell r="C9" t="str">
            <v>Доля расходов периода от выручки</v>
          </cell>
        </row>
      </sheetData>
      <sheetData sheetId="670">
        <row r="9">
          <cell r="C9" t="str">
            <v>Доля расходов периода от выручки</v>
          </cell>
        </row>
      </sheetData>
      <sheetData sheetId="671">
        <row r="9">
          <cell r="C9" t="str">
            <v>Доля расходов периода от выручки</v>
          </cell>
        </row>
      </sheetData>
      <sheetData sheetId="672">
        <row r="9">
          <cell r="C9" t="str">
            <v>Доля расходов периода от выручки</v>
          </cell>
        </row>
      </sheetData>
      <sheetData sheetId="673">
        <row r="9">
          <cell r="C9" t="str">
            <v>Доля расходов периода от выручки</v>
          </cell>
        </row>
      </sheetData>
      <sheetData sheetId="674">
        <row r="9">
          <cell r="C9" t="str">
            <v>Доля расходов периода от выручки</v>
          </cell>
        </row>
      </sheetData>
      <sheetData sheetId="675">
        <row r="9">
          <cell r="C9" t="str">
            <v>Доля расходов периода от выручки</v>
          </cell>
        </row>
      </sheetData>
      <sheetData sheetId="676" refreshError="1"/>
      <sheetData sheetId="677" refreshError="1"/>
      <sheetData sheetId="678" refreshError="1"/>
      <sheetData sheetId="679" refreshError="1"/>
      <sheetData sheetId="680"/>
      <sheetData sheetId="681"/>
      <sheetData sheetId="682"/>
      <sheetData sheetId="683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/>
      <sheetData sheetId="706"/>
      <sheetData sheetId="707"/>
      <sheetData sheetId="708"/>
      <sheetData sheetId="709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/>
      <sheetData sheetId="716"/>
      <sheetData sheetId="717"/>
      <sheetData sheetId="718"/>
      <sheetData sheetId="719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>
        <row r="1">
          <cell r="G1">
            <v>0</v>
          </cell>
        </row>
      </sheetData>
      <sheetData sheetId="735">
        <row r="1">
          <cell r="G1" t="str">
            <v xml:space="preserve"> </v>
          </cell>
        </row>
      </sheetData>
      <sheetData sheetId="736">
        <row r="1">
          <cell r="G1">
            <v>0</v>
          </cell>
        </row>
      </sheetData>
      <sheetData sheetId="737">
        <row r="1">
          <cell r="G1">
            <v>0</v>
          </cell>
        </row>
      </sheetData>
      <sheetData sheetId="738">
        <row r="1">
          <cell r="G1" t="str">
            <v/>
          </cell>
        </row>
      </sheetData>
      <sheetData sheetId="739">
        <row r="1">
          <cell r="G1" t="str">
            <v/>
          </cell>
        </row>
      </sheetData>
      <sheetData sheetId="740">
        <row r="1">
          <cell r="G1" t="str">
            <v/>
          </cell>
        </row>
      </sheetData>
      <sheetData sheetId="741">
        <row r="1">
          <cell r="G1" t="str">
            <v/>
          </cell>
        </row>
      </sheetData>
      <sheetData sheetId="742">
        <row r="1">
          <cell r="G1" t="str">
            <v/>
          </cell>
        </row>
      </sheetData>
      <sheetData sheetId="743">
        <row r="1">
          <cell r="G1" t="str">
            <v/>
          </cell>
        </row>
      </sheetData>
      <sheetData sheetId="744">
        <row r="1">
          <cell r="G1" t="str">
            <v/>
          </cell>
        </row>
      </sheetData>
      <sheetData sheetId="745">
        <row r="1">
          <cell r="G1" t="str">
            <v/>
          </cell>
        </row>
      </sheetData>
      <sheetData sheetId="746">
        <row r="1">
          <cell r="G1" t="str">
            <v/>
          </cell>
        </row>
      </sheetData>
      <sheetData sheetId="747">
        <row r="1">
          <cell r="G1" t="str">
            <v/>
          </cell>
        </row>
      </sheetData>
      <sheetData sheetId="748">
        <row r="1">
          <cell r="G1" t="str">
            <v/>
          </cell>
        </row>
      </sheetData>
      <sheetData sheetId="749">
        <row r="1">
          <cell r="G1" t="str">
            <v/>
          </cell>
        </row>
      </sheetData>
      <sheetData sheetId="750">
        <row r="1">
          <cell r="G1" t="str">
            <v/>
          </cell>
        </row>
      </sheetData>
      <sheetData sheetId="751">
        <row r="1">
          <cell r="G1" t="str">
            <v/>
          </cell>
        </row>
      </sheetData>
      <sheetData sheetId="752" refreshError="1"/>
      <sheetData sheetId="753" refreshError="1"/>
      <sheetData sheetId="754"/>
      <sheetData sheetId="755"/>
      <sheetData sheetId="756"/>
      <sheetData sheetId="757"/>
      <sheetData sheetId="758"/>
      <sheetData sheetId="759"/>
      <sheetData sheetId="760" refreshError="1"/>
      <sheetData sheetId="761" refreshError="1"/>
      <sheetData sheetId="762">
        <row r="1">
          <cell r="G1">
            <v>0</v>
          </cell>
        </row>
      </sheetData>
      <sheetData sheetId="763">
        <row r="1">
          <cell r="G1">
            <v>0</v>
          </cell>
        </row>
      </sheetData>
      <sheetData sheetId="764">
        <row r="1">
          <cell r="G1">
            <v>0</v>
          </cell>
        </row>
      </sheetData>
      <sheetData sheetId="765">
        <row r="1">
          <cell r="G1">
            <v>0</v>
          </cell>
        </row>
      </sheetData>
      <sheetData sheetId="766">
        <row r="1">
          <cell r="G1">
            <v>0</v>
          </cell>
        </row>
      </sheetData>
      <sheetData sheetId="767">
        <row r="1">
          <cell r="G1">
            <v>0</v>
          </cell>
        </row>
      </sheetData>
      <sheetData sheetId="768">
        <row r="1">
          <cell r="G1">
            <v>0</v>
          </cell>
        </row>
      </sheetData>
      <sheetData sheetId="769">
        <row r="1">
          <cell r="G1">
            <v>0</v>
          </cell>
        </row>
      </sheetData>
      <sheetData sheetId="770">
        <row r="1">
          <cell r="G1">
            <v>0</v>
          </cell>
        </row>
      </sheetData>
      <sheetData sheetId="771">
        <row r="1">
          <cell r="G1">
            <v>0</v>
          </cell>
        </row>
      </sheetData>
      <sheetData sheetId="772">
        <row r="1">
          <cell r="G1">
            <v>0</v>
          </cell>
        </row>
      </sheetData>
      <sheetData sheetId="773">
        <row r="1">
          <cell r="G1">
            <v>0</v>
          </cell>
        </row>
      </sheetData>
      <sheetData sheetId="774">
        <row r="1">
          <cell r="G1">
            <v>0</v>
          </cell>
        </row>
      </sheetData>
      <sheetData sheetId="775">
        <row r="1">
          <cell r="G1" t="str">
            <v/>
          </cell>
        </row>
      </sheetData>
      <sheetData sheetId="776">
        <row r="1">
          <cell r="G1" t="str">
            <v/>
          </cell>
        </row>
      </sheetData>
      <sheetData sheetId="777" refreshError="1"/>
      <sheetData sheetId="778" refreshError="1"/>
      <sheetData sheetId="779">
        <row r="1">
          <cell r="G1">
            <v>0</v>
          </cell>
        </row>
      </sheetData>
      <sheetData sheetId="780">
        <row r="1">
          <cell r="G1">
            <v>0</v>
          </cell>
        </row>
      </sheetData>
      <sheetData sheetId="781">
        <row r="1">
          <cell r="G1">
            <v>0</v>
          </cell>
        </row>
      </sheetData>
      <sheetData sheetId="782">
        <row r="1">
          <cell r="G1" t="str">
            <v/>
          </cell>
        </row>
      </sheetData>
      <sheetData sheetId="783">
        <row r="1">
          <cell r="G1" t="str">
            <v/>
          </cell>
        </row>
      </sheetData>
      <sheetData sheetId="784">
        <row r="1">
          <cell r="G1" t="str">
            <v/>
          </cell>
        </row>
      </sheetData>
      <sheetData sheetId="785">
        <row r="1">
          <cell r="G1" t="str">
            <v/>
          </cell>
        </row>
      </sheetData>
      <sheetData sheetId="786">
        <row r="1">
          <cell r="G1" t="str">
            <v/>
          </cell>
        </row>
      </sheetData>
      <sheetData sheetId="787">
        <row r="1">
          <cell r="G1" t="str">
            <v/>
          </cell>
        </row>
      </sheetData>
      <sheetData sheetId="788">
        <row r="1">
          <cell r="G1" t="str">
            <v/>
          </cell>
        </row>
      </sheetData>
      <sheetData sheetId="789">
        <row r="1">
          <cell r="G1" t="str">
            <v/>
          </cell>
        </row>
      </sheetData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 refreshError="1"/>
      <sheetData sheetId="845" refreshError="1"/>
      <sheetData sheetId="846" refreshError="1"/>
      <sheetData sheetId="847"/>
      <sheetData sheetId="848"/>
      <sheetData sheetId="849" refreshError="1"/>
      <sheetData sheetId="850" refreshError="1"/>
      <sheetData sheetId="851" refreshError="1"/>
      <sheetData sheetId="852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Коэффициенты"/>
      <sheetName val="#ССЫЛКА"/>
      <sheetName val="_ССЫЛКА"/>
      <sheetName val="NPV"/>
      <sheetName val="Форма2"/>
      <sheetName val="Форма1"/>
      <sheetName val="14.1.2.2.(Услуги связи)"/>
      <sheetName val="ЦентрЗатр"/>
      <sheetName val="1NK"/>
      <sheetName val="Добычанефти4"/>
      <sheetName val="поставкасравн13"/>
      <sheetName val="поставка сравн13"/>
      <sheetName val="ТЭП старая"/>
      <sheetName val="N_SVOD"/>
      <sheetName val="объемы"/>
      <sheetName val="из сем"/>
      <sheetName val="14_1_2_2_(Услуги_связи)1"/>
      <sheetName val="14_1_2_2_(Услуги_связи)"/>
      <sheetName val="14_1_2_2_(Услуги_связи)2"/>
      <sheetName val="ОборБалФормОтч"/>
      <sheetName val="ИзменяемыеДанные"/>
      <sheetName val="Сдача "/>
      <sheetName val="7.1"/>
      <sheetName val="Ф4_КБМ+АФ"/>
      <sheetName val="Справочник"/>
      <sheetName val="14_1_2_2__Услуги связи_"/>
      <sheetName val="Treatment Summary"/>
      <sheetName val="Бюджет"/>
      <sheetName val="ЕдИзм"/>
      <sheetName val="Предпр"/>
      <sheetName val="Пром1"/>
      <sheetName val="Форма3.6"/>
      <sheetName val="Assumptions"/>
      <sheetName val="  2.3.2"/>
      <sheetName val="11"/>
      <sheetName val="Содержание"/>
      <sheetName val="Добыча нефти4"/>
      <sheetName val="#REF"/>
      <sheetName val="Control"/>
      <sheetName val="Register"/>
      <sheetName val="Comp06"/>
      <sheetName val="Income $"/>
      <sheetName val="2 БО"/>
      <sheetName val="10 БО (kzt)"/>
      <sheetName val="7НК"/>
      <sheetName val="3НК"/>
      <sheetName val="FES"/>
      <sheetName val="1кв. "/>
      <sheetName val="2кв."/>
      <sheetName val="Займы"/>
      <sheetName val="indices"/>
      <sheetName val="Инв.вл тыс.ед"/>
      <sheetName val="вход.параметры"/>
      <sheetName val="исп.см."/>
      <sheetName val="справка"/>
      <sheetName val="группа"/>
      <sheetName val="L-1 Займ БРК инвест цели"/>
      <sheetName val="G-1"/>
      <sheetName val="д.7.001"/>
      <sheetName val="1Утв ТК  Capex 07 "/>
      <sheetName val="Статьи затрат"/>
      <sheetName val="Справка ИЦА"/>
      <sheetName val="май"/>
      <sheetName val="апрель"/>
      <sheetName val="Фонд 15гор"/>
      <sheetName val="Фонд Кар-с"/>
      <sheetName val="Фонд Купола"/>
      <sheetName val="Фонд 14 гор."/>
      <sheetName val="Фонд 16 гор."/>
      <sheetName val="Фонд 17 гор."/>
      <sheetName val="Фонд 18 гор."/>
      <sheetName val="материалы"/>
      <sheetName val="Keys"/>
      <sheetName val="Prelim Cost"/>
      <sheetName val="Расчет2000Прямой"/>
      <sheetName val="Месяц"/>
      <sheetName val="ОСВ"/>
      <sheetName val="по 2007 году план на 2008 год"/>
      <sheetName val="5NK "/>
      <sheetName val="Пр2"/>
      <sheetName val="Add-s test"/>
      <sheetName val="АЗФ"/>
      <sheetName val="АК"/>
      <sheetName val="Актюбе"/>
      <sheetName val="ССГПО"/>
      <sheetName val="ОТиТБ"/>
      <sheetName val="2002(v1)"/>
      <sheetName val="list"/>
      <sheetName val="AFS"/>
      <sheetName val="БиВи (290)"/>
      <sheetName val="СписокТЭП"/>
      <sheetName val="Лист5"/>
      <sheetName val="L-1"/>
      <sheetName val="июнь"/>
      <sheetName val="май 203"/>
      <sheetName val="Лист6"/>
      <sheetName val="Лист1"/>
      <sheetName val="Лист3"/>
      <sheetName val="6БО"/>
      <sheetName val="Форма 3"/>
      <sheetName val="Форма 2"/>
      <sheetName val="Базовые данные"/>
      <sheetName val="14_1_2_2_(Услуги_связи)3"/>
      <sheetName val="ТЭП_старая"/>
      <sheetName val="поставка_сравн13"/>
      <sheetName val="из_сем"/>
      <sheetName val="Сдача_"/>
      <sheetName val="7_1"/>
      <sheetName val="Treatment_Summary"/>
      <sheetName val="Форма3_6"/>
      <sheetName val="14_1_2_2__Услуги_связи_"/>
      <sheetName val="Базовые_данные"/>
      <sheetName val="L-1_Займ_БРК_инвест_цели"/>
      <sheetName val="исп_см_"/>
      <sheetName val="Добыча_нефти4"/>
      <sheetName val="__2_3_2"/>
      <sheetName val="Income_$"/>
      <sheetName val="2_БО"/>
      <sheetName val="10_БО_(kzt)"/>
      <sheetName val="1кв__"/>
      <sheetName val="2кв_"/>
      <sheetName val="Инв_вл_тыс_ед"/>
      <sheetName val="вход_параметры"/>
      <sheetName val="д_7_001"/>
      <sheetName val="1Утв_ТК__Capex_07_"/>
      <sheetName val="Статьи_затрат"/>
      <sheetName val="Справка_ИЦА"/>
      <sheetName val="Фонд_15гор"/>
      <sheetName val="Фонд_Кар-с"/>
      <sheetName val="Фонд_Купола"/>
      <sheetName val="Фонд_14_гор_"/>
      <sheetName val="Фонд_16_гор_"/>
      <sheetName val="Фонд_17_гор_"/>
      <sheetName val="Фонд_18_гор_"/>
      <sheetName val="Prelim_Cost"/>
      <sheetName val="по_2007_году_план_на_2008_год"/>
      <sheetName val="5NK_"/>
      <sheetName val="Add-s_test"/>
      <sheetName val="точн2"/>
      <sheetName val="Зам.нгду-1"/>
      <sheetName val="Зам.ОЭПУ(доб)"/>
      <sheetName val="замер"/>
      <sheetName val="обв"/>
      <sheetName val="тех режим"/>
      <sheetName val="Зам.нгду-2(наг)"/>
      <sheetName val="исходные данные"/>
      <sheetName val="приложение№3"/>
      <sheetName val="I. Прогноз доходов"/>
      <sheetName val="LME_prices"/>
      <sheetName val="Нефть"/>
      <sheetName val="МодельППП (Свод)"/>
      <sheetName val="общие данные"/>
      <sheetName val="отделы"/>
      <sheetName val="2002(v2)"/>
      <sheetName val="Титул1"/>
      <sheetName val="текст"/>
      <sheetName val="филиалы"/>
      <sheetName val="Макро"/>
      <sheetName val="Сводная"/>
      <sheetName val="ФП"/>
      <sheetName val="450 (2)"/>
      <sheetName val="флормиро"/>
      <sheetName val="ввод-вывод ОС авг2004- 2005"/>
      <sheetName val="BS new"/>
      <sheetName val="2007 0,01"/>
      <sheetName val="Накл"/>
      <sheetName val="Loans out"/>
      <sheetName val="Гр5(о)"/>
      <sheetName val="свод"/>
      <sheetName val="Sheet1"/>
      <sheetName val="ГБ"/>
      <sheetName val="2.8. стр-ра себестоимости"/>
      <sheetName val="Hidden"/>
      <sheetName val="МАТЕР.433,452"/>
      <sheetName val="мат расходы"/>
      <sheetName val="Спр_ пласт"/>
      <sheetName val="#REF!"/>
      <sheetName val="класс"/>
      <sheetName val="01-45"/>
      <sheetName val="Capex"/>
      <sheetName val="Подразд"/>
      <sheetName val="Dictionaries"/>
      <sheetName val="Преискурант"/>
      <sheetName val="ЯНВАРЬ"/>
      <sheetName val="план"/>
      <sheetName val="Баланс"/>
      <sheetName val="Sheet2"/>
      <sheetName val="РСза 6-м 2012"/>
      <sheetName val="Sheet5"/>
      <sheetName val=" 2.3.2"/>
      <sheetName val="Предпосылки"/>
      <sheetName val="IS"/>
      <sheetName val="Форма 18"/>
      <sheetName val="списки"/>
      <sheetName val="КР материалы"/>
      <sheetName val="Movements"/>
      <sheetName val="факт 2005 г."/>
      <sheetName val="3.ФОТ"/>
      <sheetName val="4.Налоги"/>
      <sheetName val="1"/>
      <sheetName val="База"/>
      <sheetName val="Штатка"/>
      <sheetName val="Инвестиции"/>
      <sheetName val="Прибыль"/>
      <sheetName val="смета"/>
      <sheetName val="Исполнение по БЕ"/>
      <sheetName val="Технический"/>
      <sheetName val="КАТО"/>
      <sheetName val="ОПГЗ"/>
      <sheetName val="План ГЗ"/>
      <sheetName val="сброс"/>
      <sheetName val="9-1"/>
      <sheetName val="4"/>
      <sheetName val="1-1"/>
      <sheetName val="Тарифы"/>
      <sheetName val="Потребители"/>
      <sheetName val="Блоки"/>
      <sheetName val="ИП_ДО_БЛ "/>
      <sheetName val="2_2 ОтклОТМ"/>
      <sheetName val="1_3_2 ОТМ"/>
      <sheetName val="1 вариант  2009 "/>
      <sheetName val="Ком плат"/>
      <sheetName val="Ф3"/>
      <sheetName val="элементы"/>
      <sheetName val="Перем. затр"/>
      <sheetName val="14_1_2_2_(Услуги_связи)4"/>
      <sheetName val="ТЭП_старая1"/>
      <sheetName val="поставка_сравн131"/>
      <sheetName val="из_сем1"/>
      <sheetName val="Форма3_61"/>
      <sheetName val="Сдача_1"/>
      <sheetName val="7_11"/>
      <sheetName val="14_1_2_2__Услуги_связи_1"/>
      <sheetName val="Treatment_Summary1"/>
      <sheetName val="L-1_Займ_БРК_инвест_цели1"/>
      <sheetName val="__2_3_21"/>
      <sheetName val="Добыча_нефти41"/>
      <sheetName val="Income_$1"/>
      <sheetName val="2_БО1"/>
      <sheetName val="10_БО_(kzt)1"/>
      <sheetName val="1кв__1"/>
      <sheetName val="2кв_1"/>
      <sheetName val="Инв_вл_тыс_ед1"/>
      <sheetName val="вход_параметры1"/>
      <sheetName val="1Утв_ТК__Capex_07_1"/>
      <sheetName val="исп_см_1"/>
      <sheetName val="по_2007_году_план_на_2008_год1"/>
      <sheetName val="д_7_0011"/>
      <sheetName val="5NK_1"/>
      <sheetName val="БиВи_(290)"/>
      <sheetName val="Prelim_Cost1"/>
      <sheetName val="I__Прогноз_доходов"/>
      <sheetName val="Статьи_затрат1"/>
      <sheetName val="Справка_ИЦА1"/>
      <sheetName val="Фонд_15гор1"/>
      <sheetName val="Фонд_Кар-с1"/>
      <sheetName val="Фонд_Купола1"/>
      <sheetName val="Фонд_14_гор_1"/>
      <sheetName val="Фонд_16_гор_1"/>
      <sheetName val="Фонд_17_гор_1"/>
      <sheetName val="Фонд_18_гор_1"/>
      <sheetName val="МодельППП_(Свод)"/>
      <sheetName val="общие_данные"/>
      <sheetName val="450_(2)"/>
      <sheetName val="Add-s_test1"/>
      <sheetName val="ввод-вывод_ОС_авг2004-_2005"/>
      <sheetName val="2007_0,01"/>
      <sheetName val="BS_new"/>
      <sheetName val="Loans_out"/>
      <sheetName val="май_203"/>
      <sheetName val="Базовые_данные1"/>
      <sheetName val="исходные_данные"/>
      <sheetName val="Форма_3"/>
      <sheetName val="Форма_2"/>
      <sheetName val="Зам_нгду-1"/>
      <sheetName val="Зам_ОЭПУ(доб)"/>
      <sheetName val="тех_режим"/>
      <sheetName val="Зам_нгду-2(наг)"/>
      <sheetName val="МАТЕР_433,452"/>
      <sheetName val="мат_расходы"/>
      <sheetName val="2_8__стр-ра_себестоимости"/>
      <sheetName val="Форма_18"/>
      <sheetName val="suppl-pack"/>
      <sheetName val="0. Данные"/>
      <sheetName val="XREF"/>
      <sheetName val="Бонды стр.341"/>
      <sheetName val="Industry"/>
      <sheetName val="S|C_2008_Budget"/>
      <sheetName val="доп.дан."/>
      <sheetName val="turnover"/>
      <sheetName val="Авансы-1"/>
      <sheetName val="Информация по введенным добываю"/>
      <sheetName val="общ"/>
      <sheetName val="Лист2"/>
      <sheetName val="Спр__пласт"/>
      <sheetName val="Тарифы и цены "/>
      <sheetName val="11-005"/>
      <sheetName val="План_ГЗ"/>
      <sheetName val="1_вариант__2009_"/>
      <sheetName val="UNITPRICES"/>
      <sheetName val="ковер"/>
      <sheetName val="янв 07"/>
      <sheetName val="pp&amp;e mvt for 2003"/>
      <sheetName val="2.2 ОтклОТМ"/>
      <sheetName val="1.3.2 ОТМ"/>
      <sheetName val="29"/>
      <sheetName val="22"/>
      <sheetName val="КОРП-1"/>
      <sheetName val="План закупок 2012"/>
      <sheetName val="общ.фонд  "/>
      <sheetName val="СПгнг"/>
      <sheetName val="константы"/>
      <sheetName val="Финпоки1"/>
      <sheetName val="Параметры"/>
      <sheetName val="DATA"/>
      <sheetName val="Остатки по бухучету"/>
      <sheetName val="собственный капитал"/>
      <sheetName val="ПО НОВОМУ ШТАТНОМУ"/>
      <sheetName val="34-143"/>
      <sheetName val="PYTB"/>
      <sheetName val="101"/>
      <sheetName val="Налоги на транспорт"/>
      <sheetName val="МО 0012"/>
      <sheetName val="МТ_CapexDepreciation"/>
      <sheetName val="МУНАЙТАС L-1"/>
      <sheetName val="все-доб.осн ГТМ (+-) (2)"/>
      <sheetName val="Осн"/>
    </sheetNames>
    <sheetDataSet>
      <sheetData sheetId="0" refreshError="1"/>
      <sheetData sheetId="1" refreshError="1"/>
      <sheetData sheetId="2" refreshError="1"/>
      <sheetData sheetId="3">
        <row r="13">
          <cell r="C13" t="str">
            <v/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/>
      <sheetData sheetId="296" refreshError="1"/>
      <sheetData sheetId="297" refreshError="1"/>
      <sheetData sheetId="298"/>
      <sheetData sheetId="299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/>
      <sheetData sheetId="319" refreshError="1"/>
      <sheetData sheetId="320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лементы"/>
      <sheetName val="флормиро"/>
      <sheetName val="Форма 7.1."/>
      <sheetName val="Форма 7 (2)"/>
      <sheetName val="Форма 7 балансировка (2)"/>
      <sheetName val="Форма 7 балансировка"/>
      <sheetName val="Лист1"/>
      <sheetName val="Форма 7 пр"/>
      <sheetName val="Лист2"/>
      <sheetName val="Форма 1"/>
      <sheetName val="Форма 2"/>
      <sheetName val="Форма 2.1."/>
      <sheetName val="Форма 3"/>
      <sheetName val="Форма 3.1"/>
      <sheetName val="Форма3.2"/>
      <sheetName val="Форма3.3"/>
      <sheetName val="Форма3.4"/>
      <sheetName val="Форма3.5"/>
      <sheetName val="Форма3.6"/>
      <sheetName val="Форма3.7"/>
      <sheetName val="Форма3.8"/>
      <sheetName val="Форма3.9"/>
      <sheetName val="Форма 3.10"/>
      <sheetName val="Форма4"/>
      <sheetName val="Форма5"/>
      <sheetName val="Форма5.1"/>
      <sheetName val="Форма5.2"/>
      <sheetName val="Форма6"/>
      <sheetName val="Форма6.1"/>
      <sheetName val="Форма 7."/>
      <sheetName val="Форма 7 фин"/>
      <sheetName val="Форма 7 кас (2)"/>
      <sheetName val="Форма 7 кас (3)"/>
      <sheetName val="Форма 7 кас"/>
      <sheetName val="Форма 7 .1"/>
      <sheetName val="Форма7."/>
      <sheetName val="Форма 6стара"/>
      <sheetName val="Форма 7"/>
      <sheetName val="Форма 8"/>
      <sheetName val="Форма 11"/>
      <sheetName val="FES"/>
      <sheetName val="  2.3.2"/>
      <sheetName val="NPV"/>
      <sheetName val="Форма2"/>
      <sheetName val="из сем"/>
      <sheetName val="поставка сравн13"/>
      <sheetName val="#ССЫЛКА"/>
      <sheetName val="ОТиТБ"/>
      <sheetName val="Инв.вл тыс.ед"/>
      <sheetName val="Добыча нефти4"/>
      <sheetName val="7.1"/>
      <sheetName val="14.1.2.2.(Услуги связи)"/>
      <sheetName val="Содержание"/>
      <sheetName val="IS"/>
      <sheetName val="2.2 ОтклОТМ"/>
      <sheetName val="1.3.2 ОТМ"/>
      <sheetName val="Предпр"/>
      <sheetName val="ЦентрЗатр"/>
      <sheetName val="ЕдИзм"/>
      <sheetName val="Статьи затрат"/>
      <sheetName val="Sheet1"/>
      <sheetName val="1кв. "/>
      <sheetName val="2кв."/>
      <sheetName val="Дт-Кт"/>
      <sheetName val="Дт-Кт_АНАЛ"/>
      <sheetName val="Форма_7_1_1"/>
      <sheetName val="Форма_7_(2)1"/>
      <sheetName val="Форма_7_балансировка_(2)1"/>
      <sheetName val="Форма_7_балансировка1"/>
      <sheetName val="Форма_7_пр1"/>
      <sheetName val="Форма_12"/>
      <sheetName val="Форма_21"/>
      <sheetName val="Форма_2_1_1"/>
      <sheetName val="Форма_31"/>
      <sheetName val="Форма_3_11"/>
      <sheetName val="Форма3_21"/>
      <sheetName val="Форма3_31"/>
      <sheetName val="Форма3_41"/>
      <sheetName val="Форма3_51"/>
      <sheetName val="Форма3_61"/>
      <sheetName val="Форма3_71"/>
      <sheetName val="Форма3_81"/>
      <sheetName val="Форма3_91"/>
      <sheetName val="Форма_3_101"/>
      <sheetName val="Форма5_11"/>
      <sheetName val="Форма5_21"/>
      <sheetName val="Форма6_11"/>
      <sheetName val="Форма_7_1"/>
      <sheetName val="Форма_7_фин1"/>
      <sheetName val="Форма_7_кас_(2)1"/>
      <sheetName val="Форма_7_кас_(3)1"/>
      <sheetName val="Форма_7_кас1"/>
      <sheetName val="Форма_7__11"/>
      <sheetName val="Форма7_1"/>
      <sheetName val="Форма_6стара1"/>
      <sheetName val="Форма_71"/>
      <sheetName val="Форма_81"/>
      <sheetName val="Форма_111"/>
      <sheetName val="__2_3_21"/>
      <sheetName val="из_сем1"/>
      <sheetName val="поставка_сравн131"/>
      <sheetName val="Форма_7_1_"/>
      <sheetName val="Форма_7_(2)"/>
      <sheetName val="Форма_7_балансировка_(2)"/>
      <sheetName val="Форма_7_балансировка"/>
      <sheetName val="Форма_7_пр"/>
      <sheetName val="Форма_1"/>
      <sheetName val="Форма_2"/>
      <sheetName val="Форма_2_1_"/>
      <sheetName val="Форма_3"/>
      <sheetName val="Форма_3_1"/>
      <sheetName val="Форма3_2"/>
      <sheetName val="Форма3_3"/>
      <sheetName val="Форма3_4"/>
      <sheetName val="Форма3_5"/>
      <sheetName val="Форма3_6"/>
      <sheetName val="Форма3_7"/>
      <sheetName val="Форма3_8"/>
      <sheetName val="Форма3_9"/>
      <sheetName val="Форма_3_10"/>
      <sheetName val="Форма5_1"/>
      <sheetName val="Форма5_2"/>
      <sheetName val="Форма6_1"/>
      <sheetName val="Форма_7_"/>
      <sheetName val="Форма_7_фин"/>
      <sheetName val="Форма_7_кас_(2)"/>
      <sheetName val="Форма_7_кас_(3)"/>
      <sheetName val="Форма_7_кас"/>
      <sheetName val="Форма_7__1"/>
      <sheetName val="Форма7_"/>
      <sheetName val="Форма_6стара"/>
      <sheetName val="Форма_7"/>
      <sheetName val="Форма_8"/>
      <sheetName val="Форма_11"/>
      <sheetName val="__2_3_2"/>
      <sheetName val="из_сем"/>
      <sheetName val="поставка_сравн13"/>
      <sheetName val="Форма_7_1_2"/>
      <sheetName val="Форма_7_(2)2"/>
      <sheetName val="Форма_7_балансировка_(2)2"/>
      <sheetName val="Форма_7_балансировка2"/>
      <sheetName val="Форма_7_пр2"/>
      <sheetName val="Форма_13"/>
      <sheetName val="Форма_22"/>
      <sheetName val="Форма_2_1_2"/>
      <sheetName val="Форма_32"/>
      <sheetName val="Форма_3_12"/>
      <sheetName val="Форма3_22"/>
      <sheetName val="Форма3_32"/>
      <sheetName val="Форма3_42"/>
      <sheetName val="Форма3_52"/>
      <sheetName val="Форма3_62"/>
      <sheetName val="Форма3_72"/>
      <sheetName val="Форма3_82"/>
      <sheetName val="Форма3_92"/>
      <sheetName val="Форма_3_102"/>
      <sheetName val="Форма5_12"/>
      <sheetName val="Форма5_22"/>
      <sheetName val="Форма6_12"/>
      <sheetName val="Форма_7_2"/>
      <sheetName val="Форма_7_фин2"/>
      <sheetName val="Форма_7_кас_(2)2"/>
      <sheetName val="Форма_7_кас_(3)2"/>
      <sheetName val="Форма_7_кас2"/>
      <sheetName val="Форма_7__12"/>
      <sheetName val="Форма7_2"/>
      <sheetName val="Форма_6стара2"/>
      <sheetName val="Форма_72"/>
      <sheetName val="Форма_82"/>
      <sheetName val="Форма_112"/>
      <sheetName val="__2_3_22"/>
      <sheetName val="из_сем2"/>
      <sheetName val="поставка_сравн132"/>
      <sheetName val="Добычанефти4"/>
      <sheetName val="поставкасравн13"/>
      <sheetName val="indices"/>
      <sheetName val="_ 2_3_2"/>
      <sheetName val="свод"/>
      <sheetName val="Курсы"/>
      <sheetName val="потр"/>
      <sheetName val="СН"/>
      <sheetName val="Потребители"/>
      <sheetName val="Блоки"/>
      <sheetName val="Пок"/>
      <sheetName val="Сдача "/>
      <sheetName val="ОборБалФормОтч"/>
      <sheetName val="МО 0012"/>
      <sheetName val="NOV"/>
      <sheetName val="Бюджет"/>
      <sheetName val="Пр2"/>
      <sheetName val="Assumptions"/>
      <sheetName val="СПгнг"/>
      <sheetName val="ведомость"/>
      <sheetName val="Лист3"/>
      <sheetName val="Ввод"/>
      <sheetName val="N_SVOD"/>
      <sheetName val="1,3 новая"/>
      <sheetName val="12 из 57 АЗС"/>
      <sheetName val="ТЭП"/>
      <sheetName val="СписокТЭП"/>
      <sheetName val="Счетчики"/>
      <sheetName val="L-1"/>
      <sheetName val="I KEY INFORMATION"/>
      <sheetName val="ввод-вывод ОС авг2004- 2005"/>
      <sheetName val="группа"/>
      <sheetName val="ID-06"/>
      <sheetName val="глина"/>
      <sheetName val="13 NGDO"/>
      <sheetName val="жд тарифы"/>
      <sheetName val="сырье и материалы"/>
      <sheetName val="L-1 (БРК)"/>
      <sheetName val="g-1"/>
      <sheetName val="Resp _2_"/>
      <sheetName val="2@"/>
      <sheetName val="2 БО (тенге)"/>
      <sheetName val="Счет-ф"/>
      <sheetName val="Список инв. недвижимости с норм"/>
      <sheetName val="1"/>
      <sheetName val="1 класс"/>
      <sheetName val="2 класс"/>
      <sheetName val="3 класс"/>
      <sheetName val="4 класс"/>
      <sheetName val="5 класс"/>
      <sheetName val="t0_name"/>
      <sheetName val="I. Прогноз доходов"/>
      <sheetName val="Добыча_нефти4"/>
      <sheetName val="I_KEY_INFORMATION"/>
      <sheetName val="ввод-вывод_ОС_авг2004-_2005"/>
      <sheetName val="Добыча_нефти41"/>
      <sheetName val="I_KEY_INFORMATION1"/>
      <sheetName val="ввод-вывод_ОС_авг2004-_20051"/>
      <sheetName val="Input TD"/>
      <sheetName val="2БО"/>
      <sheetName val="#REF"/>
      <sheetName val="ФОТ"/>
      <sheetName val="Содерж сов.дир"/>
      <sheetName val="Консультац"/>
      <sheetName val="Соц"/>
      <sheetName val="Осн"/>
      <sheetName val="Изменяемые данные"/>
      <sheetName val="мат расходы"/>
      <sheetName val="класс"/>
      <sheetName val="факт 2005 г."/>
      <sheetName val="Info"/>
      <sheetName val="MS"/>
      <sheetName val="ИП_ДО_БЛ "/>
      <sheetName val="аренда цс"/>
      <sheetName val="всп"/>
      <sheetName val="2007 0,01"/>
      <sheetName val="Исх.данные"/>
      <sheetName val="Лист 1"/>
      <sheetName val="3НК"/>
      <sheetName val="ОКВЭД_свод"/>
      <sheetName val="нч"/>
      <sheetName val="Лист1 (3)"/>
      <sheetName val="на 31.12.07 (4)"/>
      <sheetName val="CIP Dec 2006"/>
      <sheetName val="2 БО"/>
      <sheetName val="Income $"/>
      <sheetName val="База"/>
      <sheetName val="10 БО (kzt)"/>
      <sheetName val="UNITPRICES"/>
      <sheetName val="Нефть"/>
      <sheetName val="Баланс"/>
      <sheetName val="SAD Schedule"/>
      <sheetName val="A4.100"/>
      <sheetName val="LME_prices"/>
      <sheetName val="подготовка кадр."/>
      <sheetName val="Форма1"/>
      <sheetName val="авансы выданные-1"/>
      <sheetName val="Деб-1"/>
      <sheetName val="Исходн"/>
      <sheetName val="1NK"/>
      <sheetName val="5R"/>
      <sheetName val="предприятия"/>
      <sheetName val="Объемы газ"/>
      <sheetName val="Лист5"/>
      <sheetName val="Титульный лист"/>
      <sheetName val="Ф2"/>
      <sheetName val="Ф3"/>
      <sheetName val="Ф4"/>
      <sheetName val="Ф7"/>
      <sheetName val="Ф8"/>
      <sheetName val="Ф9"/>
      <sheetName val="баланс Ф10"/>
      <sheetName val="транспорт"/>
      <sheetName val="кадры"/>
      <sheetName val="команд"/>
      <sheetName val="охр"/>
      <sheetName val="адм"/>
      <sheetName val="канцеляр"/>
      <sheetName val="к адм и предст"/>
      <sheetName val="конс"/>
      <sheetName val="Предст.расходы"/>
      <sheetName val="инфор усл"/>
      <sheetName val="Связь"/>
      <sheetName val="Юр усл"/>
      <sheetName val="Аренда офиса"/>
      <sheetName val="Предст.Москва "/>
      <sheetName val="машины"/>
      <sheetName val="Аморт"/>
      <sheetName val="страх"/>
      <sheetName val="СтрахМаш"/>
      <sheetName val="Kozh Prod"/>
      <sheetName val="Alibek Prod"/>
      <sheetName val="Кож+loss"/>
      <sheetName val="Алиб+loss"/>
      <sheetName val="хим К"/>
      <sheetName val="хим А-ла"/>
      <sheetName val="Intr-n"/>
      <sheetName val="Variants"/>
      <sheetName val="Input(mark)"/>
      <sheetName val="Prod-n"/>
      <sheetName val="Sales"/>
      <sheetName val="Sales Exp-s"/>
      <sheetName val="Elements"/>
      <sheetName val="Cost center"/>
      <sheetName val="страхование"/>
      <sheetName val="Обучение"/>
      <sheetName val="Сот.связь"/>
      <sheetName val="Depr-n"/>
      <sheetName val="Well CAPEX"/>
      <sheetName val="CashFlowDir"/>
      <sheetName val="CAPEX"/>
      <sheetName val="24-2"/>
      <sheetName val="Debt"/>
      <sheetName val="Prod-n график"/>
      <sheetName val="P&amp;L"/>
      <sheetName val="CFS"/>
      <sheetName val="Себест А"/>
      <sheetName val="Себест (К)"/>
      <sheetName val="себест на ед"/>
      <sheetName val="ГСМ А"/>
      <sheetName val="Комрасходы"/>
      <sheetName val="ГСМ К"/>
      <sheetName val="BS"/>
      <sheetName val="февраль"/>
      <sheetName val="март"/>
      <sheetName val="Тит"/>
      <sheetName val="МАТРИЦА ЗАТРАТ"/>
      <sheetName val="Доходы"/>
      <sheetName val="Buy-Out"/>
      <sheetName val="Outline"/>
      <sheetName val="IS_BS_CF"/>
      <sheetName val="PL"/>
      <sheetName val="CASH прямой метод"/>
      <sheetName val="CF"/>
      <sheetName val="Кап.з-ты"/>
      <sheetName val="З.пл"/>
      <sheetName val="Налоги по зп"/>
      <sheetName val="Усл.стор"/>
      <sheetName val="Свод налогов"/>
      <sheetName val="Обслуживание ВС"/>
      <sheetName val="Эксплуатац"/>
      <sheetName val="ОС"/>
      <sheetName val="Стр.затрат"/>
      <sheetName val="График,диагр"/>
      <sheetName val="Доли Акционеров"/>
      <sheetName val="Apr"/>
      <sheetName val="Aug"/>
      <sheetName val="Dec"/>
      <sheetName val="Feb"/>
      <sheetName val="Jan"/>
      <sheetName val="Jul"/>
      <sheetName val="Jun"/>
      <sheetName val="Mar"/>
      <sheetName val="May"/>
      <sheetName val="Oct"/>
      <sheetName val="Sep"/>
      <sheetName val="_x0000_"/>
      <sheetName val="Profit &amp; Loss Total"/>
      <sheetName val="TB 2005"/>
      <sheetName val="B-4"/>
      <sheetName val="Links"/>
      <sheetName val="GAAP TB 31.12.01  detail p&amp;l"/>
      <sheetName val="?"/>
      <sheetName val=""/>
      <sheetName val="Settings"/>
      <sheetName val="1.1 Паспорт"/>
      <sheetName val="1.401.2"/>
      <sheetName val="ТЭП старая"/>
      <sheetName val="д.7.001"/>
      <sheetName val="3.ФОТ"/>
      <sheetName val="2_"/>
      <sheetName val="постоянные затраты"/>
      <sheetName val="Позиция"/>
      <sheetName val="пожар.охрана"/>
      <sheetName val="4.Налоги"/>
      <sheetName val="данн"/>
      <sheetName val="indx"/>
      <sheetName val="Об-я св-а"/>
      <sheetName val="Пром1"/>
      <sheetName val="исходА"/>
      <sheetName val="п11"/>
      <sheetName val="п25ЦТАИ"/>
      <sheetName val="п25"/>
      <sheetName val="п23"/>
      <sheetName val="п26"/>
      <sheetName val="п31"/>
      <sheetName val="п4"/>
      <sheetName val="п5"/>
      <sheetName val="п7"/>
      <sheetName val="п8"/>
      <sheetName val="рев на 09.06."/>
      <sheetName val="Расчет2000Прямой"/>
      <sheetName val="сброс"/>
      <sheetName val="Бал. тов. пр.-1"/>
      <sheetName val="форма 3 смета затрат"/>
      <sheetName val="Dictionaries"/>
      <sheetName val="Исход"/>
      <sheetName val="7НК"/>
      <sheetName val="базовые допущения"/>
      <sheetName val="Справка ИЦА"/>
      <sheetName val="Sheet2"/>
      <sheetName val="РСза 6-м 2012"/>
      <sheetName val="июнь"/>
      <sheetName val="КОнфиг"/>
      <sheetName val="табель"/>
      <sheetName val="Способ закупки"/>
      <sheetName val="Отпуск продукции"/>
      <sheetName val="Транс12дек"/>
      <sheetName val="_"/>
      <sheetName val="Форма_7_1_3"/>
      <sheetName val="Форма_7_(2)3"/>
      <sheetName val="Форма_7_балансировка_(2)3"/>
      <sheetName val="Форма_7_балансировка3"/>
      <sheetName val="Форма_7_пр3"/>
      <sheetName val="Форма_14"/>
      <sheetName val="Форма_23"/>
      <sheetName val="Форма_2_1_3"/>
      <sheetName val="Форма_33"/>
      <sheetName val="Форма_3_13"/>
      <sheetName val="Форма3_23"/>
      <sheetName val="Форма3_33"/>
      <sheetName val="Форма3_43"/>
      <sheetName val="Форма3_53"/>
      <sheetName val="Форма3_63"/>
      <sheetName val="Форма3_73"/>
      <sheetName val="Форма3_83"/>
      <sheetName val="Форма3_93"/>
      <sheetName val="Форма_3_103"/>
      <sheetName val="Форма5_13"/>
      <sheetName val="Форма5_23"/>
      <sheetName val="Форма6_13"/>
      <sheetName val="Форма_7_3"/>
      <sheetName val="Форма_7_фин3"/>
      <sheetName val="Форма_7_кас_(2)3"/>
      <sheetName val="Форма_7_кас_(3)3"/>
      <sheetName val="Форма_7_кас3"/>
      <sheetName val="Форма_7__13"/>
      <sheetName val="Форма7_3"/>
      <sheetName val="Форма_6стара3"/>
      <sheetName val="Форма_73"/>
      <sheetName val="Форма_83"/>
      <sheetName val="Форма_113"/>
      <sheetName val="__2_3_23"/>
      <sheetName val="из_сем3"/>
      <sheetName val="поставка_сравн133"/>
      <sheetName val="Инв_вл_тыс_ед"/>
      <sheetName val="Добыча_нефти42"/>
      <sheetName val="14_1_2_2_(Услуги_связи)"/>
      <sheetName val="7_1"/>
      <sheetName val="2_2_ОтклОТМ"/>
      <sheetName val="1_3_2_ОТМ"/>
      <sheetName val="1кв__"/>
      <sheetName val="2кв_"/>
      <sheetName val="Статьи_затрат"/>
      <sheetName val="__2_3_24"/>
      <sheetName val="3_ФОТ"/>
      <sheetName val="Сдача_"/>
      <sheetName val="МО_0012"/>
      <sheetName val="1,3_новая"/>
      <sheetName val="12_из_57_АЗС"/>
      <sheetName val="I_KEY_INFORMATION2"/>
      <sheetName val="ввод-вывод_ОС_авг2004-_20052"/>
      <sheetName val="13_NGDO"/>
      <sheetName val="жд_тарифы"/>
      <sheetName val="сырье_и_материалы"/>
      <sheetName val="L-1_(БРК)"/>
      <sheetName val="Resp__2_"/>
      <sheetName val="2_БО_(тенге)"/>
      <sheetName val="Список_инв__недвижимости_с_норм"/>
      <sheetName val="1_класс"/>
      <sheetName val="2_класс"/>
      <sheetName val="3_класс"/>
      <sheetName val="4_класс"/>
      <sheetName val="5_класс"/>
      <sheetName val="I__Прогноз_доходов"/>
      <sheetName val="Input_TD"/>
      <sheetName val="Содерж_сов_дир"/>
      <sheetName val="Изменяемые_данные"/>
      <sheetName val="мат_расходы"/>
      <sheetName val="факт_2005_г_"/>
      <sheetName val="ИП_ДО_БЛ_"/>
      <sheetName val="аренда_цс"/>
      <sheetName val="2007_0,01"/>
      <sheetName val="Исх_данные"/>
      <sheetName val="Лист_1"/>
      <sheetName val="Лист1_(3)"/>
      <sheetName val="на_31_12_07_(4)"/>
      <sheetName val="CIP_Dec_2006"/>
      <sheetName val="2_БО"/>
      <sheetName val="Income_$"/>
      <sheetName val="10_БО_(kzt)"/>
      <sheetName val="SAD_Schedule"/>
      <sheetName val="A4_100"/>
      <sheetName val="подготовка_кадр_"/>
      <sheetName val="авансы_выданные-1"/>
      <sheetName val="Объемы_газ"/>
      <sheetName val="Титульный_лист"/>
      <sheetName val="баланс_Ф10"/>
      <sheetName val="к_адм_и_предст"/>
      <sheetName val="Предст_расходы"/>
      <sheetName val="инфор_усл"/>
      <sheetName val="Юр_усл"/>
      <sheetName val="Аренда_офиса"/>
      <sheetName val="Предст_Москва_"/>
      <sheetName val="Kozh_Prod"/>
      <sheetName val="Alibek_Prod"/>
      <sheetName val="хим_К"/>
      <sheetName val="хим_А-ла"/>
      <sheetName val="Sales_Exp-s"/>
      <sheetName val="Cost_center"/>
      <sheetName val="Сот_связь"/>
      <sheetName val="Well_CAPEX"/>
      <sheetName val="Prod-n_график"/>
      <sheetName val="Себест_А"/>
      <sheetName val="Себест_(К)"/>
      <sheetName val="себест_на_ед"/>
      <sheetName val="ГСМ_А"/>
      <sheetName val="ГСМ_К"/>
      <sheetName val="МАТРИЦА_ЗАТРАТ"/>
      <sheetName val="CASH_прямой_метод"/>
      <sheetName val="Кап_з-ты"/>
      <sheetName val="З_пл"/>
      <sheetName val="Налоги_по_зп"/>
      <sheetName val="Усл_стор"/>
      <sheetName val="Свод_налогов"/>
      <sheetName val="Обслуживание_ВС"/>
      <sheetName val="Стр_затрат"/>
      <sheetName val="Доли_Акционеров"/>
      <sheetName val="Profit_&amp;_Loss_Total"/>
      <sheetName val="TB_2005"/>
      <sheetName val="GAAP_TB_31_12_01__detail_p&amp;l"/>
      <sheetName val="1_1_Паспорт"/>
      <sheetName val="1_401_2"/>
      <sheetName val="ТЭП_старая"/>
      <sheetName val="д_7_001"/>
      <sheetName val="постоянные_затраты"/>
      <sheetName val="пожар_охрана"/>
      <sheetName val="Об-я_св-а"/>
      <sheetName val="рев_на_09_06_"/>
      <sheetName val="Бал__тов__пр_-1"/>
      <sheetName val="форма_3_смета_затрат"/>
      <sheetName val="4_Налоги"/>
      <sheetName val="базовые_допущения"/>
      <sheetName val="РСза_6-м_2012"/>
      <sheetName val="Справка_ИЦА"/>
      <sheetName val="Способ_закупки"/>
      <sheetName val="Отпуск_продукции"/>
      <sheetName val="путевки"/>
      <sheetName val="Заявлени+сдач.обх.по 22.02.12"/>
      <sheetName val="K_100_LS (2)"/>
      <sheetName val="H3.300 (2)"/>
      <sheetName val="K_300_RFD (2)"/>
      <sheetName val="SMSTemp"/>
      <sheetName val="ТитулЛистОтч"/>
      <sheetName val="definitions"/>
      <sheetName val="PV-date"/>
      <sheetName val="Data"/>
      <sheetName val="баки _2_"/>
      <sheetName val="Спецификация"/>
      <sheetName val="МодельППП (Свод)"/>
      <sheetName val="Сеть"/>
      <sheetName val="PL12"/>
      <sheetName val="list"/>
      <sheetName val="Loans out"/>
      <sheetName val="#"/>
      <sheetName val="Форма2.xls"/>
      <sheetName val="5NK "/>
      <sheetName val="по 2007 году план на 2008 год"/>
      <sheetName val="Труд."/>
      <sheetName val="цеховые"/>
      <sheetName val="ЭМГ"/>
      <sheetName val="14_1_2_2__Услуги связи_"/>
      <sheetName val="Common"/>
      <sheetName val="OPEX&amp;FIN"/>
      <sheetName val="Comp"/>
      <sheetName val="показатели"/>
      <sheetName val="черновик"/>
      <sheetName val="2в"/>
      <sheetName val="общ-нефт"/>
      <sheetName val="ОГВ"/>
      <sheetName val="общ.фонд  "/>
      <sheetName val="гор"/>
      <sheetName val="Месяц"/>
      <sheetName val="зоны"/>
      <sheetName val="МАТЕР.433,452"/>
      <sheetName val="исп.см."/>
      <sheetName val="KTG_m"/>
      <sheetName val="План произв-ва (мес.) (бюджет)"/>
      <sheetName val="Prelim Cost"/>
      <sheetName val="спр. АРЕМ"/>
      <sheetName val="Официальные курсы"/>
      <sheetName val="Январь"/>
      <sheetName val="1. Доходы"/>
      <sheetName val="ИД"/>
      <sheetName val="смета"/>
      <sheetName val="Накл"/>
      <sheetName val="MATRIX_DA_10"/>
      <sheetName val="АУП командировочные"/>
      <sheetName val="БиВи (290)"/>
      <sheetName val="450"/>
      <sheetName val="Налоги"/>
      <sheetName val="план07"/>
      <sheetName val="TOC"/>
      <sheetName val="Test of FA Installation"/>
      <sheetName val="Additions"/>
      <sheetName val="шкала"/>
      <sheetName val="персонала"/>
      <sheetName val="ремонт 25"/>
      <sheetName val="пр 6 дох"/>
      <sheetName val="Касс книга"/>
      <sheetName val="Кнфиг сетка"/>
      <sheetName val="справочник"/>
      <sheetName val="Hidden"/>
      <sheetName val="Титул1"/>
      <sheetName val="Tier1"/>
      <sheetName val="СВОД Логистика"/>
      <sheetName val="PP&amp;E mvt for 2003"/>
      <sheetName val="Control"/>
      <sheetName val="Treatment Summary"/>
      <sheetName val="01-45"/>
      <sheetName val="Sheet5"/>
      <sheetName val="2002(v2)"/>
      <sheetName val="BS new"/>
      <sheetName val="6НК-cт."/>
      <sheetName val="Анализ"/>
      <sheetName val="Коэффициенты"/>
      <sheetName val="_ССЫЛКА"/>
      <sheetName val="объемы"/>
      <sheetName val="ИзменяемыеДанные"/>
      <sheetName val="14_1_2_2_(Услуги_связи)1"/>
      <sheetName val="14_1_2_2_(Услуги_связи)2"/>
      <sheetName val="Ф4_КБМ+АФ"/>
      <sheetName val="11"/>
      <sheetName val="Register"/>
      <sheetName val="Comp06"/>
      <sheetName val="Займы"/>
      <sheetName val="вход.параметры"/>
      <sheetName val="справка"/>
      <sheetName val="L-1 Займ БРК инвест цели"/>
      <sheetName val="1Утв ТК  Capex 07 "/>
      <sheetName val="май"/>
      <sheetName val="апрель"/>
      <sheetName val="Фонд 15гор"/>
      <sheetName val="Фонд Кар-с"/>
      <sheetName val="Фонд Купола"/>
      <sheetName val="Фонд 14 гор."/>
      <sheetName val="Фонд 16 гор."/>
      <sheetName val="Фонд 17 гор."/>
      <sheetName val="Фонд 18 гор."/>
      <sheetName val="материалы"/>
      <sheetName val="Keys"/>
      <sheetName val="ОСВ"/>
      <sheetName val="Add-s test"/>
      <sheetName val="АЗФ"/>
      <sheetName val="АК"/>
      <sheetName val="Актюбе"/>
      <sheetName val="ССГПО"/>
      <sheetName val="2002(v1)"/>
      <sheetName val="AFS"/>
      <sheetName val="май 203"/>
      <sheetName val="Лист6"/>
      <sheetName val="6БО"/>
      <sheetName val="Базовые данные"/>
      <sheetName val="14_1_2_2_(Услуги_связи)3"/>
      <sheetName val="Treatment_Summary"/>
      <sheetName val="14_1_2_2__Услуги_связи_"/>
      <sheetName val="Базовые_данные"/>
      <sheetName val="L-1_Займ_БРК_инвест_цели"/>
      <sheetName val="исп_см_"/>
      <sheetName val="вход_параметры"/>
      <sheetName val="1Утв_ТК__Capex_07_"/>
      <sheetName val="Фонд_15гор"/>
      <sheetName val="Фонд_Кар-с"/>
      <sheetName val="Фонд_Купола"/>
      <sheetName val="Фонд_14_гор_"/>
      <sheetName val="Фонд_16_гор_"/>
      <sheetName val="Фонд_17_гор_"/>
      <sheetName val="Фонд_18_гор_"/>
      <sheetName val="Prelim_Cost"/>
      <sheetName val="по_2007_году_план_на_2008_год"/>
      <sheetName val="5NK_"/>
      <sheetName val="Add-s_test"/>
      <sheetName val="точн2"/>
      <sheetName val="Зам.нгду-1"/>
      <sheetName val="Зам.ОЭПУ(доб)"/>
      <sheetName val="замер"/>
      <sheetName val="обв"/>
      <sheetName val="тех режим"/>
      <sheetName val="Зам.нгду-2(наг)"/>
      <sheetName val="исходные данные"/>
      <sheetName val="приложение№3"/>
      <sheetName val="общие данные"/>
      <sheetName val="отделы"/>
      <sheetName val="текст"/>
      <sheetName val="филиалы"/>
      <sheetName val="Макро"/>
      <sheetName val="Сводная"/>
      <sheetName val="ФП"/>
      <sheetName val="450 (2)"/>
      <sheetName val="Гр5(о)"/>
      <sheetName val="2.8. стр-ра себестоимости"/>
      <sheetName val="ГБ"/>
      <sheetName val="Подразд"/>
      <sheetName val="Спр_ пласт"/>
      <sheetName val="#REF!"/>
      <sheetName val="Преискурант"/>
      <sheetName val="план"/>
      <sheetName val="списки"/>
      <sheetName val="2008"/>
      <sheetName val="2009"/>
      <sheetName val="Sheet3"/>
      <sheetName val="Продактс"/>
      <sheetName val="Р.11. пр 11.1"/>
      <sheetName val="НДПИ"/>
      <sheetName val="сетка"/>
      <sheetName val="ЦЕХА"/>
      <sheetName val="Справка "/>
      <sheetName val="precios"/>
      <sheetName val="распределение модели"/>
      <sheetName val="МТ_CapexDepreciation"/>
      <sheetName val="МУНАЙТАС L-1"/>
      <sheetName val="конфир"/>
      <sheetName val="таблица"/>
      <sheetName val="3а"/>
      <sheetName val="4"/>
      <sheetName val="4а"/>
      <sheetName val="5"/>
      <sheetName val="Факт-Бюджет"/>
      <sheetName val="Факт"/>
      <sheetName val="Реализация"/>
      <sheetName val="Евкарпиди "/>
      <sheetName val="без НДС"/>
      <sheetName val="Бюджет-факт"/>
      <sheetName val="Форма 18"/>
      <sheetName val="K6210"/>
      <sheetName val="8180 (8181,8182)"/>
      <sheetName val="8082"/>
      <sheetName val="8250"/>
      <sheetName val="8140"/>
      <sheetName val="8070"/>
      <sheetName val="8145"/>
      <sheetName val="8200"/>
      <sheetName val="8113"/>
      <sheetName val="XREF"/>
      <sheetName val="8210"/>
      <sheetName val="_x0000__x0003__x0000__x0004__x0000_"/>
      <sheetName val="_x0000_ _x0000_"/>
      <sheetName val="_x0000__x0009__x0000_"/>
      <sheetName val="Распределение"/>
      <sheetName val="Ф"/>
      <sheetName val="Собственный капитал"/>
      <sheetName val="i-index"/>
      <sheetName val="ЭКРБ"/>
      <sheetName val="I1"/>
      <sheetName val="I2"/>
      <sheetName val="цхл 2004"/>
      <sheetName val="список"/>
      <sheetName val="анализ кт"/>
      <sheetName val="Лв 1715 (сб)"/>
      <sheetName val="2а (4)"/>
      <sheetName val="Схема доплат"/>
      <sheetName val="Повышающие коэф ОМГ"/>
      <sheetName val="Приход по вагонам"/>
      <sheetName val="ставки"/>
      <sheetName val="ЛКУ_2008_измен_270209"/>
      <sheetName val="1 (2)"/>
      <sheetName val="_x0003__x0004_"/>
      <sheetName val=" "/>
    </sheetNames>
    <sheetDataSet>
      <sheetData sheetId="0"/>
      <sheetData sheetId="1"/>
      <sheetData sheetId="2"/>
      <sheetData sheetId="3">
        <row r="13">
          <cell r="C13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/>
      <sheetData sheetId="369" refreshError="1"/>
      <sheetData sheetId="370" refreshError="1"/>
      <sheetData sheetId="371" refreshError="1"/>
      <sheetData sheetId="372" refreshError="1"/>
      <sheetData sheetId="373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/>
      <sheetData sheetId="604"/>
      <sheetData sheetId="605"/>
      <sheetData sheetId="606"/>
      <sheetData sheetId="607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/>
      <sheetData sheetId="622"/>
      <sheetData sheetId="623" refreshError="1"/>
      <sheetData sheetId="624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>
        <row r="13">
          <cell r="C13" t="str">
            <v/>
          </cell>
        </row>
      </sheetData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/>
      <sheetData sheetId="741"/>
      <sheetData sheetId="742"/>
      <sheetData sheetId="743"/>
      <sheetData sheetId="744"/>
      <sheetData sheetId="745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мечания"/>
      <sheetName val="Ф1-Баланс"/>
      <sheetName val="Ф2-Прибыля и убытки"/>
      <sheetName val="Ф3-ДДС"/>
      <sheetName val="Ф1-Р.2_Дебиторы"/>
      <sheetName val="Ф1-Р.3_ТМЗ"/>
      <sheetName val="Ф1-Р.4_ОСиНА"/>
      <sheetName val="Ф1-Р.5_Инвестиции"/>
      <sheetName val="Ф1-Р.6_Капитал"/>
      <sheetName val="Ф1-Р.8_Займы"/>
      <sheetName val="Ф2-Р.1_Доход"/>
      <sheetName val="Ф2-Р.2_Сб-сть продукт"/>
      <sheetName val="Ф2-Р.2_Сб-сть реализ."/>
      <sheetName val="Ф2-Р.2_Сб-сть СМР"/>
      <sheetName val="Ф2-Р.2_Сб-сть перевоз."/>
      <sheetName val="Ф2-Р.2_Сб-сть аренда"/>
      <sheetName val="Ф2-Р.2_Сб-сть прочие"/>
      <sheetName val="Ф2-Р.3_Зарплата"/>
      <sheetName val="Ф2-Р.4_Накладные"/>
      <sheetName val="Ф2-Р.5_Сбыт"/>
      <sheetName val="Ф2-Р.6_АУР"/>
      <sheetName val="Ф2-Р.7_Прочие доходы"/>
      <sheetName val="Ф2-Р.8_Внереал. доходы"/>
      <sheetName val="Диагр."/>
      <sheetName val="Диаг.1-Выручка"/>
      <sheetName val="Диаг.2-Долг"/>
      <sheetName val="Диаг.3-Прибыль"/>
      <sheetName val="Диаг.4-ДДС"/>
      <sheetName val="Диаг.5-Срок"/>
      <sheetName val="Диаг.6-Рентаб"/>
      <sheetName val="Лист24"/>
      <sheetName val="Лист3"/>
      <sheetName val="Форма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исокТЭП"/>
      <sheetName val="Форма2"/>
      <sheetName val="Пром1"/>
      <sheetName val="СПгнг"/>
      <sheetName val="2.2 ОтклОТМ"/>
      <sheetName val="1.3.2 ОТМ"/>
      <sheetName val="Предпр"/>
      <sheetName val="ЦентрЗатр"/>
      <sheetName val="ЕдИзм"/>
      <sheetName val="жд тарифы"/>
      <sheetName val="МО 0012"/>
      <sheetName val="ОборБалФормОтч"/>
      <sheetName val="Добыча нефти4"/>
      <sheetName val="поставка сравн13"/>
      <sheetName val="Статьи ТЭП_старая структура"/>
      <sheetName val="ОТиТБ"/>
      <sheetName val="I. Прогноз доходов"/>
      <sheetName val="Notes IS"/>
      <sheetName val="1NK"/>
      <sheetName val="Input TD"/>
      <sheetName val="#ССЫЛКА"/>
      <sheetName val="бартер"/>
      <sheetName val="Prelim Cost"/>
      <sheetName val="Сверка"/>
      <sheetName val="1 класс"/>
      <sheetName val="2 класс"/>
      <sheetName val="3 класс"/>
      <sheetName val="4 класс"/>
      <sheetName val="5 класс"/>
      <sheetName val="t0_name"/>
      <sheetName val="ИД"/>
      <sheetName val="Отпуск продукции"/>
      <sheetName val="спецпит,проездн."/>
      <sheetName val="1"/>
      <sheetName val="MS"/>
      <sheetName val="13 NGDO"/>
      <sheetName val="табель"/>
      <sheetName val="FES"/>
      <sheetName val="14.1.2.2.(Услуги связи)"/>
      <sheetName val="10 БО (kzt)"/>
      <sheetName val="Баланс"/>
      <sheetName val="Форма1"/>
      <sheetName val="Сеть"/>
      <sheetName val="общие данные"/>
      <sheetName val="Бюджет"/>
      <sheetName val="Лист1"/>
      <sheetName val="2_2_ОтклОТМ"/>
      <sheetName val="1_3_2_ОТМ"/>
      <sheetName val="1кв. "/>
      <sheetName val="2кв."/>
      <sheetName val="смета"/>
      <sheetName val="Loans out"/>
      <sheetName val="МодельППП (Свод)"/>
      <sheetName val="Cash flow 2011"/>
      <sheetName val="Штатное 2012-2015"/>
      <sheetName val="Sheet5"/>
      <sheetName val="VLOOKUP"/>
      <sheetName val="INPUTMASTER"/>
      <sheetName val="КБ"/>
      <sheetName val="Способ закупки"/>
      <sheetName val="АТиК"/>
      <sheetName val="Потребители"/>
      <sheetName val="Блоки"/>
      <sheetName val="Сдача "/>
      <sheetName val="Datasheet"/>
      <sheetName val="Пр2"/>
      <sheetName val="ввод-вывод ОС авг2004- 2005"/>
      <sheetName val="Форма3.6"/>
      <sheetName val="элементы"/>
      <sheetName val="5NK "/>
      <sheetName val="L-1"/>
      <sheetName val="Нефть"/>
      <sheetName val="флормиро"/>
      <sheetName val="из сем"/>
      <sheetName val="ПРОГНОЗ_1"/>
      <sheetName val="  2.3.2"/>
      <sheetName val="PL12"/>
      <sheetName val="отделы"/>
      <sheetName val="MATRIX_DA_10"/>
      <sheetName val="План произв-ва (мес.) (бюджет)"/>
      <sheetName val="янв (2)"/>
      <sheetName val="рев дф (1.08.) (3)"/>
      <sheetName val="заявка (2)"/>
      <sheetName val="Материалы для АУП"/>
      <sheetName val="ГТМ"/>
      <sheetName val="тех реж"/>
      <sheetName val="Кап затраты ОМГ 16"/>
      <sheetName val="Сотрудники"/>
      <sheetName val="замер"/>
      <sheetName val="s"/>
      <sheetName val="ЭКРБ"/>
      <sheetName val="1 (2)"/>
      <sheetName val="Об-я св-а"/>
      <sheetName val="2в"/>
      <sheetName val="Приложение 7 (ЕНП)"/>
      <sheetName val="list"/>
      <sheetName val="AFS"/>
      <sheetName val="Титул1"/>
      <sheetName val="д.7.001"/>
      <sheetName val="Hidden"/>
      <sheetName val="МОП"/>
      <sheetName val="13_NGDO"/>
      <sheetName val="Добыча_нефти4"/>
      <sheetName val="14_1_2_2_(Услуги_связи)"/>
      <sheetName val="поставка_сравн13"/>
      <sheetName val="жд_тарифы"/>
      <sheetName val="1кв__"/>
      <sheetName val="2кв_"/>
      <sheetName val="янв_(2)"/>
      <sheetName val="рев_дф_(1_08_)_(3)"/>
      <sheetName val="заявка_(2)"/>
      <sheetName val="Материалы_для_АУП"/>
      <sheetName val="МодельППП_(Свод)"/>
      <sheetName val="Input_TD"/>
      <sheetName val="2_2_ОтклОТМ1"/>
      <sheetName val="1_3_2_ОТМ1"/>
      <sheetName val="МО_0012"/>
      <sheetName val="Статьи_ТЭП_старая_структура"/>
      <sheetName val="I__Прогноз_доходов"/>
      <sheetName val="Notes_IS"/>
      <sheetName val="Prelim_Cost"/>
      <sheetName val="Отпуск_продукции"/>
      <sheetName val="1_класс"/>
      <sheetName val="2_класс"/>
      <sheetName val="3_класс"/>
      <sheetName val="4_класс"/>
      <sheetName val="5_класс"/>
      <sheetName val="спецпит,проездн_"/>
      <sheetName val="План_произв-ва_(мес_)_(бюджет)"/>
      <sheetName val="10_БО_(kzt)"/>
      <sheetName val="общие_данные"/>
      <sheetName val="тех_реж"/>
      <sheetName val="Кап_затраты_ОМГ_16"/>
      <sheetName val="1_(2)"/>
      <sheetName val="ввод-вывод_ОС_авг2004-_2005"/>
      <sheetName val="Loans_out"/>
      <sheetName val="Штатное_2012-2015"/>
      <sheetName val="Об-я_св-а"/>
      <sheetName val="Cash_flow_2011"/>
      <sheetName val="5NK_"/>
      <sheetName val="из_сем"/>
      <sheetName val="__2_3_2"/>
      <sheetName val="Форма3_6"/>
      <sheetName val="7НК"/>
      <sheetName val="апрель 09."/>
      <sheetName val="потр"/>
      <sheetName val="СН"/>
      <sheetName val="Направления обучения"/>
      <sheetName val="УУ 9 мес.2014"/>
      <sheetName val="Гр5(о)"/>
      <sheetName val=""/>
      <sheetName val="PP&amp;E mvt for 2003"/>
      <sheetName val="Capex"/>
      <sheetName val="БПО"/>
      <sheetName val="13_NGDO1"/>
      <sheetName val="Добыча_нефти41"/>
      <sheetName val="14_1_2_2_(Услуги_связи)1"/>
      <sheetName val="поставка_сравн131"/>
      <sheetName val="жд_тарифы1"/>
      <sheetName val="1кв__1"/>
      <sheetName val="2кв_1"/>
      <sheetName val="рев_дф_(1_08_)_(3)1"/>
      <sheetName val="заявка_(2)1"/>
      <sheetName val="янв_(2)1"/>
      <sheetName val="Материалы_для_АУП1"/>
      <sheetName val="МодельППП_(Свод)1"/>
      <sheetName val="Input_TD1"/>
      <sheetName val="2_2_ОтклОТМ2"/>
      <sheetName val="1_3_2_ОТМ2"/>
      <sheetName val="МО_00121"/>
      <sheetName val="Статьи_ТЭП_старая_структура1"/>
      <sheetName val="I__Прогноз_доходов1"/>
      <sheetName val="Notes_IS1"/>
      <sheetName val="Prelim_Cost1"/>
      <sheetName val="Отпуск_продукции1"/>
      <sheetName val="1_класс1"/>
      <sheetName val="2_класс1"/>
      <sheetName val="3_класс1"/>
      <sheetName val="4_класс1"/>
      <sheetName val="5_класс1"/>
      <sheetName val="спецпит,проездн_1"/>
      <sheetName val="План_произв-ва_(мес_)_(бюджет)1"/>
      <sheetName val="10_БО_(kzt)1"/>
      <sheetName val="общие_данные1"/>
      <sheetName val="тех_реж1"/>
      <sheetName val="Кап_затраты_ОМГ_161"/>
      <sheetName val="ввод-вывод_ОС_авг2004-_20051"/>
      <sheetName val="Loans_out1"/>
      <sheetName val="1_(2)1"/>
      <sheetName val="Об-я_св-а1"/>
      <sheetName val="Штатное_2012-20151"/>
      <sheetName val="Cash_flow_20111"/>
      <sheetName val="5NK_1"/>
      <sheetName val="из_сем1"/>
      <sheetName val="__2_3_21"/>
      <sheetName val="Форма3_61"/>
      <sheetName val="апрель_09_"/>
      <sheetName val="Макро"/>
      <sheetName val="Преискурант"/>
      <sheetName val="Табельные номера сотрудников"/>
      <sheetName val="Лист2"/>
      <sheetName val="Sep"/>
      <sheetName val="массив ДЗО"/>
      <sheetName val="форма 3 смета затрат"/>
      <sheetName val="BS new"/>
      <sheetName val="сортамент"/>
      <sheetName val="Заполните"/>
      <sheetName val="План"/>
      <sheetName val="Факт"/>
      <sheetName val="Лист5"/>
      <sheetName val="WBS elements RS-v.02A"/>
      <sheetName val="Прайс 2005"/>
      <sheetName val="Лист3"/>
      <sheetName val="точн2"/>
      <sheetName val="БиВи (290)"/>
      <sheetName val="450 (2)"/>
      <sheetName val="Накл"/>
      <sheetName val="новая №5"/>
      <sheetName val="Movements"/>
      <sheetName val="Собственный капитал"/>
      <sheetName val="Пок"/>
      <sheetName val="черновик"/>
      <sheetName val="Sales F"/>
      <sheetName val="Balance Sheet"/>
      <sheetName val="База"/>
      <sheetName val="Ведомость"/>
      <sheetName val="линии"/>
      <sheetName val="нагр.МВт"/>
      <sheetName val="Показатели январь"/>
      <sheetName val="сут.баланс по РДЦ"/>
      <sheetName val="Справочник"/>
      <sheetName val="Итоговая таблица"/>
      <sheetName val="I KEY INFORMATION"/>
      <sheetName val="Спецификация"/>
      <sheetName val="ОП_свод"/>
      <sheetName val="глина"/>
      <sheetName val="Лв 1715 (сб)"/>
      <sheetName val="Осн. пара"/>
      <sheetName val="ДД"/>
      <sheetName val="шкала"/>
      <sheetName val="Затраты"/>
      <sheetName val="TB-300699-Final"/>
      <sheetName val="capex_kzt"/>
      <sheetName val="Осн"/>
      <sheetName val="Тариф"/>
      <sheetName val="Доход"/>
      <sheetName val="БСП"/>
      <sheetName val="Ф3 2019"/>
      <sheetName val="Ф4 2019"/>
      <sheetName val="ДДС"/>
      <sheetName val="КПН"/>
      <sheetName val="БФП"/>
      <sheetName val="Loan"/>
      <sheetName val="07"/>
      <sheetName val="04.1.2"/>
      <sheetName val="04.1.4-05.1.4"/>
      <sheetName val="04.1.5"/>
      <sheetName val="04.1.8"/>
      <sheetName val="04.1.9"/>
      <sheetName val="04.1.99"/>
      <sheetName val="04.2"/>
      <sheetName val="04.2.5"/>
      <sheetName val="04.3.1"/>
      <sheetName val="04.3.2"/>
      <sheetName val="04.4"/>
      <sheetName val="04.5.2"/>
      <sheetName val="04.5.3"/>
      <sheetName val="04.6.1"/>
      <sheetName val="04.6.2"/>
      <sheetName val="04.6.3"/>
      <sheetName val="04.7.1"/>
      <sheetName val="04.7.3 "/>
      <sheetName val="04.7.7"/>
      <sheetName val="04.7.8"/>
      <sheetName val="04.7.9"/>
      <sheetName val="04.7.10"/>
      <sheetName val="04.7.11"/>
      <sheetName val="04.7.12"/>
      <sheetName val="04.7.15"/>
      <sheetName val="04.7.16"/>
      <sheetName val="04.7.99"/>
      <sheetName val="04.8.1"/>
      <sheetName val="04.8.2"/>
      <sheetName val="04.8.3"/>
      <sheetName val="04.8.4"/>
      <sheetName val="04.8.5"/>
      <sheetName val="04.8.6"/>
      <sheetName val="04.8.7"/>
      <sheetName val="04.8.8"/>
      <sheetName val="04.8.12"/>
      <sheetName val="04.8.13"/>
      <sheetName val="04.8.14"/>
      <sheetName val="04.8.99"/>
      <sheetName val="Сигма"/>
      <sheetName val="Расчет ФОТ"/>
      <sheetName val="график смен 2020"/>
      <sheetName val="05.1.3"/>
      <sheetName val="05.1.7"/>
      <sheetName val="05.2"/>
      <sheetName val="5.2.7"/>
      <sheetName val="05.3.1"/>
      <sheetName val="05.3.2"/>
      <sheetName val="05.4"/>
      <sheetName val="05.5.1"/>
      <sheetName val="05.5.2"/>
      <sheetName val="05.5.6"/>
      <sheetName val="05.5.8"/>
      <sheetName val="05.5.9"/>
      <sheetName val="05.5.10"/>
      <sheetName val="05.5.11"/>
      <sheetName val="05.5.13"/>
      <sheetName val="05.5.14"/>
      <sheetName val="05.5.15"/>
      <sheetName val="05.5.16"/>
      <sheetName val="05.5.18"/>
      <sheetName val="05.5.19"/>
      <sheetName val="05.5.20"/>
      <sheetName val="05.5.21"/>
      <sheetName val="04.8.10-05.5.22"/>
      <sheetName val="05.5.24"/>
      <sheetName val="05.6.1"/>
      <sheetName val="05.6.2"/>
      <sheetName val="05.6.3"/>
      <sheetName val="05.6.6"/>
      <sheetName val="05.6.8"/>
      <sheetName val="05.6.10"/>
      <sheetName val="05.6.13"/>
      <sheetName val="05.6.14"/>
      <sheetName val="05.6.99"/>
      <sheetName val="10.1"/>
      <sheetName val="10.2"/>
      <sheetName val="10.3"/>
      <sheetName val="11.2"/>
      <sheetName val="11.3"/>
      <sheetName val="11.4"/>
      <sheetName val="Depreciation"/>
      <sheetName val="налоговая амортиз ФА"/>
      <sheetName val="сброс"/>
      <sheetName val="LME_prices"/>
      <sheetName val="a"/>
      <sheetName val="ЦФО"/>
      <sheetName val="наличие_НДС"/>
      <sheetName val="Тип_учета"/>
      <sheetName val="tob-assump"/>
      <sheetName val="Info"/>
      <sheetName val="книга предпосылок"/>
      <sheetName val="Данные"/>
      <sheetName val="sov tot"/>
      <sheetName val="Лист4"/>
      <sheetName val="конфир"/>
      <sheetName val="IS"/>
      <sheetName val="таблица"/>
      <sheetName val=" По скв"/>
      <sheetName val="8180 (8181,8182)"/>
      <sheetName val="8082"/>
      <sheetName val="8250"/>
      <sheetName val="8140"/>
      <sheetName val="8070"/>
      <sheetName val="8145"/>
      <sheetName val="8200"/>
      <sheetName val="8113"/>
      <sheetName val="XREF"/>
      <sheetName val="8210"/>
      <sheetName val="бензин по авто"/>
      <sheetName val="др адм"/>
      <sheetName val="Осн.ср-ва"/>
      <sheetName val="Способ_закупки"/>
      <sheetName val="УУ_9_мес_2014"/>
      <sheetName val="д_7_001"/>
      <sheetName val="Сдача_"/>
      <sheetName val="Приложение_7_(ЕНП)"/>
      <sheetName val="WBS_elements_RS-v_02A"/>
      <sheetName val="Направления_обучения"/>
      <sheetName val="общие"/>
      <sheetName val="январь"/>
      <sheetName val="BS_new"/>
      <sheetName val="БиВи_(290)"/>
      <sheetName val="450_(2)"/>
      <sheetName val="исп_см_"/>
      <sheetName val="2002(v2)"/>
      <sheetName val="2_2_ОтклОТМ3"/>
      <sheetName val="1_3_2_ОТМ3"/>
      <sheetName val="жд_тарифы2"/>
      <sheetName val="МО_00122"/>
      <sheetName val="Статьи_ТЭП_старая_структура2"/>
      <sheetName val="Добыча_нефти42"/>
      <sheetName val="поставка_сравн132"/>
      <sheetName val="I__Прогноз_доходов2"/>
      <sheetName val="Notes_IS2"/>
      <sheetName val="Input_TD2"/>
      <sheetName val="Prelim_Cost2"/>
      <sheetName val="1_класс2"/>
      <sheetName val="2_класс2"/>
      <sheetName val="3_класс2"/>
      <sheetName val="4_класс2"/>
      <sheetName val="5_класс2"/>
      <sheetName val="Отпуск_продукции2"/>
      <sheetName val="спецпит,проездн_2"/>
      <sheetName val="13_NGDO2"/>
      <sheetName val="общие_данные2"/>
      <sheetName val="Loans_out2"/>
      <sheetName val="МодельППП_(Свод)2"/>
      <sheetName val="14_1_2_2_(Услуги_связи)2"/>
      <sheetName val="10_БО_(kzt)2"/>
      <sheetName val="1кв__2"/>
      <sheetName val="2кв_2"/>
      <sheetName val="Штатное_2012-20152"/>
      <sheetName val="Cash_flow_20112"/>
      <sheetName val="ввод-вывод_ОС_авг2004-_20052"/>
      <sheetName val="Форма3_62"/>
      <sheetName val="5NK_2"/>
      <sheetName val="из_сем2"/>
      <sheetName val="__2_3_22"/>
      <sheetName val="План_произв-ва_(мес_)_(бюджет)2"/>
      <sheetName val="янв_(2)2"/>
      <sheetName val="рев_дф_(1_08_)_(3)2"/>
      <sheetName val="заявка_(2)2"/>
      <sheetName val="Материалы_для_АУП2"/>
      <sheetName val="тех_реж2"/>
      <sheetName val="Кап_затраты_ОМГ_162"/>
      <sheetName val="1_(2)2"/>
      <sheetName val="Об-я_св-а2"/>
      <sheetName val="апрель_09_1"/>
      <sheetName val="PP&amp;E_mvt_for_2003"/>
      <sheetName val="Прайс_2005"/>
      <sheetName val="NOV"/>
      <sheetName val="Астана рус"/>
      <sheetName val="Алматы рус"/>
      <sheetName val="МТ_CapexDepreciation"/>
      <sheetName val="МУНАЙТАС L-1"/>
      <sheetName val="Data-in"/>
      <sheetName val="консалт"/>
      <sheetName val="ПО НОВОМУ ШТАТНОМУ"/>
      <sheetName val="100 159 -полигр ус (2)"/>
      <sheetName val="хозтов"/>
      <sheetName val="Статьи"/>
      <sheetName val="Выбор"/>
      <sheetName val="Апрель"/>
      <sheetName val="Сентябрь"/>
      <sheetName val="Ноябрь"/>
      <sheetName val="Квартал"/>
      <sheetName val="Июль"/>
      <sheetName val="Март"/>
      <sheetName val="Июнь"/>
      <sheetName val="по 2007 году план на 2008 год"/>
      <sheetName val="Содержание"/>
      <sheetName val="класс"/>
      <sheetName val="ati"/>
      <sheetName val="I1"/>
      <sheetName val="I2"/>
      <sheetName val="Dictionaries"/>
      <sheetName val="К сущ"/>
      <sheetName val="Ф2-Р.3_Зарплат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>
        <row r="3">
          <cell r="A3">
            <v>1</v>
          </cell>
        </row>
      </sheetData>
      <sheetData sheetId="225">
        <row r="3">
          <cell r="A3">
            <v>1</v>
          </cell>
        </row>
      </sheetData>
      <sheetData sheetId="226">
        <row r="3">
          <cell r="A3">
            <v>1</v>
          </cell>
        </row>
      </sheetData>
      <sheetData sheetId="227">
        <row r="3">
          <cell r="A3">
            <v>1</v>
          </cell>
        </row>
      </sheetData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 refreshError="1"/>
      <sheetData sheetId="379" refreshError="1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/>
      <sheetData sheetId="433" refreshError="1"/>
      <sheetData sheetId="434"/>
      <sheetData sheetId="435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>
        <row r="3">
          <cell r="A3">
            <v>1</v>
          </cell>
        </row>
      </sheetData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дготовка"/>
      <sheetName val="перевозка"/>
      <sheetName val="демонтаж"/>
      <sheetName val="монтаж"/>
      <sheetName val="бурение"/>
      <sheetName val="крепление"/>
      <sheetName val="освоение"/>
      <sheetName val="СписокТЭП"/>
    </sheetNames>
    <sheetDataSet>
      <sheetData sheetId="0"/>
      <sheetData sheetId="1"/>
      <sheetData sheetId="2"/>
      <sheetData sheetId="3">
        <row r="4">
          <cell r="F4">
            <v>34.481999999999999</v>
          </cell>
        </row>
      </sheetData>
      <sheetData sheetId="4"/>
      <sheetData sheetId="5"/>
      <sheetData sheetId="6"/>
      <sheetData sheetId="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нтаж"/>
      <sheetName val="перевозка"/>
      <sheetName val="монтаж (2)"/>
      <sheetName val="бурение"/>
      <sheetName val="крепление"/>
      <sheetName val="освоение"/>
      <sheetName val="Лист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Экономия 1"/>
      <sheetName val="Свод"/>
      <sheetName val="P1 (1)"/>
      <sheetName val="P2 (1)"/>
      <sheetName val="Р3 (1)"/>
      <sheetName val="Р3 (2)"/>
      <sheetName val="P4 (1)"/>
      <sheetName val="P4 (2)"/>
      <sheetName val="P4 (4)"/>
      <sheetName val="P5 (1)"/>
      <sheetName val="P5 (2)"/>
      <sheetName val="P5 (3)"/>
      <sheetName val="P5 (4)"/>
      <sheetName val="P6 (1)"/>
      <sheetName val="P6 (2)"/>
      <sheetName val="P6 (3)"/>
      <sheetName val="P6 (4)"/>
      <sheetName val="P6 (5)"/>
      <sheetName val="P6 (6)"/>
      <sheetName val="P6 (7)"/>
      <sheetName val="P6 (8)"/>
      <sheetName val="P7 (1)"/>
      <sheetName val="P7 (2)"/>
      <sheetName val="P7 (3)"/>
      <sheetName val="P7 (4)"/>
      <sheetName val="P7 (5)"/>
      <sheetName val="P7 (6)"/>
      <sheetName val="P7 (7)"/>
      <sheetName val="P8 (1)"/>
      <sheetName val="P8 (2)"/>
      <sheetName val="P8 (3)"/>
      <sheetName val="P9 (1)"/>
      <sheetName val="P9 (2)"/>
      <sheetName val="P10 (1)"/>
      <sheetName val="P10 (2)"/>
      <sheetName val="P10 (3)"/>
      <sheetName val="P11 (1)"/>
      <sheetName val="P11 (2)"/>
      <sheetName val="P11 (3)"/>
      <sheetName val="P11 (4)"/>
      <sheetName val="P11 (5)"/>
      <sheetName val="P11 (6)"/>
      <sheetName val="P11 (7)"/>
      <sheetName val="P11 (8)"/>
      <sheetName val="P11 (9)"/>
      <sheetName val="P11 (10)"/>
      <sheetName val="P11 (11)"/>
      <sheetName val="P11 (12)"/>
      <sheetName val="P12 (1)"/>
      <sheetName val="P12 (2)"/>
      <sheetName val="P12 (3)"/>
      <sheetName val="P12 (4)"/>
      <sheetName val="обяз обуч"/>
      <sheetName val="P13 (1)"/>
      <sheetName val="P13 (2)"/>
      <sheetName val="P14"/>
      <sheetName val="P15 (1)"/>
      <sheetName val="P15 (2)"/>
      <sheetName val="P15 (3)"/>
      <sheetName val="P15 (4)"/>
      <sheetName val="A4 (1)"/>
      <sheetName val="бурени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 испытания"/>
      <sheetName val="Основная таблица"/>
      <sheetName val="первич"/>
      <sheetName val="3 Бар."/>
      <sheetName val="3 Бар. (3)"/>
      <sheetName val="3 Бар. (2)"/>
      <sheetName val="204"/>
      <sheetName val="204 (июль)"/>
      <sheetName val="87 (июль)"/>
      <sheetName val="87 (июль) (2)"/>
      <sheetName val="87 (июль) (сдача)"/>
      <sheetName val="82"/>
      <sheetName val="82 (2)"/>
      <sheetName val="93"/>
      <sheetName val="93 (2)"/>
      <sheetName val="94"/>
      <sheetName val="94 (2)"/>
      <sheetName val="204 (2)"/>
      <sheetName val="205"/>
      <sheetName val="5"/>
      <sheetName val="92"/>
      <sheetName val="92 (2)"/>
      <sheetName val="92 (3)"/>
      <sheetName val="Р3 (1)"/>
    </sheetNames>
    <sheetDataSet>
      <sheetData sheetId="0" refreshError="1"/>
      <sheetData sheetId="1">
        <row r="20">
          <cell r="A20" t="str">
            <v>1.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НПЗ"/>
      <sheetName val="Нефть"/>
      <sheetName val="Производ"/>
      <sheetName val="ОснПок"/>
      <sheetName val="адм расходы"/>
      <sheetName val="Лист1"/>
      <sheetName val="Форма2"/>
      <sheetName val="Баланс"/>
      <sheetName val="СписокТЭП"/>
      <sheetName val="предприятия"/>
      <sheetName val="АНПЗ_06_2003"/>
      <sheetName val="Позиция"/>
      <sheetName val="Форма1"/>
      <sheetName val="14.1.2.2.(Услуги связи)"/>
      <sheetName val="  2.3.2"/>
      <sheetName val="группа"/>
      <sheetName val="12НК"/>
      <sheetName val="3НК"/>
      <sheetName val="7НК"/>
      <sheetName val="Добыча нефти4"/>
      <sheetName val="поставка сравн13"/>
      <sheetName val="Input TD"/>
      <sheetName val="2 БО (тенге)"/>
      <sheetName val="Фин.обяз."/>
      <sheetName val="Добычанефти4"/>
      <sheetName val="поставкасравн13"/>
      <sheetName val="из сем"/>
      <sheetName val="LME_prices"/>
      <sheetName val="5R"/>
      <sheetName val="L-1"/>
      <sheetName val="FES"/>
      <sheetName val="сброс"/>
      <sheetName val="ТО гермозоны расчет"/>
      <sheetName val="База"/>
      <sheetName val="адм_расходы"/>
      <sheetName val="14_1_2_2_(Услуги_связи)"/>
      <sheetName val="__2_3_2"/>
      <sheetName val="2_БО_(тенге)"/>
      <sheetName val="Добыча_нефти4"/>
      <sheetName val="поставка_сравн13"/>
      <sheetName val="Input_TD"/>
      <sheetName val="Фин_обяз_"/>
      <sheetName val="из_сем"/>
      <sheetName val="ТО_гермозоны_расчет"/>
      <sheetName val="элементы"/>
      <sheetName val="флормиро"/>
      <sheetName val="ввод-вывод ОС авг2004- 2005"/>
      <sheetName val="ОТиТБ"/>
      <sheetName val="ГВЦ"/>
      <sheetName val="ИС"/>
      <sheetName val="ГЦУС"/>
      <sheetName val="ЦЛР"/>
      <sheetName val="ЦИТ"/>
      <sheetName val="МодельППП (Свод)"/>
      <sheetName val="1. Доходы"/>
      <sheetName val="Отпуск продукции"/>
      <sheetName val="сетка"/>
      <sheetName val="пробег м расх"/>
      <sheetName val="пробмч по город"/>
      <sheetName val="коэфф"/>
      <sheetName val="АУП командировочные"/>
      <sheetName val="КОРП-1"/>
      <sheetName val="апрель"/>
      <sheetName val="TT"/>
      <sheetName val="I. Прогноз доходов"/>
      <sheetName val="Control"/>
      <sheetName val="Форма7 "/>
      <sheetName val="3.3.31."/>
      <sheetName val="форма 3 смета затрат"/>
      <sheetName val="для 4"/>
      <sheetName val="зоны"/>
      <sheetName val="Памятка"/>
      <sheetName val="B-4"/>
      <sheetName val="Лист3"/>
      <sheetName val="Database (RUR)Mar YTD"/>
      <sheetName val="Деб-1"/>
      <sheetName val="ГТМ"/>
      <sheetName val="Основная таблиц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"/>
      <sheetName val="1.KPI"/>
      <sheetName val="2.P&amp;L"/>
      <sheetName val="3.CF"/>
      <sheetName val="4.BS"/>
      <sheetName val="5.CAP"/>
      <sheetName val="6.PAS"/>
      <sheetName val="7.LN"/>
      <sheetName val="8.AFF"/>
      <sheetName val="9.ТАХ"/>
      <sheetName val="10.TEPs DZO"/>
      <sheetName val="OLD"/>
      <sheetName val="1NK"/>
      <sheetName val="2NK"/>
      <sheetName val="3NK"/>
      <sheetName val="4NK"/>
      <sheetName val="5NK"/>
      <sheetName val="6NK"/>
      <sheetName val="7НК"/>
      <sheetName val="8НК"/>
      <sheetName val="9НК"/>
      <sheetName val="10.AST"/>
      <sheetName val="#ССЫЛКА"/>
      <sheetName val="FES"/>
      <sheetName val="Лист1"/>
      <sheetName val="ОС"/>
      <sheetName val="НМА"/>
      <sheetName val="Опер (50)10%"/>
      <sheetName val="26. инвестбюджет"/>
      <sheetName val="#REF"/>
      <sheetName val="4 БО"/>
      <sheetName val="6НК-cт."/>
      <sheetName val="3 БО"/>
      <sheetName val="Добыча нефти4"/>
      <sheetName val="2БО"/>
      <sheetName val="КТГ 2010"/>
      <sheetName val="условия!"/>
      <sheetName val="Объемы газ"/>
      <sheetName val="trial balance CONS"/>
      <sheetName val="1кв. "/>
      <sheetName val="2кв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нут. корр-ка"/>
      <sheetName val="KMG-Seciruty"/>
      <sheetName val="Семсер-Өрт сөндіруші"/>
      <sheetName val="ПП 2020 корректировка"/>
      <sheetName val="FES"/>
    </sheetNames>
    <definedNames>
      <definedName name="as" refersTo="#ССЫЛКА!"/>
      <definedName name="Header1" refersTo="#ССЫЛКА!"/>
      <definedName name="мира" refersTo="#ССЫЛКА!"/>
      <definedName name="т3" refersTo="#ССЫЛКА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"/>
      <sheetName val="1.1"/>
      <sheetName val="1"/>
      <sheetName val="2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2.10"/>
      <sheetName val="3"/>
      <sheetName val="3.1"/>
      <sheetName val="3.2"/>
      <sheetName val="4"/>
      <sheetName val="5"/>
      <sheetName val="4.1"/>
      <sheetName val="5."/>
      <sheetName val="5.1"/>
      <sheetName val="5.2"/>
      <sheetName val="5.3"/>
      <sheetName val="6"/>
      <sheetName val="6.1"/>
      <sheetName val="6.2"/>
      <sheetName val="6.3"/>
      <sheetName val="7"/>
      <sheetName val="7.1"/>
      <sheetName val="8"/>
      <sheetName val="8.1"/>
      <sheetName val="8.2"/>
      <sheetName val="8.3"/>
      <sheetName val="9"/>
      <sheetName val="9.1"/>
      <sheetName val="10"/>
      <sheetName val="11"/>
      <sheetName val="Д.11"/>
      <sheetName val="12"/>
      <sheetName val="3А"/>
      <sheetName val="3В"/>
      <sheetName val="3С"/>
      <sheetName val="3E"/>
      <sheetName val="3D"/>
      <sheetName val="3F"/>
      <sheetName val="3H"/>
      <sheetName val="3J"/>
      <sheetName val="3K"/>
      <sheetName val="3L"/>
      <sheetName val="3M"/>
      <sheetName val="3N"/>
      <sheetName val="3O"/>
      <sheetName val="3P"/>
      <sheetName val="13"/>
      <sheetName val="13.1"/>
      <sheetName val="13.2"/>
      <sheetName val="13.4"/>
      <sheetName val="13.5"/>
      <sheetName val="14"/>
      <sheetName val="14.1"/>
      <sheetName val="15"/>
      <sheetName val="15.1"/>
      <sheetName val="16"/>
      <sheetName val="16.1"/>
      <sheetName val="17"/>
      <sheetName val="17.1"/>
      <sheetName val="17.2"/>
      <sheetName val="18"/>
      <sheetName val="19"/>
      <sheetName val="20"/>
      <sheetName val="20.1"/>
      <sheetName val="21"/>
      <sheetName val="д21"/>
      <sheetName val="22 (6"/>
      <sheetName val="22.1(6"/>
      <sheetName val="22.2(6"/>
      <sheetName val="22.3(6"/>
      <sheetName val="свод"/>
      <sheetName val="22 (5"/>
      <sheetName val="22.1(5"/>
      <sheetName val="22.2(5"/>
      <sheetName val="22.3(5"/>
      <sheetName val="22.5(5"/>
      <sheetName val="22.7"/>
      <sheetName val="22 (4)"/>
      <sheetName val="22.1 (4"/>
      <sheetName val="22.2 (4"/>
      <sheetName val="22.3 (4"/>
      <sheetName val="22.5 (4"/>
      <sheetName val="23"/>
      <sheetName val="д.23"/>
      <sheetName val="24"/>
      <sheetName val="24."/>
      <sheetName val="24.1)"/>
      <sheetName val="25"/>
      <sheetName val="25.1"/>
      <sheetName val="26"/>
      <sheetName val="27"/>
      <sheetName val="27.1"/>
      <sheetName val="28"/>
      <sheetName val="28.1"/>
      <sheetName val="28.2"/>
      <sheetName val="28.3"/>
      <sheetName val="28.4"/>
      <sheetName val="28.5"/>
      <sheetName val="28.6"/>
      <sheetName val="29"/>
      <sheetName val="30"/>
      <sheetName val="31"/>
      <sheetName val="д31"/>
      <sheetName val="32"/>
      <sheetName val="Лист1"/>
      <sheetName val="форма № 1 "/>
      <sheetName val="Форма №2"/>
      <sheetName val="Форма №3"/>
      <sheetName val="Формат №4"/>
      <sheetName val="FES"/>
      <sheetName val="Содержание"/>
      <sheetName val="GAAP TB 31.12.01  detail p&amp;l"/>
      <sheetName val="14.1.2.2.(Услуги связи)"/>
      <sheetName val="PL - I Quarter"/>
      <sheetName val="PL - II Quarter"/>
      <sheetName val="PL - III Quarter"/>
      <sheetName val="PL - IV Quarter"/>
      <sheetName val="CFS - I Quarter (direct)"/>
      <sheetName val="CFS - II Quarter (direct)"/>
      <sheetName val="CFS - III Quarter (direct)"/>
      <sheetName val="CFS - IV Quarter (direct)"/>
      <sheetName val="COS"/>
      <sheetName val="GA"/>
      <sheetName val="Selling"/>
      <sheetName val="PL - Dec"/>
      <sheetName val="Dictionaries"/>
      <sheetName val="SMSTemp"/>
      <sheetName val="BS and PL"/>
      <sheetName val="Scenarios"/>
      <sheetName val="для НС ОСК"/>
      <sheetName val="12 из 57 АЗС"/>
      <sheetName val="1NK"/>
      <sheetName val="из сем"/>
      <sheetName val="KONSOLID"/>
      <sheetName val="Форма2"/>
      <sheetName val="Добычанефти4"/>
      <sheetName val="поставкасравн13"/>
      <sheetName val="Ф3"/>
      <sheetName val="Декларация КПН план 2006 г+амор"/>
      <sheetName val="Себестоим"/>
      <sheetName val="Адм.расх"/>
      <sheetName val="map_nat"/>
      <sheetName val="map_RPG"/>
      <sheetName val="Нефть"/>
      <sheetName val="2БО"/>
      <sheetName val="Resource Sheet"/>
      <sheetName val="Main Sheet"/>
      <sheetName val="6НК-cт."/>
      <sheetName val="C 25"/>
      <sheetName val="ЗАО_н.ит"/>
      <sheetName val="ЗАО_мес"/>
      <sheetName val="Труд"/>
      <sheetName val="B-4"/>
      <sheetName val="Форма1"/>
      <sheetName val="Gas1999"/>
      <sheetName val="èç ñåì"/>
      <sheetName val="7_1"/>
      <sheetName val="1_11"/>
      <sheetName val="2_11"/>
      <sheetName val="2_21"/>
      <sheetName val="2_31"/>
      <sheetName val="2_41"/>
      <sheetName val="2_51"/>
      <sheetName val="2_61"/>
      <sheetName val="2_71"/>
      <sheetName val="2_81"/>
      <sheetName val="2_91"/>
      <sheetName val="2_101"/>
      <sheetName val="3_11"/>
      <sheetName val="3_21"/>
      <sheetName val="4_11"/>
      <sheetName val="5_4"/>
      <sheetName val="5_11"/>
      <sheetName val="5_21"/>
      <sheetName val="5_31"/>
      <sheetName val="6_11"/>
      <sheetName val="6_21"/>
      <sheetName val="6_31"/>
      <sheetName val="7_12"/>
      <sheetName val="8_11"/>
      <sheetName val="8_21"/>
      <sheetName val="8_31"/>
      <sheetName val="9_11"/>
      <sheetName val="Д_111"/>
      <sheetName val="13_11"/>
      <sheetName val="13_21"/>
      <sheetName val="13_41"/>
      <sheetName val="13_51"/>
      <sheetName val="14_11"/>
      <sheetName val="15_11"/>
      <sheetName val="16_11"/>
      <sheetName val="17_11"/>
      <sheetName val="17_21"/>
      <sheetName val="20_11"/>
      <sheetName val="22_(61"/>
      <sheetName val="22_1(61"/>
      <sheetName val="22_2(61"/>
      <sheetName val="22_3(61"/>
      <sheetName val="22_(51"/>
      <sheetName val="22_1(51"/>
      <sheetName val="22_2(51"/>
      <sheetName val="22_3(51"/>
      <sheetName val="22_5(51"/>
      <sheetName val="22_71"/>
      <sheetName val="22_(4)1"/>
      <sheetName val="22_1_(41"/>
      <sheetName val="22_2_(41"/>
      <sheetName val="22_3_(41"/>
      <sheetName val="22_5_(41"/>
      <sheetName val="д_231"/>
      <sheetName val="24_1"/>
      <sheetName val="24_1)1"/>
      <sheetName val="25_11"/>
      <sheetName val="27_11"/>
      <sheetName val="28_11"/>
      <sheetName val="28_21"/>
      <sheetName val="28_31"/>
      <sheetName val="28_41"/>
      <sheetName val="28_51"/>
      <sheetName val="28_61"/>
      <sheetName val="форма_№_1_1"/>
      <sheetName val="Форма_№21"/>
      <sheetName val="Форма_№31"/>
      <sheetName val="Формат_№41"/>
      <sheetName val="1_1"/>
      <sheetName val="2_1"/>
      <sheetName val="2_2"/>
      <sheetName val="2_3"/>
      <sheetName val="2_4"/>
      <sheetName val="2_5"/>
      <sheetName val="2_6"/>
      <sheetName val="2_7"/>
      <sheetName val="2_8"/>
      <sheetName val="2_9"/>
      <sheetName val="2_10"/>
      <sheetName val="3_1"/>
      <sheetName val="3_2"/>
      <sheetName val="4_1"/>
      <sheetName val="5_"/>
      <sheetName val="5_1"/>
      <sheetName val="5_2"/>
      <sheetName val="5_3"/>
      <sheetName val="6_1"/>
      <sheetName val="6_2"/>
      <sheetName val="6_3"/>
      <sheetName val="7_11"/>
      <sheetName val="8_1"/>
      <sheetName val="8_2"/>
      <sheetName val="8_3"/>
      <sheetName val="9_1"/>
      <sheetName val="Д_11"/>
      <sheetName val="13_1"/>
      <sheetName val="13_2"/>
      <sheetName val="13_4"/>
      <sheetName val="13_5"/>
      <sheetName val="14_1"/>
      <sheetName val="15_1"/>
      <sheetName val="16_1"/>
      <sheetName val="17_1"/>
      <sheetName val="17_2"/>
      <sheetName val="20_1"/>
      <sheetName val="22_(6"/>
      <sheetName val="22_1(6"/>
      <sheetName val="22_2(6"/>
      <sheetName val="22_3(6"/>
      <sheetName val="22_(5"/>
      <sheetName val="22_1(5"/>
      <sheetName val="22_2(5"/>
      <sheetName val="22_3(5"/>
      <sheetName val="22_5(5"/>
      <sheetName val="22_7"/>
      <sheetName val="22_(4)"/>
      <sheetName val="22_1_(4"/>
      <sheetName val="22_2_(4"/>
      <sheetName val="22_3_(4"/>
      <sheetName val="22_5_(4"/>
      <sheetName val="д_23"/>
      <sheetName val="24_"/>
      <sheetName val="24_1)"/>
      <sheetName val="25_1"/>
      <sheetName val="27_1"/>
      <sheetName val="28_1"/>
      <sheetName val="28_2"/>
      <sheetName val="28_3"/>
      <sheetName val="28_4"/>
      <sheetName val="28_5"/>
      <sheetName val="28_6"/>
      <sheetName val="форма_№_1_"/>
      <sheetName val="Форма_№2"/>
      <sheetName val="Форма_№3"/>
      <sheetName val="Формат_№4"/>
      <sheetName val="1_12"/>
      <sheetName val="2_12"/>
      <sheetName val="2_22"/>
      <sheetName val="2_32"/>
      <sheetName val="2_42"/>
      <sheetName val="2_52"/>
      <sheetName val="2_62"/>
      <sheetName val="2_72"/>
      <sheetName val="2_82"/>
      <sheetName val="2_92"/>
      <sheetName val="2_102"/>
      <sheetName val="3_12"/>
      <sheetName val="3_22"/>
      <sheetName val="4_12"/>
      <sheetName val="5_5"/>
      <sheetName val="5_12"/>
      <sheetName val="5_22"/>
      <sheetName val="5_32"/>
      <sheetName val="6_12"/>
      <sheetName val="6_22"/>
      <sheetName val="6_32"/>
      <sheetName val="7_13"/>
      <sheetName val="8_12"/>
      <sheetName val="8_22"/>
      <sheetName val="8_32"/>
      <sheetName val="9_12"/>
      <sheetName val="Д_112"/>
      <sheetName val="13_12"/>
      <sheetName val="13_22"/>
      <sheetName val="13_42"/>
      <sheetName val="13_52"/>
      <sheetName val="14_12"/>
      <sheetName val="15_12"/>
      <sheetName val="16_12"/>
      <sheetName val="17_12"/>
      <sheetName val="17_22"/>
      <sheetName val="20_12"/>
      <sheetName val="22_(62"/>
      <sheetName val="22_1(62"/>
      <sheetName val="22_2(62"/>
      <sheetName val="22_3(62"/>
      <sheetName val="22_(52"/>
      <sheetName val="22_1(52"/>
      <sheetName val="22_2(52"/>
      <sheetName val="22_3(52"/>
      <sheetName val="22_5(52"/>
      <sheetName val="22_72"/>
      <sheetName val="22_(4)2"/>
      <sheetName val="22_1_(42"/>
      <sheetName val="22_2_(42"/>
      <sheetName val="22_3_(42"/>
      <sheetName val="22_5_(42"/>
      <sheetName val="д_232"/>
      <sheetName val="24_2"/>
      <sheetName val="24_1)2"/>
      <sheetName val="25_12"/>
      <sheetName val="27_12"/>
      <sheetName val="28_12"/>
      <sheetName val="28_22"/>
      <sheetName val="28_32"/>
      <sheetName val="28_42"/>
      <sheetName val="28_52"/>
      <sheetName val="28_62"/>
      <sheetName val="форма_№_1_2"/>
      <sheetName val="Форма_№22"/>
      <sheetName val="Форма_№32"/>
      <sheetName val="Формат_№42"/>
      <sheetName val="поставка сравн13"/>
      <sheetName val="Штатка на 2013г"/>
      <sheetName val="Форма2 Скор 1"/>
      <sheetName val="HSE"/>
      <sheetName val="ФЗП"/>
      <sheetName val="ФормаВ"/>
      <sheetName val="НД_КПФ"/>
      <sheetName val="НД"/>
      <sheetName val="НД_расход"/>
      <sheetName val="КВЛ"/>
      <sheetName val="факс (2005-20гг.)"/>
      <sheetName val="форма 13 на 01.01.12г."/>
      <sheetName val="1НК"/>
      <sheetName val="3НК"/>
      <sheetName val="IFRS FS"/>
      <sheetName val="Dir_Cash"/>
      <sheetName val="Cash_All"/>
      <sheetName val="7НК"/>
      <sheetName val="CO11"/>
      <sheetName val="CO12"/>
      <sheetName val="CO13"/>
      <sheetName val="CO16"/>
      <sheetName val="CO17"/>
      <sheetName val="CO18"/>
      <sheetName val="CO19"/>
      <sheetName val="CO2"/>
      <sheetName val="CO20"/>
      <sheetName val="CO21"/>
      <sheetName val="CO22"/>
      <sheetName val="CO26"/>
      <sheetName val="CO27"/>
      <sheetName val="CO3"/>
      <sheetName val="CO30"/>
      <sheetName val="CO4"/>
      <sheetName val="CO5"/>
      <sheetName val="CO6"/>
      <sheetName val="CO7"/>
      <sheetName val="Incometl"/>
      <sheetName val="Nvar"/>
      <sheetName val="Confirmation"/>
      <sheetName val="Добыча нефти4"/>
      <sheetName val="TB"/>
      <sheetName val="PR CN"/>
      <sheetName val="CO1"/>
      <sheetName val=""/>
      <sheetName val="ÎÒèÒÁ"/>
      <sheetName val="ГСМ Гараж"/>
      <sheetName val="ГСМ по инвест"/>
      <sheetName val="аморт"/>
      <sheetName val="Запчасти Гараж"/>
      <sheetName val="Материалы РМУ"/>
      <sheetName val="Постановка на учет авто"/>
      <sheetName val="Размножение проектов"/>
      <sheetName val="материалы ВДГО"/>
      <sheetName val="Тех осмотр"/>
      <sheetName val="Проект 1"/>
      <sheetName val="Объем ВДГО"/>
      <sheetName val="Стор Орг.РМУ"/>
      <sheetName val="Другие расходы"/>
      <sheetName val="Shah Deniz PSA"/>
      <sheetName val="Sales Vols &amp; Costs"/>
      <sheetName val="Commercial terms"/>
      <sheetName val="Cashflow"/>
      <sheetName val="Расчет доходов и расходов"/>
      <sheetName val="Параметры"/>
      <sheetName val="SAPП2014"/>
      <sheetName val="V,TTР,дохП2013"/>
      <sheetName val="Справка ИЦА"/>
      <sheetName val="Äîáû÷à íåôòè4"/>
      <sheetName val="ïîñòàâêà ñðàâí13"/>
      <sheetName val="Ôîðìà2"/>
      <sheetName val="РСза 6-м 2012"/>
      <sheetName val="июнь"/>
      <sheetName val="#ССЫЛКА"/>
      <sheetName val="янв 07"/>
      <sheetName val="3.ФО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фин"/>
      <sheetName val="Пр.М"/>
      <sheetName val="Ф7"/>
      <sheetName val="Баланс"/>
      <sheetName val="Ф10"/>
      <sheetName val="Пр1"/>
      <sheetName val="Пр2"/>
      <sheetName val="Пр2.2"/>
      <sheetName val="Пр3"/>
      <sheetName val="Пр4"/>
      <sheetName val="Расчеты ОСД"/>
      <sheetName val="Info"/>
      <sheetName val="Форма1"/>
      <sheetName val="Форма2"/>
      <sheetName val="ОТиТБ"/>
      <sheetName val="факт 2005 г."/>
      <sheetName val="PP&amp;E mvt for 2003"/>
      <sheetName val="3310"/>
      <sheetName val="Дт-Кт"/>
      <sheetName val="7.1"/>
      <sheetName val="Cash Flow - CY Workings"/>
      <sheetName val="Bon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БК (с фактом 08г.)"/>
      <sheetName val="6БК (для печати)"/>
      <sheetName val="разбивка по секторам"/>
      <sheetName val="6БК"/>
      <sheetName val="6НК"/>
      <sheetName val="Control"/>
      <sheetName val="Output sheet (fin)"/>
      <sheetName val="6NK"/>
      <sheetName val="Output sheet"/>
      <sheetName val="Start"/>
      <sheetName val="CO1"/>
      <sheetName val="CO2"/>
      <sheetName val="CO3"/>
      <sheetName val="CO4"/>
      <sheetName val="CO5"/>
      <sheetName val="CO6"/>
      <sheetName val="CO7"/>
      <sheetName val="CO8"/>
      <sheetName val="CO9"/>
      <sheetName val="CO11"/>
      <sheetName val="CO10"/>
      <sheetName val="CO12"/>
      <sheetName val="CO13"/>
      <sheetName val="CO14"/>
      <sheetName val="CO15"/>
      <sheetName val="CO16"/>
      <sheetName val="CO17"/>
      <sheetName val="CO18"/>
      <sheetName val="CO19"/>
      <sheetName val="CO20"/>
      <sheetName val="CO21"/>
      <sheetName val="CO22"/>
      <sheetName val="CO23"/>
      <sheetName val="CO24"/>
      <sheetName val="CO25"/>
      <sheetName val="CO26"/>
      <sheetName val="CO27"/>
      <sheetName val="CO28"/>
      <sheetName val="CO29"/>
      <sheetName val="CO30"/>
      <sheetName val="End"/>
      <sheetName val="Labels"/>
      <sheetName val="Template"/>
      <sheetName val="разбивка по ДЗО"/>
      <sheetName val="Пр2"/>
      <sheetName val="Sheet1"/>
      <sheetName val="Форма2"/>
      <sheetName val="  2.3.2"/>
      <sheetName val="3 БО"/>
      <sheetName val="7.1"/>
      <sheetName val="Лист5"/>
      <sheetName val="FES"/>
      <sheetName val="Содержание"/>
      <sheetName val="База"/>
      <sheetName val="14.1.2.2.(Услуги связи)"/>
      <sheetName val="Info"/>
      <sheetName val="7НК"/>
      <sheetName val="Bonds"/>
      <sheetName val="CO_10"/>
      <sheetName val="CO_14"/>
      <sheetName val="CO_15"/>
      <sheetName val="CO_23"/>
      <sheetName val="CO_24"/>
      <sheetName val="CO_25"/>
      <sheetName val="CO_28"/>
      <sheetName val="CO_29"/>
      <sheetName val="CO_8"/>
      <sheetName val="CO_9"/>
      <sheetName val="Summary"/>
      <sheetName val="Resource Sheet"/>
      <sheetName val="Main Sheet"/>
      <sheetName val="c_data"/>
      <sheetName val="KMG_6NK_6BK_Upd_v4"/>
      <sheetName val="10 NK"/>
      <sheetName val="Standing data"/>
      <sheetName val="TOC"/>
      <sheetName val="Cash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83">
          <cell r="G83" t="str">
            <v>1_1_1</v>
          </cell>
          <cell r="H83">
            <v>624185007</v>
          </cell>
          <cell r="I83">
            <v>737940412.23862433</v>
          </cell>
          <cell r="J83">
            <v>737940412.23862433</v>
          </cell>
          <cell r="K83">
            <v>149578072.07322544</v>
          </cell>
          <cell r="L83">
            <v>247259024.20968983</v>
          </cell>
          <cell r="M83">
            <v>346673300.32754123</v>
          </cell>
          <cell r="N83">
            <v>448351581.9997862</v>
          </cell>
          <cell r="O83">
            <v>332815511.93376893</v>
          </cell>
          <cell r="P83">
            <v>333587102.46746695</v>
          </cell>
          <cell r="Q83">
            <v>333867779.80405456</v>
          </cell>
          <cell r="R83">
            <v>334246993.54019582</v>
          </cell>
          <cell r="T83">
            <v>0</v>
          </cell>
        </row>
        <row r="84">
          <cell r="G84" t="str">
            <v>1_1_2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1_1_3</v>
          </cell>
          <cell r="H85">
            <v>303352244</v>
          </cell>
          <cell r="I85">
            <v>337421463.07040566</v>
          </cell>
          <cell r="J85">
            <v>337421463.07040566</v>
          </cell>
          <cell r="K85">
            <v>79365436.716913834</v>
          </cell>
          <cell r="L85">
            <v>159474255.15949529</v>
          </cell>
          <cell r="M85">
            <v>242017839.6428628</v>
          </cell>
          <cell r="N85">
            <v>324220838.8752234</v>
          </cell>
          <cell r="O85">
            <v>374128164.12724632</v>
          </cell>
          <cell r="P85">
            <v>406715342.90528125</v>
          </cell>
          <cell r="Q85">
            <v>436202705.97389489</v>
          </cell>
          <cell r="R85">
            <v>471260826.21750039</v>
          </cell>
          <cell r="T85">
            <v>0</v>
          </cell>
        </row>
        <row r="86">
          <cell r="G86" t="str">
            <v>1_1_4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1_1_5</v>
          </cell>
          <cell r="H87">
            <v>110483652</v>
          </cell>
          <cell r="I87">
            <v>137349202.8729828</v>
          </cell>
          <cell r="J87">
            <v>137349202.8729828</v>
          </cell>
          <cell r="K87">
            <v>6422711.4176572813</v>
          </cell>
          <cell r="L87">
            <v>14585269.60145597</v>
          </cell>
          <cell r="M87">
            <v>22809583.026827727</v>
          </cell>
          <cell r="N87">
            <v>30911903.643732052</v>
          </cell>
          <cell r="O87">
            <v>1609949.9146150521</v>
          </cell>
          <cell r="P87">
            <v>1142320.8802947239</v>
          </cell>
          <cell r="Q87">
            <v>630055.81293162447</v>
          </cell>
          <cell r="R87">
            <v>141519.27979459651</v>
          </cell>
          <cell r="T87">
            <v>0</v>
          </cell>
        </row>
        <row r="88">
          <cell r="G88" t="str">
            <v>1_1_6</v>
          </cell>
          <cell r="H88">
            <v>157119081</v>
          </cell>
          <cell r="I88">
            <v>187078902.04853612</v>
          </cell>
          <cell r="J88">
            <v>187078902.04853612</v>
          </cell>
          <cell r="K88">
            <v>63420998.685146235</v>
          </cell>
          <cell r="L88">
            <v>72487306.510389149</v>
          </cell>
          <cell r="M88">
            <v>80830291.834659874</v>
          </cell>
          <cell r="N88">
            <v>91832968.944131851</v>
          </cell>
          <cell r="O88">
            <v>-42922602.10809242</v>
          </cell>
          <cell r="P88">
            <v>-74270561.318108976</v>
          </cell>
          <cell r="Q88">
            <v>-102964981.98277196</v>
          </cell>
          <cell r="R88">
            <v>-137155351.95709908</v>
          </cell>
          <cell r="T88">
            <v>0</v>
          </cell>
        </row>
        <row r="89">
          <cell r="G89" t="str">
            <v>1_1_7</v>
          </cell>
          <cell r="H89">
            <v>36286460</v>
          </cell>
          <cell r="I89">
            <v>37813344.20385728</v>
          </cell>
          <cell r="J89">
            <v>37813344.20385728</v>
          </cell>
          <cell r="K89">
            <v>10839919.777333403</v>
          </cell>
          <cell r="L89">
            <v>21343898.104218904</v>
          </cell>
          <cell r="M89">
            <v>32324015.411722355</v>
          </cell>
          <cell r="N89">
            <v>42487782.615888759</v>
          </cell>
          <cell r="O89">
            <v>52697223.860576466</v>
          </cell>
          <cell r="P89">
            <v>66578111.123533055</v>
          </cell>
          <cell r="Q89">
            <v>81232146.86258167</v>
          </cell>
          <cell r="R89">
            <v>99736280.119626001</v>
          </cell>
          <cell r="T89">
            <v>0</v>
          </cell>
        </row>
        <row r="91">
          <cell r="G91" t="str">
            <v>1_1_9</v>
          </cell>
          <cell r="H91">
            <v>469850668.48828995</v>
          </cell>
          <cell r="I91">
            <v>583134922.30553603</v>
          </cell>
          <cell r="J91">
            <v>583134922.30553603</v>
          </cell>
          <cell r="K91">
            <v>706317233.11389172</v>
          </cell>
          <cell r="L91">
            <v>725887519.26602018</v>
          </cell>
          <cell r="M91">
            <v>717148786.59779441</v>
          </cell>
          <cell r="N91">
            <v>738315230.91143274</v>
          </cell>
          <cell r="O91">
            <v>666912287.88648093</v>
          </cell>
          <cell r="P91">
            <v>682272450.54800141</v>
          </cell>
          <cell r="Q91">
            <v>616777760.89453506</v>
          </cell>
          <cell r="R91">
            <v>523038357.69822663</v>
          </cell>
          <cell r="T91">
            <v>0</v>
          </cell>
        </row>
        <row r="92">
          <cell r="G92" t="str">
            <v>1_1_10</v>
          </cell>
          <cell r="H92">
            <v>367325236.48828995</v>
          </cell>
          <cell r="I92">
            <v>583134922.30553603</v>
          </cell>
          <cell r="J92">
            <v>583134922.30553603</v>
          </cell>
          <cell r="K92">
            <v>706317233.11389172</v>
          </cell>
          <cell r="L92">
            <v>725887519.26602018</v>
          </cell>
          <cell r="M92">
            <v>717148786.59779441</v>
          </cell>
          <cell r="N92">
            <v>738315230.91143274</v>
          </cell>
          <cell r="O92">
            <v>602412287.88648093</v>
          </cell>
          <cell r="P92">
            <v>554372450.54800141</v>
          </cell>
          <cell r="Q92">
            <v>478377760.89453506</v>
          </cell>
          <cell r="R92">
            <v>371938357.69822663</v>
          </cell>
          <cell r="T92">
            <v>0</v>
          </cell>
        </row>
        <row r="93">
          <cell r="G93" t="str">
            <v>1_1_11</v>
          </cell>
          <cell r="H93">
            <v>193405541</v>
          </cell>
          <cell r="I93">
            <v>224892246.25239339</v>
          </cell>
          <cell r="J93">
            <v>224892246.25239339</v>
          </cell>
          <cell r="K93">
            <v>74260918.462479636</v>
          </cell>
          <cell r="L93">
            <v>93831204.61460802</v>
          </cell>
          <cell r="M93">
            <v>113154307.24638224</v>
          </cell>
          <cell r="N93">
            <v>134320751.56002063</v>
          </cell>
          <cell r="O93">
            <v>9774621.7524840459</v>
          </cell>
          <cell r="P93">
            <v>-7692450.1945759207</v>
          </cell>
          <cell r="Q93">
            <v>-21732835.120190293</v>
          </cell>
          <cell r="R93">
            <v>-37419071.83747308</v>
          </cell>
          <cell r="T93">
            <v>0</v>
          </cell>
        </row>
        <row r="94">
          <cell r="G94" t="str">
            <v>1_1_12</v>
          </cell>
          <cell r="H94">
            <v>173919695.48828998</v>
          </cell>
          <cell r="I94">
            <v>358242676.05314261</v>
          </cell>
          <cell r="J94">
            <v>358242676.05314261</v>
          </cell>
          <cell r="K94">
            <v>632056314.65141213</v>
          </cell>
          <cell r="L94">
            <v>632056314.65141213</v>
          </cell>
          <cell r="M94">
            <v>603994479.35141218</v>
          </cell>
          <cell r="N94">
            <v>603994479.35141218</v>
          </cell>
          <cell r="O94">
            <v>592637666.13399684</v>
          </cell>
          <cell r="P94">
            <v>562064900.74257731</v>
          </cell>
          <cell r="Q94">
            <v>500110596.01472539</v>
          </cell>
          <cell r="R94">
            <v>409357429.53569973</v>
          </cell>
          <cell r="T94">
            <v>0</v>
          </cell>
        </row>
        <row r="95">
          <cell r="G95" t="str">
            <v>1_1_13</v>
          </cell>
          <cell r="H95">
            <v>102525432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64500000</v>
          </cell>
          <cell r="P95">
            <v>127900000</v>
          </cell>
          <cell r="Q95">
            <v>138400000</v>
          </cell>
          <cell r="R95">
            <v>151100000</v>
          </cell>
          <cell r="T95">
            <v>0</v>
          </cell>
        </row>
        <row r="96">
          <cell r="G96" t="str">
            <v>1_1_14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8">
          <cell r="G98" t="str">
            <v>1_1_16</v>
          </cell>
          <cell r="H98">
            <v>607699375.14630497</v>
          </cell>
          <cell r="I98">
            <v>326319056.1665597</v>
          </cell>
          <cell r="J98">
            <v>326319056.1665597</v>
          </cell>
          <cell r="K98">
            <v>22622381.984493807</v>
          </cell>
          <cell r="L98">
            <v>50630015.842312656</v>
          </cell>
          <cell r="M98">
            <v>79824649.091796681</v>
          </cell>
          <cell r="N98">
            <v>95012498.846519127</v>
          </cell>
          <cell r="O98">
            <v>99100610.822806627</v>
          </cell>
          <cell r="P98">
            <v>113452920.19551538</v>
          </cell>
          <cell r="Q98">
            <v>107010618.89619979</v>
          </cell>
          <cell r="R98">
            <v>114895790.33720841</v>
          </cell>
          <cell r="T98">
            <v>0</v>
          </cell>
        </row>
        <row r="99">
          <cell r="G99" t="str">
            <v>1_1_17</v>
          </cell>
          <cell r="H99">
            <v>35705178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1_1_18</v>
          </cell>
          <cell r="H100">
            <v>35705178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1_1_19</v>
          </cell>
          <cell r="H101">
            <v>43319297.504225001</v>
          </cell>
          <cell r="I101">
            <v>58474255.883730419</v>
          </cell>
          <cell r="J101">
            <v>58474255.883730419</v>
          </cell>
          <cell r="K101">
            <v>9411563.4815991223</v>
          </cell>
          <cell r="L101">
            <v>25909639.246071376</v>
          </cell>
          <cell r="M101">
            <v>43594714.402208798</v>
          </cell>
          <cell r="N101">
            <v>58407564.156931244</v>
          </cell>
          <cell r="O101">
            <v>94354260.025755912</v>
          </cell>
          <cell r="P101">
            <v>108706569.39846466</v>
          </cell>
          <cell r="Q101">
            <v>102264268.09914908</v>
          </cell>
          <cell r="R101">
            <v>110149439.54015769</v>
          </cell>
          <cell r="T101">
            <v>0</v>
          </cell>
        </row>
        <row r="102">
          <cell r="G102" t="str">
            <v>1_1_20</v>
          </cell>
          <cell r="H102">
            <v>41418865.504225001</v>
          </cell>
          <cell r="I102">
            <v>58474255.883730419</v>
          </cell>
          <cell r="J102">
            <v>58474255.883730419</v>
          </cell>
          <cell r="K102">
            <v>9411563.4815991223</v>
          </cell>
          <cell r="L102">
            <v>25909639.246071376</v>
          </cell>
          <cell r="M102">
            <v>43594714.402208798</v>
          </cell>
          <cell r="N102">
            <v>58407564.156931244</v>
          </cell>
          <cell r="O102">
            <v>94354260.025755912</v>
          </cell>
          <cell r="P102">
            <v>108706569.39846466</v>
          </cell>
          <cell r="Q102">
            <v>102264268.09914908</v>
          </cell>
          <cell r="R102">
            <v>110149439.54015769</v>
          </cell>
          <cell r="T102">
            <v>0</v>
          </cell>
        </row>
        <row r="103">
          <cell r="G103" t="str">
            <v>1_1_21</v>
          </cell>
          <cell r="H103">
            <v>1900432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1_1_22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1_1_23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1_1_24</v>
          </cell>
          <cell r="H106">
            <v>264337449.82104</v>
          </cell>
          <cell r="I106">
            <v>114729578.94736843</v>
          </cell>
          <cell r="J106">
            <v>114729578.94736843</v>
          </cell>
          <cell r="K106">
            <v>283500</v>
          </cell>
          <cell r="L106">
            <v>471000</v>
          </cell>
          <cell r="M106">
            <v>658500</v>
          </cell>
          <cell r="N106">
            <v>846000</v>
          </cell>
          <cell r="O106">
            <v>2373175.39852536</v>
          </cell>
          <cell r="P106">
            <v>2373175.39852536</v>
          </cell>
          <cell r="Q106">
            <v>2373175.39852536</v>
          </cell>
          <cell r="R106">
            <v>2373175.39852536</v>
          </cell>
          <cell r="T106">
            <v>0</v>
          </cell>
        </row>
        <row r="107">
          <cell r="G107" t="str">
            <v>1_1_25</v>
          </cell>
          <cell r="H107">
            <v>163712449.82104</v>
          </cell>
          <cell r="I107">
            <v>114729578.94736843</v>
          </cell>
          <cell r="J107">
            <v>114729578.94736843</v>
          </cell>
          <cell r="K107">
            <v>283500</v>
          </cell>
          <cell r="L107">
            <v>471000</v>
          </cell>
          <cell r="M107">
            <v>658500</v>
          </cell>
          <cell r="N107">
            <v>846000</v>
          </cell>
          <cell r="O107">
            <v>2373175.39852536</v>
          </cell>
          <cell r="P107">
            <v>2373175.39852536</v>
          </cell>
          <cell r="Q107">
            <v>2373175.39852536</v>
          </cell>
          <cell r="R107">
            <v>2373175.39852536</v>
          </cell>
          <cell r="T107">
            <v>0</v>
          </cell>
        </row>
        <row r="108">
          <cell r="G108" t="str">
            <v>1_1_26</v>
          </cell>
          <cell r="H108">
            <v>100625000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1_1_27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1_1_28</v>
          </cell>
          <cell r="H110">
            <v>0</v>
          </cell>
          <cell r="I110">
            <v>19192821.194046184</v>
          </cell>
          <cell r="J110">
            <v>19192821.194046184</v>
          </cell>
          <cell r="K110">
            <v>6321909.2514473423</v>
          </cell>
          <cell r="L110">
            <v>11889188.298120642</v>
          </cell>
          <cell r="M110">
            <v>17456467.344793942</v>
          </cell>
          <cell r="N110">
            <v>17456467.344793942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1_1_29</v>
          </cell>
          <cell r="H111">
            <v>0</v>
          </cell>
          <cell r="I111">
            <v>19192821.194046184</v>
          </cell>
          <cell r="J111">
            <v>19192821.194046184</v>
          </cell>
          <cell r="K111">
            <v>6321909.2514473423</v>
          </cell>
          <cell r="L111">
            <v>11889188.298120642</v>
          </cell>
          <cell r="M111">
            <v>17456467.344793942</v>
          </cell>
          <cell r="N111">
            <v>17456467.344793942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1_1_30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1_1_31</v>
          </cell>
          <cell r="H113">
            <v>264337449.82104</v>
          </cell>
          <cell r="I113">
            <v>133922400.14141461</v>
          </cell>
          <cell r="J113">
            <v>133922400.14141461</v>
          </cell>
          <cell r="K113">
            <v>6605409.2514473423</v>
          </cell>
          <cell r="L113">
            <v>12360188.298120642</v>
          </cell>
          <cell r="M113">
            <v>18114967.344793942</v>
          </cell>
          <cell r="N113">
            <v>18302467.344793942</v>
          </cell>
          <cell r="O113">
            <v>2373175.39852536</v>
          </cell>
          <cell r="P113">
            <v>2373175.39852536</v>
          </cell>
          <cell r="Q113">
            <v>2373175.39852536</v>
          </cell>
          <cell r="R113">
            <v>2373175.39852536</v>
          </cell>
          <cell r="T113">
            <v>0</v>
          </cell>
        </row>
        <row r="114">
          <cell r="G114" t="str">
            <v>1_1_32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1_1_33</v>
          </cell>
          <cell r="H115">
            <v>264337449.82104</v>
          </cell>
          <cell r="I115">
            <v>114729578.94736843</v>
          </cell>
          <cell r="J115">
            <v>114729578.94736843</v>
          </cell>
          <cell r="K115">
            <v>283500</v>
          </cell>
          <cell r="L115">
            <v>471000</v>
          </cell>
          <cell r="M115">
            <v>658500</v>
          </cell>
          <cell r="N115">
            <v>846000</v>
          </cell>
          <cell r="O115">
            <v>2373175.39852536</v>
          </cell>
          <cell r="P115">
            <v>2373175.39852536</v>
          </cell>
          <cell r="Q115">
            <v>2373175.39852536</v>
          </cell>
          <cell r="R115">
            <v>2373175.39852536</v>
          </cell>
          <cell r="T115">
            <v>0</v>
          </cell>
        </row>
        <row r="116">
          <cell r="G116" t="str">
            <v>1_1_34</v>
          </cell>
          <cell r="H116">
            <v>0</v>
          </cell>
          <cell r="I116">
            <v>19192821.194046184</v>
          </cell>
          <cell r="J116">
            <v>19192821.194046184</v>
          </cell>
          <cell r="K116">
            <v>6321909.2514473423</v>
          </cell>
          <cell r="L116">
            <v>11889188.298120642</v>
          </cell>
          <cell r="M116">
            <v>17456467.344793942</v>
          </cell>
          <cell r="N116">
            <v>17456467.344793942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8">
          <cell r="G118" t="str">
            <v>1_1_36</v>
          </cell>
          <cell r="H118">
            <v>161317423.90321752</v>
          </cell>
          <cell r="I118">
            <v>234526760.98278919</v>
          </cell>
          <cell r="J118">
            <v>234502392.98278919</v>
          </cell>
          <cell r="K118">
            <v>19520407.18569522</v>
          </cell>
          <cell r="L118">
            <v>116820140.35951374</v>
          </cell>
          <cell r="M118">
            <v>138566181.54921073</v>
          </cell>
          <cell r="N118">
            <v>162442331.1101467</v>
          </cell>
          <cell r="O118">
            <v>68188127.600336745</v>
          </cell>
          <cell r="P118">
            <v>73188309.031763569</v>
          </cell>
          <cell r="Q118">
            <v>73976235.409457073</v>
          </cell>
          <cell r="R118">
            <v>74880340.190384701</v>
          </cell>
          <cell r="T118">
            <v>0</v>
          </cell>
        </row>
        <row r="119">
          <cell r="G119" t="str">
            <v>1_1_37</v>
          </cell>
          <cell r="H119">
            <v>505173943.14630497</v>
          </cell>
          <cell r="I119">
            <v>326319056.1665597</v>
          </cell>
          <cell r="J119">
            <v>326319056.1665597</v>
          </cell>
          <cell r="K119">
            <v>22622381.984493807</v>
          </cell>
          <cell r="L119">
            <v>50630015.842312656</v>
          </cell>
          <cell r="M119">
            <v>79824649.091796681</v>
          </cell>
          <cell r="N119">
            <v>95012498.846519127</v>
          </cell>
          <cell r="O119">
            <v>99100610.822806627</v>
          </cell>
          <cell r="P119">
            <v>113452920.19551538</v>
          </cell>
          <cell r="Q119">
            <v>107010618.89619979</v>
          </cell>
          <cell r="R119">
            <v>114895790.33720841</v>
          </cell>
          <cell r="T119">
            <v>0</v>
          </cell>
        </row>
        <row r="120">
          <cell r="G120" t="str">
            <v>1_1_38</v>
          </cell>
          <cell r="H120">
            <v>102525432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1_1_39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1_1_40</v>
          </cell>
          <cell r="H122">
            <v>123225.05811276688</v>
          </cell>
          <cell r="I122">
            <v>168458.0990073767</v>
          </cell>
          <cell r="J122">
            <v>168458.0990073767</v>
          </cell>
          <cell r="K122">
            <v>212849.5093573012</v>
          </cell>
          <cell r="L122">
            <v>212849.5093573012</v>
          </cell>
          <cell r="M122">
            <v>212849.5093573012</v>
          </cell>
          <cell r="N122">
            <v>211543.47329148863</v>
          </cell>
          <cell r="O122">
            <v>243807.96324434064</v>
          </cell>
          <cell r="P122">
            <v>265550.18251088535</v>
          </cell>
          <cell r="Q122">
            <v>289419.96072342136</v>
          </cell>
          <cell r="R122">
            <v>315417.02616301703</v>
          </cell>
          <cell r="T122">
            <v>211543.47329148863</v>
          </cell>
        </row>
        <row r="123">
          <cell r="G123" t="str">
            <v>1_1_41</v>
          </cell>
          <cell r="H123">
            <v>366706.72718329547</v>
          </cell>
          <cell r="I123">
            <v>405552.43837780488</v>
          </cell>
          <cell r="J123">
            <v>405552.43837780488</v>
          </cell>
          <cell r="K123">
            <v>390432.4162438534</v>
          </cell>
          <cell r="L123">
            <v>390432.4162438534</v>
          </cell>
          <cell r="M123">
            <v>390432.41624385334</v>
          </cell>
          <cell r="N123">
            <v>391117.38539515843</v>
          </cell>
          <cell r="O123">
            <v>568447.56849046063</v>
          </cell>
          <cell r="P123">
            <v>610133.44451863947</v>
          </cell>
          <cell r="Q123">
            <v>614816.19935576408</v>
          </cell>
          <cell r="R123">
            <v>699346.47627100023</v>
          </cell>
          <cell r="T123">
            <v>391117.38539515843</v>
          </cell>
        </row>
        <row r="124">
          <cell r="G124" t="str">
            <v>1_1_42</v>
          </cell>
          <cell r="H124">
            <v>17610</v>
          </cell>
          <cell r="I124">
            <v>17222</v>
          </cell>
          <cell r="J124">
            <v>17222</v>
          </cell>
          <cell r="K124">
            <v>18465</v>
          </cell>
          <cell r="L124">
            <v>18465</v>
          </cell>
          <cell r="M124">
            <v>18465</v>
          </cell>
          <cell r="N124">
            <v>18579</v>
          </cell>
          <cell r="O124">
            <v>18707</v>
          </cell>
          <cell r="P124">
            <v>18734</v>
          </cell>
          <cell r="Q124">
            <v>18742</v>
          </cell>
          <cell r="R124">
            <v>18758</v>
          </cell>
          <cell r="T124">
            <v>0</v>
          </cell>
        </row>
        <row r="125">
          <cell r="G125" t="str">
            <v>1_1_43</v>
          </cell>
          <cell r="H125">
            <v>992</v>
          </cell>
          <cell r="I125">
            <v>1225</v>
          </cell>
          <cell r="J125">
            <v>1225</v>
          </cell>
          <cell r="K125">
            <v>1142</v>
          </cell>
          <cell r="L125">
            <v>1142</v>
          </cell>
          <cell r="M125">
            <v>1142</v>
          </cell>
          <cell r="N125">
            <v>1140</v>
          </cell>
          <cell r="O125">
            <v>1157.5</v>
          </cell>
          <cell r="P125">
            <v>1157.5</v>
          </cell>
          <cell r="Q125">
            <v>1157.5</v>
          </cell>
          <cell r="R125">
            <v>1157.5</v>
          </cell>
          <cell r="T125">
            <v>0</v>
          </cell>
        </row>
        <row r="126">
          <cell r="G126" t="str">
            <v>1_1_44</v>
          </cell>
          <cell r="H126">
            <v>26039919.28038995</v>
          </cell>
          <cell r="I126">
            <v>34814224.573260531</v>
          </cell>
          <cell r="J126">
            <v>34814224.573260531</v>
          </cell>
          <cell r="K126">
            <v>11790798.570847699</v>
          </cell>
          <cell r="L126">
            <v>23581597.141695403</v>
          </cell>
          <cell r="M126">
            <v>35372395.7125431</v>
          </cell>
          <cell r="N126">
            <v>47163194.283390805</v>
          </cell>
          <cell r="O126">
            <v>54730986.820942558</v>
          </cell>
          <cell r="P126">
            <v>59697805.429907121</v>
          </cell>
          <cell r="Q126">
            <v>65091706.846540354</v>
          </cell>
          <cell r="R126">
            <v>70999110.921190485</v>
          </cell>
          <cell r="T126">
            <v>0</v>
          </cell>
        </row>
        <row r="127">
          <cell r="G127" t="str">
            <v>1_1_45</v>
          </cell>
          <cell r="H127">
            <v>4365276.8803899502</v>
          </cell>
          <cell r="I127">
            <v>5961620.8441537302</v>
          </cell>
          <cell r="J127">
            <v>5961620.8441537302</v>
          </cell>
          <cell r="K127">
            <v>1337621.4580514417</v>
          </cell>
          <cell r="L127">
            <v>2675242.9161028834</v>
          </cell>
          <cell r="M127">
            <v>4012864.3741543242</v>
          </cell>
          <cell r="N127">
            <v>5350485.8322057668</v>
          </cell>
          <cell r="O127">
            <v>7895736.7263324978</v>
          </cell>
          <cell r="P127">
            <v>8474753.5443639029</v>
          </cell>
          <cell r="Q127">
            <v>8539797.0090515632</v>
          </cell>
          <cell r="R127">
            <v>9713922.5554041937</v>
          </cell>
          <cell r="T127">
            <v>0</v>
          </cell>
        </row>
        <row r="128">
          <cell r="G128" t="str">
            <v>1_1_46</v>
          </cell>
          <cell r="H128">
            <v>-137848706.65801501</v>
          </cell>
          <cell r="I128">
            <v>256815866.13897634</v>
          </cell>
          <cell r="J128">
            <v>256815866.13897634</v>
          </cell>
          <cell r="K128">
            <v>683694851.12939787</v>
          </cell>
          <cell r="L128">
            <v>675257503.42370749</v>
          </cell>
          <cell r="M128">
            <v>637324137.50599778</v>
          </cell>
          <cell r="N128">
            <v>643302732.06491363</v>
          </cell>
          <cell r="O128">
            <v>567811677.06367433</v>
          </cell>
          <cell r="P128">
            <v>568819530.35248601</v>
          </cell>
          <cell r="Q128">
            <v>509767141.99833524</v>
          </cell>
          <cell r="R128">
            <v>408142567.36101824</v>
          </cell>
          <cell r="T128">
            <v>0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1_1_47</v>
          </cell>
          <cell r="H130">
            <v>6609467</v>
          </cell>
          <cell r="I130">
            <v>3366046.3004304748</v>
          </cell>
          <cell r="J130">
            <v>3366046.3004304748</v>
          </cell>
          <cell r="K130">
            <v>1642026.9584567947</v>
          </cell>
          <cell r="L130">
            <v>3348935.394929423</v>
          </cell>
          <cell r="M130">
            <v>4868334.7814020505</v>
          </cell>
          <cell r="N130">
            <v>5097700.7678746786</v>
          </cell>
          <cell r="O130">
            <v>4237077.8959354889</v>
          </cell>
          <cell r="P130">
            <v>4522432.8876063181</v>
          </cell>
          <cell r="Q130">
            <v>4821857.5495286463</v>
          </cell>
          <cell r="R130">
            <v>4926584.5143821584</v>
          </cell>
          <cell r="T130">
            <v>0</v>
          </cell>
        </row>
        <row r="131">
          <cell r="G131" t="str">
            <v>1_1_48</v>
          </cell>
          <cell r="H131">
            <v>1900432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1_1_49</v>
          </cell>
          <cell r="H132">
            <v>41418865.504225001</v>
          </cell>
          <cell r="I132">
            <v>47845663.347856417</v>
          </cell>
          <cell r="J132">
            <v>47845663.347856417</v>
          </cell>
          <cell r="K132">
            <v>8277308.2625562642</v>
          </cell>
          <cell r="L132">
            <v>24686623.99255709</v>
          </cell>
          <cell r="M132">
            <v>42224436.989871897</v>
          </cell>
          <cell r="N132">
            <v>56947797.974612907</v>
          </cell>
          <cell r="O132">
            <v>93693025.026605919</v>
          </cell>
          <cell r="P132">
            <v>108040541.89822876</v>
          </cell>
          <cell r="Q132">
            <v>101654978.87703431</v>
          </cell>
          <cell r="R132">
            <v>109546073.88553305</v>
          </cell>
          <cell r="T132">
            <v>0</v>
          </cell>
        </row>
        <row r="133">
          <cell r="G133" t="str">
            <v>1_1_50</v>
          </cell>
          <cell r="H133">
            <v>0</v>
          </cell>
          <cell r="I133">
            <v>10628592.535874</v>
          </cell>
          <cell r="J133">
            <v>10628592.535874</v>
          </cell>
          <cell r="K133">
            <v>1134255.2190428572</v>
          </cell>
          <cell r="L133">
            <v>1223015.2535142857</v>
          </cell>
          <cell r="M133">
            <v>1370277.4123369048</v>
          </cell>
          <cell r="N133">
            <v>1459766.1823183333</v>
          </cell>
          <cell r="O133">
            <v>661234.99915000005</v>
          </cell>
          <cell r="P133">
            <v>666027.50023590005</v>
          </cell>
          <cell r="Q133">
            <v>609289.22211477207</v>
          </cell>
          <cell r="R133">
            <v>603365.65462463989</v>
          </cell>
          <cell r="T133">
            <v>0</v>
          </cell>
        </row>
        <row r="137">
          <cell r="G137" t="str">
            <v>1_1_97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1_1_98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1_1_99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1_1_100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1_1_101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1_1_102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11" refreshError="1">
        <row r="83">
          <cell r="G83" t="str">
            <v>1_2_1</v>
          </cell>
          <cell r="H83">
            <v>1000830.5628</v>
          </cell>
          <cell r="I83">
            <v>524332.86237657664</v>
          </cell>
          <cell r="J83">
            <v>500229</v>
          </cell>
          <cell r="K83">
            <v>157341.9252585482</v>
          </cell>
          <cell r="L83">
            <v>314450.08385928674</v>
          </cell>
          <cell r="M83">
            <v>470998.81122646714</v>
          </cell>
          <cell r="N83">
            <v>609500.00095953781</v>
          </cell>
          <cell r="O83">
            <v>728493.06889669015</v>
          </cell>
          <cell r="P83">
            <v>5455519.5500356583</v>
          </cell>
          <cell r="Q83">
            <v>7024575.1861265432</v>
          </cell>
          <cell r="R83">
            <v>8824558.0985114463</v>
          </cell>
          <cell r="T83">
            <v>0</v>
          </cell>
        </row>
        <row r="84">
          <cell r="G84" t="str">
            <v>1_2_2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1_2_3</v>
          </cell>
          <cell r="H85">
            <v>1679039.544147287</v>
          </cell>
          <cell r="I85">
            <v>2235155.2392624635</v>
          </cell>
          <cell r="J85">
            <v>5766183.3787900005</v>
          </cell>
          <cell r="K85">
            <v>551030.9980950309</v>
          </cell>
          <cell r="L85">
            <v>1157862.9992416254</v>
          </cell>
          <cell r="M85">
            <v>1756819.6710612399</v>
          </cell>
          <cell r="N85">
            <v>2329859.5997216939</v>
          </cell>
          <cell r="O85">
            <v>3900347.5486472459</v>
          </cell>
          <cell r="P85">
            <v>5084978.8415649403</v>
          </cell>
          <cell r="Q85">
            <v>15012550.650594035</v>
          </cell>
          <cell r="R85">
            <v>16089633.615512349</v>
          </cell>
          <cell r="T85">
            <v>0</v>
          </cell>
        </row>
        <row r="86">
          <cell r="G86" t="str">
            <v>1_2_4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1_2_5</v>
          </cell>
          <cell r="H87">
            <v>-18900</v>
          </cell>
          <cell r="I87">
            <v>-134567</v>
          </cell>
          <cell r="J87">
            <v>-134567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828505.88692408346</v>
          </cell>
          <cell r="Q87">
            <v>0</v>
          </cell>
          <cell r="R87">
            <v>10622.587931370246</v>
          </cell>
          <cell r="T87">
            <v>0</v>
          </cell>
        </row>
        <row r="88">
          <cell r="G88" t="str">
            <v>1_2_6</v>
          </cell>
          <cell r="H88">
            <v>-659308.98134728707</v>
          </cell>
          <cell r="I88">
            <v>-1576255.3768858868</v>
          </cell>
          <cell r="J88">
            <v>-5131387.3787900005</v>
          </cell>
          <cell r="K88">
            <v>-393689.07283648261</v>
          </cell>
          <cell r="L88">
            <v>-843412.91538233869</v>
          </cell>
          <cell r="M88">
            <v>-1285820.8598347728</v>
          </cell>
          <cell r="N88">
            <v>-1720359.598762156</v>
          </cell>
          <cell r="O88">
            <v>-3171854.4797505559</v>
          </cell>
          <cell r="P88">
            <v>-457965.17845336546</v>
          </cell>
          <cell r="Q88">
            <v>-7987975.4644674929</v>
          </cell>
          <cell r="R88">
            <v>-7275698.1049322737</v>
          </cell>
          <cell r="T88">
            <v>0</v>
          </cell>
        </row>
        <row r="89">
          <cell r="G89" t="str">
            <v>1_2_7</v>
          </cell>
          <cell r="H89">
            <v>79836.5</v>
          </cell>
          <cell r="I89">
            <v>162761.75594043807</v>
          </cell>
          <cell r="J89">
            <v>91580.000310000003</v>
          </cell>
          <cell r="K89">
            <v>24860.380168519652</v>
          </cell>
          <cell r="L89">
            <v>50248.415569698962</v>
          </cell>
          <cell r="M89">
            <v>77216.348824466011</v>
          </cell>
          <cell r="N89">
            <v>105248.54798073758</v>
          </cell>
          <cell r="O89">
            <v>106837.36114160799</v>
          </cell>
          <cell r="P89">
            <v>102330.42522127609</v>
          </cell>
          <cell r="Q89">
            <v>2395285.2101871208</v>
          </cell>
          <cell r="R89">
            <v>2205757.1000824575</v>
          </cell>
          <cell r="T89">
            <v>0</v>
          </cell>
        </row>
        <row r="90">
          <cell r="G90" t="str">
            <v>3_18_8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1_2_9</v>
          </cell>
          <cell r="H91">
            <v>10866641.073270991</v>
          </cell>
          <cell r="I91">
            <v>10824546.811303752</v>
          </cell>
          <cell r="J91">
            <v>10824546.811303752</v>
          </cell>
          <cell r="K91">
            <v>7944966.7266398435</v>
          </cell>
          <cell r="L91">
            <v>17117688.609633233</v>
          </cell>
          <cell r="M91">
            <v>24233053.324158568</v>
          </cell>
          <cell r="N91">
            <v>27839968.132904656</v>
          </cell>
          <cell r="O91">
            <v>36926354.516772285</v>
          </cell>
          <cell r="P91">
            <v>55176765.676581234</v>
          </cell>
          <cell r="Q91">
            <v>60868159.47702501</v>
          </cell>
          <cell r="R91">
            <v>23879252.600577138</v>
          </cell>
          <cell r="T91">
            <v>0</v>
          </cell>
        </row>
        <row r="92">
          <cell r="G92" t="str">
            <v>1_2_10</v>
          </cell>
          <cell r="H92">
            <v>8609625.0804409925</v>
          </cell>
          <cell r="I92">
            <v>6414785.6256437507</v>
          </cell>
          <cell r="J92">
            <v>6414785.6256437507</v>
          </cell>
          <cell r="K92">
            <v>7457095.2164847329</v>
          </cell>
          <cell r="L92">
            <v>12217063.688410472</v>
          </cell>
          <cell r="M92">
            <v>14082131.964236179</v>
          </cell>
          <cell r="N92">
            <v>15076796.576861955</v>
          </cell>
          <cell r="O92">
            <v>11322050.679553956</v>
          </cell>
          <cell r="P92">
            <v>1721818.9086941513</v>
          </cell>
          <cell r="Q92">
            <v>6926608.9071359113</v>
          </cell>
          <cell r="R92">
            <v>4643730.545320387</v>
          </cell>
          <cell r="T92">
            <v>0</v>
          </cell>
        </row>
        <row r="93">
          <cell r="G93" t="str">
            <v>1_2_11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1_2_12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1_2_13</v>
          </cell>
          <cell r="H95">
            <v>2257015.9928299999</v>
          </cell>
          <cell r="I95">
            <v>4409761.1856600009</v>
          </cell>
          <cell r="J95">
            <v>4409761.1856600009</v>
          </cell>
          <cell r="K95">
            <v>487871.51015511039</v>
          </cell>
          <cell r="L95">
            <v>4900624.9212227622</v>
          </cell>
          <cell r="M95">
            <v>10150921.359922389</v>
          </cell>
          <cell r="N95">
            <v>12763171.556042701</v>
          </cell>
          <cell r="O95">
            <v>25604303.837218329</v>
          </cell>
          <cell r="P95">
            <v>53454946.767887086</v>
          </cell>
          <cell r="Q95">
            <v>53941550.569889098</v>
          </cell>
          <cell r="R95">
            <v>19235522.05525675</v>
          </cell>
          <cell r="T95">
            <v>0</v>
          </cell>
        </row>
        <row r="96">
          <cell r="G96" t="str">
            <v>1_2_14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3_18_15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1_2_16</v>
          </cell>
          <cell r="H98">
            <v>4792829.2873299997</v>
          </cell>
          <cell r="I98">
            <v>16478794.084889736</v>
          </cell>
          <cell r="J98">
            <v>5640581.8842600007</v>
          </cell>
          <cell r="K98">
            <v>2390782.8825619863</v>
          </cell>
          <cell r="L98">
            <v>7946314.4559448045</v>
          </cell>
          <cell r="M98">
            <v>10715320.983916458</v>
          </cell>
          <cell r="N98">
            <v>13908802.148041289</v>
          </cell>
          <cell r="O98">
            <v>36167803.64990522</v>
          </cell>
          <cell r="P98">
            <v>55007035.966492608</v>
          </cell>
          <cell r="Q98">
            <v>59093530.743181176</v>
          </cell>
          <cell r="R98">
            <v>20731860.097522624</v>
          </cell>
          <cell r="T98">
            <v>0</v>
          </cell>
        </row>
        <row r="99">
          <cell r="G99" t="str">
            <v>1_2_17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1_2_18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1_2_19</v>
          </cell>
          <cell r="H101">
            <v>4792829.2873299997</v>
          </cell>
          <cell r="I101">
            <v>16478794.084889736</v>
          </cell>
          <cell r="J101">
            <v>5640581.8842600007</v>
          </cell>
          <cell r="K101">
            <v>2390782.8825619863</v>
          </cell>
          <cell r="L101">
            <v>7946314.4559448045</v>
          </cell>
          <cell r="M101">
            <v>10715320.983916458</v>
          </cell>
          <cell r="N101">
            <v>13908802.148041289</v>
          </cell>
          <cell r="O101">
            <v>36167803.64990522</v>
          </cell>
          <cell r="P101">
            <v>55007035.966492608</v>
          </cell>
          <cell r="Q101">
            <v>59093530.743181176</v>
          </cell>
          <cell r="R101">
            <v>20731860.097522624</v>
          </cell>
          <cell r="T101">
            <v>0</v>
          </cell>
        </row>
        <row r="102">
          <cell r="G102" t="str">
            <v>1_2_20</v>
          </cell>
          <cell r="H102">
            <v>2535813.2944999994</v>
          </cell>
          <cell r="I102">
            <v>9667322.9618326947</v>
          </cell>
          <cell r="J102">
            <v>1230820.6986</v>
          </cell>
          <cell r="K102">
            <v>1915661.6796319203</v>
          </cell>
          <cell r="L102">
            <v>5746603.7240432343</v>
          </cell>
          <cell r="M102">
            <v>6283287.9137828751</v>
          </cell>
          <cell r="N102">
            <v>6881226.1760710096</v>
          </cell>
          <cell r="O102">
            <v>5029887.4106928455</v>
          </cell>
          <cell r="P102">
            <v>1552089.1986055239</v>
          </cell>
          <cell r="Q102">
            <v>5151980.173292079</v>
          </cell>
          <cell r="R102">
            <v>1496338.0422658748</v>
          </cell>
          <cell r="T102">
            <v>0</v>
          </cell>
        </row>
        <row r="103">
          <cell r="G103" t="str">
            <v>1_2_21</v>
          </cell>
          <cell r="H103">
            <v>2257015.9928299999</v>
          </cell>
          <cell r="I103">
            <v>6811471.1230570422</v>
          </cell>
          <cell r="J103">
            <v>4409761.1856600009</v>
          </cell>
          <cell r="K103">
            <v>475121.20293006604</v>
          </cell>
          <cell r="L103">
            <v>2199710.7319015702</v>
          </cell>
          <cell r="M103">
            <v>4432033.0701335836</v>
          </cell>
          <cell r="N103">
            <v>7027575.9719702797</v>
          </cell>
          <cell r="O103">
            <v>31137916.239212375</v>
          </cell>
          <cell r="P103">
            <v>53454946.767887086</v>
          </cell>
          <cell r="Q103">
            <v>53941550.569889098</v>
          </cell>
          <cell r="R103">
            <v>19235522.05525675</v>
          </cell>
          <cell r="T103">
            <v>0</v>
          </cell>
        </row>
        <row r="104">
          <cell r="G104" t="str">
            <v>1_2_22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1_2_23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1_2_24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1_2_25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1_2_26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1_2_27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1_2_28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1_2_29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1_2_30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1_2_31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1_2_32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1_2_33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1_2_34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3_18_35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1_2_36</v>
          </cell>
          <cell r="H118">
            <v>150694.70000000001</v>
          </cell>
          <cell r="I118">
            <v>462623.84394715505</v>
          </cell>
          <cell r="J118">
            <v>184146.67992125</v>
          </cell>
          <cell r="K118">
            <v>274957.15228474565</v>
          </cell>
          <cell r="L118">
            <v>535854.62494785432</v>
          </cell>
          <cell r="M118">
            <v>789332.09761096304</v>
          </cell>
          <cell r="N118">
            <v>935049.7658868297</v>
          </cell>
          <cell r="O118">
            <v>657687.12999672582</v>
          </cell>
          <cell r="P118">
            <v>687245.21856477705</v>
          </cell>
          <cell r="Q118">
            <v>721154.57839150645</v>
          </cell>
          <cell r="R118">
            <v>736299.74357926275</v>
          </cell>
          <cell r="T118">
            <v>0</v>
          </cell>
        </row>
        <row r="119">
          <cell r="G119" t="str">
            <v>1_2_37</v>
          </cell>
          <cell r="H119">
            <v>2535813.2944999994</v>
          </cell>
          <cell r="I119">
            <v>9667322.9618326947</v>
          </cell>
          <cell r="J119">
            <v>1230820.6986</v>
          </cell>
          <cell r="K119">
            <v>1915661.6796319203</v>
          </cell>
          <cell r="L119">
            <v>5746603.7240432343</v>
          </cell>
          <cell r="M119">
            <v>6283287.9137828751</v>
          </cell>
          <cell r="N119">
            <v>6881226.1760710096</v>
          </cell>
          <cell r="O119">
            <v>5029887.4106928455</v>
          </cell>
          <cell r="P119">
            <v>1552089.1986055239</v>
          </cell>
          <cell r="Q119">
            <v>5151980.173292079</v>
          </cell>
          <cell r="R119">
            <v>1496338.0422658748</v>
          </cell>
          <cell r="T119">
            <v>0</v>
          </cell>
        </row>
        <row r="120">
          <cell r="G120" t="str">
            <v>1_2_38</v>
          </cell>
          <cell r="H120">
            <v>2257015.9928299999</v>
          </cell>
          <cell r="I120">
            <v>6811471.1230570422</v>
          </cell>
          <cell r="J120">
            <v>4409761.1856600009</v>
          </cell>
          <cell r="K120">
            <v>475121.20293006604</v>
          </cell>
          <cell r="L120">
            <v>2199710.7319015702</v>
          </cell>
          <cell r="M120">
            <v>4432033.0701335836</v>
          </cell>
          <cell r="N120">
            <v>7027575.9719702797</v>
          </cell>
          <cell r="O120">
            <v>31137916.239212375</v>
          </cell>
          <cell r="P120">
            <v>53454946.767887086</v>
          </cell>
          <cell r="Q120">
            <v>53941550.569889098</v>
          </cell>
          <cell r="R120">
            <v>19235522.05525675</v>
          </cell>
          <cell r="T120">
            <v>0</v>
          </cell>
        </row>
        <row r="121">
          <cell r="G121" t="str">
            <v>1_2_39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1_2_40</v>
          </cell>
          <cell r="H122">
            <v>535480.12045597483</v>
          </cell>
          <cell r="I122">
            <v>752991.03723365918</v>
          </cell>
          <cell r="J122">
            <v>752991.03723365918</v>
          </cell>
          <cell r="K122">
            <v>926078.66634988401</v>
          </cell>
          <cell r="L122">
            <v>805884.95521690755</v>
          </cell>
          <cell r="M122">
            <v>798104.23485332995</v>
          </cell>
          <cell r="N122">
            <v>941141.73556534329</v>
          </cell>
          <cell r="O122">
            <v>1038654.8508282894</v>
          </cell>
          <cell r="P122">
            <v>1072320.6533848385</v>
          </cell>
          <cell r="Q122">
            <v>1120657.5890301357</v>
          </cell>
          <cell r="R122">
            <v>1129962.7258397141</v>
          </cell>
          <cell r="T122">
            <v>0</v>
          </cell>
        </row>
        <row r="123">
          <cell r="G123" t="str">
            <v>1_2_41</v>
          </cell>
          <cell r="H123">
            <v>535480.12045597483</v>
          </cell>
          <cell r="I123">
            <v>691707.04328282829</v>
          </cell>
          <cell r="J123">
            <v>691707.04328282829</v>
          </cell>
          <cell r="K123">
            <v>613763.73829935223</v>
          </cell>
          <cell r="L123">
            <v>636144.48466564424</v>
          </cell>
          <cell r="M123">
            <v>636144.48466564424</v>
          </cell>
          <cell r="N123">
            <v>625805.5808053317</v>
          </cell>
          <cell r="O123">
            <v>795637.10212923668</v>
          </cell>
          <cell r="P123">
            <v>795637.10212923668</v>
          </cell>
          <cell r="Q123">
            <v>795637.10212923668</v>
          </cell>
          <cell r="R123">
            <v>795637.10212923668</v>
          </cell>
          <cell r="T123">
            <v>0</v>
          </cell>
        </row>
        <row r="124">
          <cell r="G124" t="str">
            <v>1_2_42</v>
          </cell>
          <cell r="H124">
            <v>111</v>
          </cell>
          <cell r="I124">
            <v>293</v>
          </cell>
          <cell r="J124">
            <v>293</v>
          </cell>
          <cell r="K124">
            <v>358</v>
          </cell>
          <cell r="L124">
            <v>358</v>
          </cell>
          <cell r="M124">
            <v>358</v>
          </cell>
          <cell r="N124">
            <v>358</v>
          </cell>
          <cell r="O124">
            <v>372</v>
          </cell>
          <cell r="P124">
            <v>372</v>
          </cell>
          <cell r="Q124">
            <v>372</v>
          </cell>
          <cell r="R124">
            <v>372</v>
          </cell>
          <cell r="T124">
            <v>0</v>
          </cell>
        </row>
        <row r="125">
          <cell r="G125" t="str">
            <v>1_2_43</v>
          </cell>
          <cell r="H125">
            <v>106</v>
          </cell>
          <cell r="I125">
            <v>145</v>
          </cell>
          <cell r="J125">
            <v>132</v>
          </cell>
          <cell r="K125">
            <v>145</v>
          </cell>
          <cell r="L125">
            <v>137</v>
          </cell>
          <cell r="M125">
            <v>137</v>
          </cell>
          <cell r="N125">
            <v>140</v>
          </cell>
          <cell r="O125">
            <v>147</v>
          </cell>
          <cell r="P125">
            <v>147</v>
          </cell>
          <cell r="Q125">
            <v>147</v>
          </cell>
          <cell r="R125">
            <v>147</v>
          </cell>
          <cell r="T125">
            <v>0</v>
          </cell>
        </row>
        <row r="126">
          <cell r="G126" t="str">
            <v>1_2_44</v>
          </cell>
          <cell r="H126">
            <v>325390.53755000001</v>
          </cell>
          <cell r="I126">
            <v>2150542.4023393309</v>
          </cell>
          <cell r="J126">
            <v>2150542.4023393309</v>
          </cell>
          <cell r="K126">
            <v>861253.15970539209</v>
          </cell>
          <cell r="L126">
            <v>1721370.2643433143</v>
          </cell>
          <cell r="M126">
            <v>2569874.6962593878</v>
          </cell>
          <cell r="N126">
            <v>3421991.3505155882</v>
          </cell>
          <cell r="O126">
            <v>3951043.0525508123</v>
          </cell>
          <cell r="P126">
            <v>4079107.7654759251</v>
          </cell>
          <cell r="Q126">
            <v>4262981.4686706364</v>
          </cell>
          <cell r="R126">
            <v>4298378.209094272</v>
          </cell>
          <cell r="T126">
            <v>0</v>
          </cell>
        </row>
        <row r="127">
          <cell r="G127" t="str">
            <v>1_2_45</v>
          </cell>
          <cell r="H127">
            <v>300880.10120999999</v>
          </cell>
          <cell r="I127">
            <v>1095663.9565600001</v>
          </cell>
          <cell r="J127">
            <v>1095663.9565600001</v>
          </cell>
          <cell r="K127">
            <v>266987.22616021818</v>
          </cell>
          <cell r="L127">
            <v>528442.60935779789</v>
          </cell>
          <cell r="M127">
            <v>789897.99255537766</v>
          </cell>
          <cell r="N127">
            <v>1051353.3757529573</v>
          </cell>
          <cell r="O127">
            <v>1403503.8481559737</v>
          </cell>
          <cell r="P127">
            <v>1403503.8481559737</v>
          </cell>
          <cell r="Q127">
            <v>1403503.8481559737</v>
          </cell>
          <cell r="R127">
            <v>1403503.8481559737</v>
          </cell>
          <cell r="T127">
            <v>0</v>
          </cell>
        </row>
        <row r="128">
          <cell r="G128" t="str">
            <v>1_2_46</v>
          </cell>
          <cell r="H128">
            <v>6073811.7859409917</v>
          </cell>
          <cell r="I128">
            <v>-5654247.2735859845</v>
          </cell>
          <cell r="J128">
            <v>5183964.9270437509</v>
          </cell>
          <cell r="K128">
            <v>5554183.8440778572</v>
          </cell>
          <cell r="L128">
            <v>9171374.1536884289</v>
          </cell>
          <cell r="M128">
            <v>13517732.34024211</v>
          </cell>
          <cell r="N128">
            <v>13931165.984863367</v>
          </cell>
          <cell r="O128">
            <v>758550.86686706543</v>
          </cell>
          <cell r="P128">
            <v>169729.71008862555</v>
          </cell>
          <cell r="Q128">
            <v>1774628.7338438332</v>
          </cell>
          <cell r="R128">
            <v>3147392.5030545145</v>
          </cell>
          <cell r="T128">
            <v>0</v>
          </cell>
        </row>
        <row r="130">
          <cell r="G130" t="str">
            <v>1_2_47</v>
          </cell>
          <cell r="H130">
            <v>217409.51904999997</v>
          </cell>
          <cell r="I130">
            <v>254952.3666405899</v>
          </cell>
          <cell r="J130">
            <v>484908</v>
          </cell>
          <cell r="K130">
            <v>69394.94618483643</v>
          </cell>
          <cell r="L130">
            <v>149153.38804966467</v>
          </cell>
          <cell r="M130">
            <v>260485.88342923176</v>
          </cell>
          <cell r="N130">
            <v>393520.18537547661</v>
          </cell>
          <cell r="O130">
            <v>1210959.3725094576</v>
          </cell>
          <cell r="P130">
            <v>2435054.6022971626</v>
          </cell>
          <cell r="Q130">
            <v>5849107.3170850761</v>
          </cell>
          <cell r="R130">
            <v>7364816.3032342959</v>
          </cell>
          <cell r="T130">
            <v>0</v>
          </cell>
        </row>
        <row r="131">
          <cell r="G131" t="str">
            <v>1_2_48</v>
          </cell>
          <cell r="H131">
            <v>4440172.4250699989</v>
          </cell>
          <cell r="I131">
            <v>16201549.44379195</v>
          </cell>
          <cell r="J131">
            <v>5486643.2633300005</v>
          </cell>
          <cell r="K131">
            <v>2377880.6025619861</v>
          </cell>
          <cell r="L131">
            <v>7804612.1759448042</v>
          </cell>
          <cell r="M131">
            <v>10573618.703916458</v>
          </cell>
          <cell r="N131">
            <v>13767099.868041288</v>
          </cell>
          <cell r="O131">
            <v>36113462.65270032</v>
          </cell>
          <cell r="P131">
            <v>54810531.913984224</v>
          </cell>
          <cell r="Q131">
            <v>58926121.692978457</v>
          </cell>
          <cell r="R131">
            <v>20585870.994520143</v>
          </cell>
          <cell r="T131">
            <v>0</v>
          </cell>
        </row>
        <row r="132">
          <cell r="G132" t="str">
            <v>1_2_49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 t="e">
            <v>#VALUE!</v>
          </cell>
          <cell r="T132">
            <v>0</v>
          </cell>
        </row>
        <row r="133">
          <cell r="G133" t="str">
            <v>1_2_50</v>
          </cell>
          <cell r="H133">
            <v>352656.86226000002</v>
          </cell>
          <cell r="I133">
            <v>277244.64109778765</v>
          </cell>
          <cell r="J133">
            <v>153938.62093</v>
          </cell>
          <cell r="K133">
            <v>12902.279999999999</v>
          </cell>
          <cell r="L133">
            <v>141702.28</v>
          </cell>
          <cell r="M133">
            <v>141702.28</v>
          </cell>
          <cell r="N133">
            <v>141702.28</v>
          </cell>
          <cell r="O133">
            <v>54340.997204902655</v>
          </cell>
          <cell r="P133">
            <v>196504.05250839423</v>
          </cell>
          <cell r="Q133">
            <v>167409.05020271495</v>
          </cell>
          <cell r="R133">
            <v>145989.10300248442</v>
          </cell>
          <cell r="T133">
            <v>0</v>
          </cell>
        </row>
        <row r="137">
          <cell r="G137" t="str">
            <v>1_2_97</v>
          </cell>
          <cell r="H137">
            <v>1000830.5628</v>
          </cell>
          <cell r="I137">
            <v>524332.86237657664</v>
          </cell>
          <cell r="J137">
            <v>500229</v>
          </cell>
          <cell r="K137">
            <v>157341.9252585482</v>
          </cell>
          <cell r="L137">
            <v>314450.08385928674</v>
          </cell>
          <cell r="M137">
            <v>470998.81122646714</v>
          </cell>
          <cell r="N137">
            <v>609500.00095953781</v>
          </cell>
          <cell r="O137">
            <v>728493.06889669015</v>
          </cell>
          <cell r="P137">
            <v>5455519.5500356583</v>
          </cell>
          <cell r="Q137">
            <v>7024575.1861265432</v>
          </cell>
          <cell r="R137">
            <v>8824558.0985114463</v>
          </cell>
          <cell r="T137">
            <v>0</v>
          </cell>
        </row>
        <row r="138">
          <cell r="G138" t="str">
            <v>1_2_98</v>
          </cell>
          <cell r="H138">
            <v>1679039.544147287</v>
          </cell>
          <cell r="I138">
            <v>2235155.2392624635</v>
          </cell>
          <cell r="J138">
            <v>5766183.3787900005</v>
          </cell>
          <cell r="K138">
            <v>551030.9980950309</v>
          </cell>
          <cell r="L138">
            <v>1157862.9992416254</v>
          </cell>
          <cell r="M138">
            <v>1756819.6710612399</v>
          </cell>
          <cell r="N138">
            <v>2329859.5997216939</v>
          </cell>
          <cell r="O138">
            <v>3900347.5486472459</v>
          </cell>
          <cell r="P138">
            <v>5084978.8415649403</v>
          </cell>
          <cell r="Q138">
            <v>15012550.650594035</v>
          </cell>
          <cell r="R138">
            <v>16089633.615512349</v>
          </cell>
          <cell r="T138">
            <v>0</v>
          </cell>
        </row>
        <row r="139">
          <cell r="G139" t="str">
            <v>1_2_99</v>
          </cell>
          <cell r="H139">
            <v>-659308.98134728707</v>
          </cell>
          <cell r="I139">
            <v>-1576255.3768858868</v>
          </cell>
          <cell r="J139">
            <v>-5131387.3787900005</v>
          </cell>
          <cell r="K139">
            <v>-393689.07283648261</v>
          </cell>
          <cell r="L139">
            <v>-843412.91538233869</v>
          </cell>
          <cell r="M139">
            <v>-1285820.8598347728</v>
          </cell>
          <cell r="N139">
            <v>-1720359.598762156</v>
          </cell>
          <cell r="O139">
            <v>-3171854.4797505559</v>
          </cell>
          <cell r="P139">
            <v>-457965.17845336546</v>
          </cell>
          <cell r="Q139">
            <v>-7987975.4644674929</v>
          </cell>
          <cell r="R139">
            <v>-7275698.1049322737</v>
          </cell>
          <cell r="T139">
            <v>0</v>
          </cell>
        </row>
        <row r="140">
          <cell r="G140" t="str">
            <v>1_2_100</v>
          </cell>
          <cell r="H140">
            <v>150694.70000000001</v>
          </cell>
          <cell r="I140">
            <v>462623.84394715505</v>
          </cell>
          <cell r="J140">
            <v>184146.67992125</v>
          </cell>
          <cell r="K140">
            <v>274957.15228474565</v>
          </cell>
          <cell r="L140">
            <v>535854.62494785432</v>
          </cell>
          <cell r="M140">
            <v>789332.09761096304</v>
          </cell>
          <cell r="N140">
            <v>935049.7658868297</v>
          </cell>
          <cell r="O140">
            <v>657687.12999672582</v>
          </cell>
          <cell r="P140">
            <v>687245.21856477705</v>
          </cell>
          <cell r="Q140">
            <v>721154.57839150645</v>
          </cell>
          <cell r="R140">
            <v>736299.74357926275</v>
          </cell>
          <cell r="T140">
            <v>0</v>
          </cell>
        </row>
        <row r="141">
          <cell r="G141" t="str">
            <v>1_2_101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1_2_102</v>
          </cell>
          <cell r="H142">
            <v>4792829.2873299997</v>
          </cell>
          <cell r="I142">
            <v>16478794.084889736</v>
          </cell>
          <cell r="J142">
            <v>5640581.8842600007</v>
          </cell>
          <cell r="K142">
            <v>2390782.8825619863</v>
          </cell>
          <cell r="L142">
            <v>7946314.4559448045</v>
          </cell>
          <cell r="M142">
            <v>10715320.983916458</v>
          </cell>
          <cell r="N142">
            <v>13908802.148041289</v>
          </cell>
          <cell r="O142">
            <v>36167803.64990522</v>
          </cell>
          <cell r="P142">
            <v>55007035.966492608</v>
          </cell>
          <cell r="Q142">
            <v>59093530.743181176</v>
          </cell>
          <cell r="R142">
            <v>20731860.097522624</v>
          </cell>
          <cell r="T142">
            <v>0</v>
          </cell>
        </row>
      </sheetData>
      <sheetData sheetId="12" refreshError="1">
        <row r="83">
          <cell r="G83" t="str">
            <v>1_3_1</v>
          </cell>
          <cell r="H83">
            <v>940214.73120000004</v>
          </cell>
          <cell r="I83">
            <v>1801692.1011397056</v>
          </cell>
          <cell r="J83">
            <v>1801692.1011397056</v>
          </cell>
          <cell r="K83">
            <v>312264.88935185189</v>
          </cell>
          <cell r="L83">
            <v>1590734.5563111114</v>
          </cell>
          <cell r="M83">
            <v>2829200.8810481485</v>
          </cell>
          <cell r="N83">
            <v>4030167.2057851851</v>
          </cell>
          <cell r="O83">
            <v>4804662.8493037038</v>
          </cell>
          <cell r="P83">
            <v>5599162.0269657411</v>
          </cell>
          <cell r="Q83">
            <v>19946875.358414084</v>
          </cell>
          <cell r="R83">
            <v>89353534.669403687</v>
          </cell>
          <cell r="T83">
            <v>0</v>
          </cell>
        </row>
        <row r="84">
          <cell r="G84" t="str">
            <v>1_3_2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1_3_3</v>
          </cell>
          <cell r="H85">
            <v>7606660.0470000003</v>
          </cell>
          <cell r="I85">
            <v>27330850.306261212</v>
          </cell>
          <cell r="J85">
            <v>27330850.306261212</v>
          </cell>
          <cell r="K85">
            <v>3961190.9707782203</v>
          </cell>
          <cell r="L85">
            <v>8955783.1291241664</v>
          </cell>
          <cell r="M85">
            <v>13920251.94524789</v>
          </cell>
          <cell r="N85">
            <v>19174781.087121613</v>
          </cell>
          <cell r="O85">
            <v>28179588.946811542</v>
          </cell>
          <cell r="P85">
            <v>32351084.427932642</v>
          </cell>
          <cell r="Q85">
            <v>35313734.233658426</v>
          </cell>
          <cell r="R85">
            <v>42350372.565825805</v>
          </cell>
          <cell r="T85">
            <v>0</v>
          </cell>
        </row>
        <row r="86">
          <cell r="G86" t="str">
            <v>1_3_4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1_3_5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1_3_6</v>
          </cell>
          <cell r="H88">
            <v>-6666445.3158</v>
          </cell>
          <cell r="I88">
            <v>-25529158.205121506</v>
          </cell>
          <cell r="J88">
            <v>-25529158.205121506</v>
          </cell>
          <cell r="K88">
            <v>-3648926.0814263686</v>
          </cell>
          <cell r="L88">
            <v>-7365048.5728130545</v>
          </cell>
          <cell r="M88">
            <v>-11091051.064199742</v>
          </cell>
          <cell r="N88">
            <v>-15144613.881336428</v>
          </cell>
          <cell r="O88">
            <v>-23374926.097507838</v>
          </cell>
          <cell r="P88">
            <v>-26751922.400966901</v>
          </cell>
          <cell r="Q88">
            <v>-28726186.60633678</v>
          </cell>
          <cell r="R88">
            <v>47003162.103577867</v>
          </cell>
          <cell r="T88">
            <v>0</v>
          </cell>
        </row>
        <row r="89">
          <cell r="G89" t="str">
            <v>1_3_7</v>
          </cell>
          <cell r="H89">
            <v>3716.5102200000001</v>
          </cell>
          <cell r="I89">
            <v>3023.9678793109474</v>
          </cell>
          <cell r="J89">
            <v>3023.9678793109474</v>
          </cell>
          <cell r="K89">
            <v>859.70681062500125</v>
          </cell>
          <cell r="L89">
            <v>1719.4136212500025</v>
          </cell>
          <cell r="M89">
            <v>2579.1204318750033</v>
          </cell>
          <cell r="N89">
            <v>3438.827242500005</v>
          </cell>
          <cell r="O89">
            <v>3731.1275581125055</v>
          </cell>
          <cell r="P89">
            <v>4048.2734005520679</v>
          </cell>
          <cell r="Q89">
            <v>4392.3766395989933</v>
          </cell>
          <cell r="R89">
            <v>4765.7286539649085</v>
          </cell>
          <cell r="T89">
            <v>0</v>
          </cell>
        </row>
        <row r="90">
          <cell r="G90" t="str">
            <v>3_19_8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1_3_9</v>
          </cell>
          <cell r="H91">
            <v>43539398</v>
          </cell>
          <cell r="I91">
            <v>150689763.54087782</v>
          </cell>
          <cell r="J91">
            <v>150689763.54087782</v>
          </cell>
          <cell r="K91">
            <v>57350668.507563025</v>
          </cell>
          <cell r="L91">
            <v>123579927.19900499</v>
          </cell>
          <cell r="M91">
            <v>194114547.9608537</v>
          </cell>
          <cell r="N91">
            <v>255054893.75026551</v>
          </cell>
          <cell r="O91">
            <v>260337438.27659646</v>
          </cell>
          <cell r="P91">
            <v>231338717.41102204</v>
          </cell>
          <cell r="Q91">
            <v>186467844.11163738</v>
          </cell>
          <cell r="R91">
            <v>188832205.25059676</v>
          </cell>
          <cell r="T91">
            <v>0</v>
          </cell>
        </row>
        <row r="92">
          <cell r="G92" t="str">
            <v>1_3_10</v>
          </cell>
          <cell r="H92">
            <v>9512.7892622950803</v>
          </cell>
          <cell r="I92">
            <v>135866763.54087782</v>
          </cell>
          <cell r="J92">
            <v>135866763.54087782</v>
          </cell>
          <cell r="K92">
            <v>57350668.507563025</v>
          </cell>
          <cell r="L92">
            <v>123579927.19900499</v>
          </cell>
          <cell r="M92">
            <v>194114547.9608537</v>
          </cell>
          <cell r="N92">
            <v>255054893.75026551</v>
          </cell>
          <cell r="O92">
            <v>260337438.27659646</v>
          </cell>
          <cell r="P92">
            <v>231338717.41102204</v>
          </cell>
          <cell r="Q92">
            <v>186467844.11163738</v>
          </cell>
          <cell r="R92">
            <v>188832205.25059676</v>
          </cell>
          <cell r="T92">
            <v>0</v>
          </cell>
        </row>
        <row r="93">
          <cell r="G93" t="str">
            <v>1_3_11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1_3_12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1_3_13</v>
          </cell>
          <cell r="H95">
            <v>43529885.210737705</v>
          </cell>
          <cell r="I95">
            <v>14823000</v>
          </cell>
          <cell r="J95">
            <v>14823000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1_3_14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3_19_15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1_3_16</v>
          </cell>
          <cell r="H98">
            <v>43539398</v>
          </cell>
          <cell r="I98">
            <v>150689763.54087782</v>
          </cell>
          <cell r="J98">
            <v>150689763.54087782</v>
          </cell>
          <cell r="K98">
            <v>57350668.507563025</v>
          </cell>
          <cell r="L98">
            <v>123579927.19900499</v>
          </cell>
          <cell r="M98">
            <v>194114547.9608537</v>
          </cell>
          <cell r="N98">
            <v>255054893.75026551</v>
          </cell>
          <cell r="O98">
            <v>260337438.27659646</v>
          </cell>
          <cell r="P98">
            <v>231338717.41102204</v>
          </cell>
          <cell r="Q98">
            <v>186467844.11163738</v>
          </cell>
          <cell r="R98">
            <v>188832205.25059676</v>
          </cell>
          <cell r="T98">
            <v>0</v>
          </cell>
        </row>
        <row r="99">
          <cell r="G99" t="str">
            <v>1_3_17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1_3_18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1_3_19</v>
          </cell>
          <cell r="H101">
            <v>43539398</v>
          </cell>
          <cell r="I101">
            <v>150689763.54087782</v>
          </cell>
          <cell r="J101">
            <v>150689763.54087782</v>
          </cell>
          <cell r="K101">
            <v>57350668.507563025</v>
          </cell>
          <cell r="L101">
            <v>123579927.19900499</v>
          </cell>
          <cell r="M101">
            <v>194114547.9608537</v>
          </cell>
          <cell r="N101">
            <v>255054893.75026551</v>
          </cell>
          <cell r="O101">
            <v>260337438.27659646</v>
          </cell>
          <cell r="P101">
            <v>231338717.41102204</v>
          </cell>
          <cell r="Q101">
            <v>186467844.11163738</v>
          </cell>
          <cell r="R101">
            <v>188832205.25059676</v>
          </cell>
          <cell r="T101">
            <v>0</v>
          </cell>
        </row>
        <row r="102">
          <cell r="G102" t="str">
            <v>1_3_20</v>
          </cell>
          <cell r="H102">
            <v>9512.7892622950803</v>
          </cell>
          <cell r="I102">
            <v>135866763.54087782</v>
          </cell>
          <cell r="J102">
            <v>135866763.54087782</v>
          </cell>
          <cell r="K102">
            <v>57350668.507563025</v>
          </cell>
          <cell r="L102">
            <v>123579927.19900499</v>
          </cell>
          <cell r="M102">
            <v>194114547.9608537</v>
          </cell>
          <cell r="N102">
            <v>255054893.75026551</v>
          </cell>
          <cell r="O102">
            <v>260337438.27659646</v>
          </cell>
          <cell r="P102">
            <v>231338717.41102204</v>
          </cell>
          <cell r="Q102">
            <v>186467844.11163738</v>
          </cell>
          <cell r="R102">
            <v>188832205.25059676</v>
          </cell>
          <cell r="T102">
            <v>0</v>
          </cell>
        </row>
        <row r="103">
          <cell r="G103" t="str">
            <v>1_3_21</v>
          </cell>
          <cell r="H103">
            <v>43529885.210737705</v>
          </cell>
          <cell r="I103">
            <v>14823000</v>
          </cell>
          <cell r="J103">
            <v>14823000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1_3_22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1_3_23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1_3_24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1_3_25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1_3_26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1_3_27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1_3_28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1_3_29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1_3_30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1_3_31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1_3_32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1_3_33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1_3_34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3_19_35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1_3_36</v>
          </cell>
          <cell r="H118">
            <v>26816.75174612003</v>
          </cell>
          <cell r="I118">
            <v>40535.732905166442</v>
          </cell>
          <cell r="J118">
            <v>40535.732905166442</v>
          </cell>
          <cell r="K118">
            <v>261902.51456476533</v>
          </cell>
          <cell r="L118">
            <v>593234.92511471582</v>
          </cell>
          <cell r="M118">
            <v>910199.13983133296</v>
          </cell>
          <cell r="N118">
            <v>1227163.35454795</v>
          </cell>
          <cell r="O118">
            <v>1073225.3655157611</v>
          </cell>
          <cell r="P118">
            <v>1348998.4848981686</v>
          </cell>
          <cell r="Q118">
            <v>1796953.4189682472</v>
          </cell>
          <cell r="R118">
            <v>2026109.5093008196</v>
          </cell>
          <cell r="T118">
            <v>0</v>
          </cell>
        </row>
        <row r="119">
          <cell r="G119" t="str">
            <v>1_3_37</v>
          </cell>
          <cell r="H119">
            <v>9512.7892622950803</v>
          </cell>
          <cell r="I119">
            <v>135866763.54087782</v>
          </cell>
          <cell r="J119">
            <v>135866763.54087782</v>
          </cell>
          <cell r="K119">
            <v>57350668.507563025</v>
          </cell>
          <cell r="L119">
            <v>123579927.19900499</v>
          </cell>
          <cell r="M119">
            <v>194114547.9608537</v>
          </cell>
          <cell r="N119">
            <v>255054893.75026551</v>
          </cell>
          <cell r="O119">
            <v>260337438.27659646</v>
          </cell>
          <cell r="P119">
            <v>231338717.41102204</v>
          </cell>
          <cell r="Q119">
            <v>186467844.11163738</v>
          </cell>
          <cell r="R119">
            <v>188832205.25059676</v>
          </cell>
          <cell r="T119">
            <v>0</v>
          </cell>
        </row>
        <row r="120">
          <cell r="G120" t="str">
            <v>1_3_38</v>
          </cell>
          <cell r="H120">
            <v>43529885.210737705</v>
          </cell>
          <cell r="I120">
            <v>14823000</v>
          </cell>
          <cell r="J120">
            <v>14823000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1_3_39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1_3_40</v>
          </cell>
          <cell r="H122">
            <v>282482.09267962963</v>
          </cell>
          <cell r="I122">
            <v>108137.55525072393</v>
          </cell>
          <cell r="J122">
            <v>108137.55525072393</v>
          </cell>
          <cell r="K122">
            <v>91447.599451303162</v>
          </cell>
          <cell r="L122">
            <v>151818.60082304527</v>
          </cell>
          <cell r="M122">
            <v>188707.66117969825</v>
          </cell>
          <cell r="N122">
            <v>207152.19135802469</v>
          </cell>
          <cell r="O122">
            <v>216445.31280864196</v>
          </cell>
          <cell r="P122">
            <v>235549.9236566358</v>
          </cell>
          <cell r="Q122">
            <v>256278.42642670908</v>
          </cell>
          <cell r="R122">
            <v>278768.85193223861</v>
          </cell>
          <cell r="T122">
            <v>0</v>
          </cell>
        </row>
        <row r="123">
          <cell r="G123" t="str">
            <v>1_3_41</v>
          </cell>
          <cell r="H123">
            <v>282482.09267962963</v>
          </cell>
          <cell r="I123">
            <v>108137.55525072393</v>
          </cell>
          <cell r="J123">
            <v>108137.55525072393</v>
          </cell>
          <cell r="K123">
            <v>394039.25925925927</v>
          </cell>
          <cell r="L123">
            <v>287007.572016461</v>
          </cell>
          <cell r="M123">
            <v>360785.69272976683</v>
          </cell>
          <cell r="N123">
            <v>397674.75308641978</v>
          </cell>
          <cell r="O123">
            <v>432890.62561728392</v>
          </cell>
          <cell r="P123">
            <v>471099.8473132716</v>
          </cell>
          <cell r="Q123">
            <v>512556.85285341815</v>
          </cell>
          <cell r="R123">
            <v>557537.70386447723</v>
          </cell>
          <cell r="T123">
            <v>0</v>
          </cell>
        </row>
        <row r="124">
          <cell r="G124" t="str">
            <v>1_3_42</v>
          </cell>
          <cell r="H124">
            <v>36</v>
          </cell>
          <cell r="I124">
            <v>27</v>
          </cell>
          <cell r="J124">
            <v>27</v>
          </cell>
          <cell r="K124">
            <v>27</v>
          </cell>
          <cell r="L124">
            <v>60</v>
          </cell>
          <cell r="M124">
            <v>60</v>
          </cell>
          <cell r="N124">
            <v>60</v>
          </cell>
          <cell r="O124">
            <v>60</v>
          </cell>
          <cell r="P124">
            <v>60</v>
          </cell>
          <cell r="Q124">
            <v>60</v>
          </cell>
          <cell r="R124">
            <v>60</v>
          </cell>
          <cell r="T124">
            <v>0</v>
          </cell>
        </row>
        <row r="125">
          <cell r="G125" t="str">
            <v>1_3_43</v>
          </cell>
          <cell r="H125">
            <v>36</v>
          </cell>
          <cell r="I125">
            <v>27</v>
          </cell>
          <cell r="J125">
            <v>27</v>
          </cell>
          <cell r="K125">
            <v>5</v>
          </cell>
          <cell r="L125">
            <v>30</v>
          </cell>
          <cell r="M125">
            <v>30</v>
          </cell>
          <cell r="N125">
            <v>30</v>
          </cell>
          <cell r="O125">
            <v>30</v>
          </cell>
          <cell r="P125">
            <v>30</v>
          </cell>
          <cell r="Q125">
            <v>30</v>
          </cell>
          <cell r="R125">
            <v>30</v>
          </cell>
          <cell r="T125">
            <v>0</v>
          </cell>
        </row>
        <row r="126">
          <cell r="G126" t="str">
            <v>1_3_44</v>
          </cell>
          <cell r="H126">
            <v>25410.447020000003</v>
          </cell>
          <cell r="I126">
            <v>35036.567901234564</v>
          </cell>
          <cell r="J126">
            <v>35036.567901234564</v>
          </cell>
          <cell r="K126">
            <v>8996.6666666666679</v>
          </cell>
          <cell r="L126">
            <v>66382.222222222234</v>
          </cell>
          <cell r="M126">
            <v>123767.7777777778</v>
          </cell>
          <cell r="N126">
            <v>181153.33333333337</v>
          </cell>
          <cell r="O126">
            <v>196551.36666666667</v>
          </cell>
          <cell r="P126">
            <v>213258.23283333334</v>
          </cell>
          <cell r="Q126">
            <v>231385.18262416669</v>
          </cell>
          <cell r="R126">
            <v>251052.92314722086</v>
          </cell>
          <cell r="T126">
            <v>0</v>
          </cell>
        </row>
        <row r="127">
          <cell r="G127" t="str">
            <v>1_3_45</v>
          </cell>
          <cell r="H127">
            <v>25410.447020000003</v>
          </cell>
          <cell r="I127">
            <v>35036.567901234564</v>
          </cell>
          <cell r="J127">
            <v>35036.567901234564</v>
          </cell>
          <cell r="K127">
            <v>8996.6666666666679</v>
          </cell>
          <cell r="L127">
            <v>66382.222222222234</v>
          </cell>
          <cell r="M127">
            <v>123767.7777777778</v>
          </cell>
          <cell r="N127">
            <v>181153.33333333337</v>
          </cell>
          <cell r="O127">
            <v>196551.36666666667</v>
          </cell>
          <cell r="P127">
            <v>213258.23283333334</v>
          </cell>
          <cell r="Q127">
            <v>231385.18262416669</v>
          </cell>
          <cell r="R127">
            <v>251052.92314722086</v>
          </cell>
          <cell r="T127">
            <v>0</v>
          </cell>
        </row>
        <row r="128">
          <cell r="G128" t="str">
            <v>1_3_46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30">
          <cell r="G130" t="str">
            <v>1_3_47</v>
          </cell>
          <cell r="H130">
            <v>6403227.1287500001</v>
          </cell>
          <cell r="I130">
            <v>25094818.873282503</v>
          </cell>
          <cell r="J130">
            <v>25094818.873282503</v>
          </cell>
          <cell r="K130">
            <v>3594375.4499999997</v>
          </cell>
          <cell r="L130">
            <v>7188750.8999999994</v>
          </cell>
          <cell r="M130">
            <v>10783126.35</v>
          </cell>
          <cell r="N130">
            <v>14705062.12575</v>
          </cell>
          <cell r="O130">
            <v>22898012.442696564</v>
          </cell>
          <cell r="P130">
            <v>26234471.085496668</v>
          </cell>
          <cell r="Q130">
            <v>26828617.475270066</v>
          </cell>
          <cell r="R130">
            <v>13998332.736502578</v>
          </cell>
          <cell r="T130">
            <v>0</v>
          </cell>
        </row>
        <row r="131">
          <cell r="G131" t="str">
            <v>1_3_48</v>
          </cell>
          <cell r="H131">
            <v>43539398</v>
          </cell>
          <cell r="I131">
            <v>150689763.54087785</v>
          </cell>
          <cell r="J131">
            <v>150689763.54087785</v>
          </cell>
          <cell r="K131">
            <v>57350668.507563025</v>
          </cell>
          <cell r="L131">
            <v>123579927.19900499</v>
          </cell>
          <cell r="M131">
            <v>194114547.9608537</v>
          </cell>
          <cell r="N131">
            <v>255054893.75026551</v>
          </cell>
          <cell r="O131">
            <v>260337438.27659646</v>
          </cell>
          <cell r="P131">
            <v>231338717.41102204</v>
          </cell>
          <cell r="Q131">
            <v>186467844.11163738</v>
          </cell>
          <cell r="R131">
            <v>188832205.25059676</v>
          </cell>
          <cell r="T131">
            <v>0</v>
          </cell>
        </row>
        <row r="132">
          <cell r="G132" t="str">
            <v>1_3_49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1_3_50</v>
          </cell>
          <cell r="H133">
            <v>0</v>
          </cell>
          <cell r="I133">
            <v>216273645</v>
          </cell>
          <cell r="J133">
            <v>216273645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1_3_97</v>
          </cell>
          <cell r="H137">
            <v>940214.73120000004</v>
          </cell>
          <cell r="I137">
            <v>1801692.1011397056</v>
          </cell>
          <cell r="J137">
            <v>1801692.1011397056</v>
          </cell>
          <cell r="K137">
            <v>312264.88935185189</v>
          </cell>
          <cell r="L137">
            <v>1590734.5563111114</v>
          </cell>
          <cell r="M137">
            <v>2829200.8810481485</v>
          </cell>
          <cell r="N137">
            <v>4030167.2057851851</v>
          </cell>
          <cell r="O137">
            <v>4804662.8493037038</v>
          </cell>
          <cell r="P137">
            <v>5599162.0269657411</v>
          </cell>
          <cell r="Q137">
            <v>19946875.358414084</v>
          </cell>
          <cell r="R137">
            <v>89353534.669403687</v>
          </cell>
          <cell r="T137">
            <v>0</v>
          </cell>
        </row>
        <row r="138">
          <cell r="G138" t="str">
            <v>1_3_98</v>
          </cell>
          <cell r="H138">
            <v>7606660.0470000003</v>
          </cell>
          <cell r="I138">
            <v>27330850.306261212</v>
          </cell>
          <cell r="J138">
            <v>27330850.306261212</v>
          </cell>
          <cell r="K138">
            <v>3961190.9707782203</v>
          </cell>
          <cell r="L138">
            <v>8955783.1291241664</v>
          </cell>
          <cell r="M138">
            <v>13920251.94524789</v>
          </cell>
          <cell r="N138">
            <v>19174781.087121613</v>
          </cell>
          <cell r="O138">
            <v>28179588.946811542</v>
          </cell>
          <cell r="P138">
            <v>32351084.427932642</v>
          </cell>
          <cell r="Q138">
            <v>35313734.233658426</v>
          </cell>
          <cell r="R138">
            <v>42350372.565825805</v>
          </cell>
          <cell r="T138">
            <v>0</v>
          </cell>
        </row>
        <row r="139">
          <cell r="G139" t="str">
            <v>1_3_99</v>
          </cell>
          <cell r="H139">
            <v>-6666445.3158</v>
          </cell>
          <cell r="I139">
            <v>-25529158.205121506</v>
          </cell>
          <cell r="J139">
            <v>-25529158.205121506</v>
          </cell>
          <cell r="K139">
            <v>-3648926.0814263686</v>
          </cell>
          <cell r="L139">
            <v>-7365048.5728130545</v>
          </cell>
          <cell r="M139">
            <v>-11091051.064199742</v>
          </cell>
          <cell r="N139">
            <v>-15144613.881336428</v>
          </cell>
          <cell r="O139">
            <v>-23374926.097507838</v>
          </cell>
          <cell r="P139">
            <v>-26751922.400966901</v>
          </cell>
          <cell r="Q139">
            <v>-28726186.60633678</v>
          </cell>
          <cell r="R139">
            <v>47003162.103577867</v>
          </cell>
          <cell r="T139">
            <v>0</v>
          </cell>
        </row>
        <row r="140">
          <cell r="G140" t="str">
            <v>1_3_100</v>
          </cell>
          <cell r="H140">
            <v>26816.75174612003</v>
          </cell>
          <cell r="I140">
            <v>40535.732905166442</v>
          </cell>
          <cell r="J140">
            <v>40535.732905166442</v>
          </cell>
          <cell r="K140">
            <v>261902.51456476533</v>
          </cell>
          <cell r="L140">
            <v>593234.92511471582</v>
          </cell>
          <cell r="M140">
            <v>910199.13983133296</v>
          </cell>
          <cell r="N140">
            <v>1227163.35454795</v>
          </cell>
          <cell r="O140">
            <v>1073225.3655157611</v>
          </cell>
          <cell r="P140">
            <v>1348998.4848981686</v>
          </cell>
          <cell r="Q140">
            <v>1796953.4189682472</v>
          </cell>
          <cell r="R140">
            <v>2026109.5093008196</v>
          </cell>
          <cell r="T140">
            <v>0</v>
          </cell>
        </row>
        <row r="141">
          <cell r="G141" t="str">
            <v>1_3_101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1_3_102</v>
          </cell>
          <cell r="H142">
            <v>43539398</v>
          </cell>
          <cell r="I142">
            <v>150689763.54087782</v>
          </cell>
          <cell r="J142">
            <v>150689763.54087782</v>
          </cell>
          <cell r="K142">
            <v>57350668.507563025</v>
          </cell>
          <cell r="L142">
            <v>123579927.19900499</v>
          </cell>
          <cell r="M142">
            <v>194114547.9608537</v>
          </cell>
          <cell r="N142">
            <v>255054893.75026551</v>
          </cell>
          <cell r="O142">
            <v>260337438.27659646</v>
          </cell>
          <cell r="P142">
            <v>231338717.41102204</v>
          </cell>
          <cell r="Q142">
            <v>186467844.11163738</v>
          </cell>
          <cell r="R142">
            <v>188832205.25059676</v>
          </cell>
          <cell r="T142">
            <v>0</v>
          </cell>
        </row>
      </sheetData>
      <sheetData sheetId="13" refreshError="1">
        <row r="83">
          <cell r="G83" t="str">
            <v>1_4_1</v>
          </cell>
          <cell r="H83">
            <v>221406748</v>
          </cell>
          <cell r="I83">
            <v>327588996.35781008</v>
          </cell>
          <cell r="J83">
            <v>327588996.35781008</v>
          </cell>
          <cell r="K83">
            <v>63009388.623966932</v>
          </cell>
          <cell r="L83">
            <v>126018777.24793386</v>
          </cell>
          <cell r="M83">
            <v>189028165.87190083</v>
          </cell>
          <cell r="N83">
            <v>252037554.49586773</v>
          </cell>
          <cell r="O83">
            <v>325328884.66384619</v>
          </cell>
          <cell r="P83">
            <v>347776698.11320758</v>
          </cell>
          <cell r="Q83">
            <v>309330739.00578314</v>
          </cell>
          <cell r="R83">
            <v>324921589.1250574</v>
          </cell>
          <cell r="T83">
            <v>0</v>
          </cell>
        </row>
        <row r="84">
          <cell r="G84" t="str">
            <v>1_4_2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1_4_3</v>
          </cell>
          <cell r="H85">
            <v>88992710.800000012</v>
          </cell>
          <cell r="I85">
            <v>107406000</v>
          </cell>
          <cell r="J85">
            <v>107406000</v>
          </cell>
          <cell r="K85">
            <v>44958892.840971075</v>
          </cell>
          <cell r="L85">
            <v>89917785.68194215</v>
          </cell>
          <cell r="M85">
            <v>134876678.52291322</v>
          </cell>
          <cell r="N85">
            <v>179835571.3638843</v>
          </cell>
          <cell r="O85">
            <v>227851653.56146157</v>
          </cell>
          <cell r="P85">
            <v>228629160.91449058</v>
          </cell>
          <cell r="Q85">
            <v>206091680.52053013</v>
          </cell>
          <cell r="R85">
            <v>224418930.91449061</v>
          </cell>
          <cell r="T85">
            <v>0</v>
          </cell>
        </row>
        <row r="86">
          <cell r="G86" t="str">
            <v>1_4_4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1_4_5</v>
          </cell>
          <cell r="H87">
            <v>39724213.399999999</v>
          </cell>
          <cell r="I87">
            <v>66054898.907343023</v>
          </cell>
          <cell r="J87">
            <v>66054898.907343023</v>
          </cell>
          <cell r="K87">
            <v>5415148.7348987591</v>
          </cell>
          <cell r="L87">
            <v>10830297.469797518</v>
          </cell>
          <cell r="M87">
            <v>16245446.204696281</v>
          </cell>
          <cell r="N87">
            <v>21660594.939595036</v>
          </cell>
          <cell r="O87">
            <v>29243169.330715384</v>
          </cell>
          <cell r="P87">
            <v>35744261.159615107</v>
          </cell>
          <cell r="Q87">
            <v>30971717.545575902</v>
          </cell>
          <cell r="R87">
            <v>30150797.463170029</v>
          </cell>
          <cell r="T87">
            <v>0</v>
          </cell>
        </row>
        <row r="88">
          <cell r="G88" t="str">
            <v>1_4_6</v>
          </cell>
          <cell r="H88">
            <v>92689823.800000012</v>
          </cell>
          <cell r="I88">
            <v>154128097.45046708</v>
          </cell>
          <cell r="J88">
            <v>154128097.45046708</v>
          </cell>
          <cell r="K88">
            <v>12635347.048097104</v>
          </cell>
          <cell r="L88">
            <v>25270694.096194208</v>
          </cell>
          <cell r="M88">
            <v>37906041.144291326</v>
          </cell>
          <cell r="N88">
            <v>50541388.192388415</v>
          </cell>
          <cell r="O88">
            <v>68234061.771669239</v>
          </cell>
          <cell r="P88">
            <v>83403276.039101914</v>
          </cell>
          <cell r="Q88">
            <v>72267340.939677104</v>
          </cell>
          <cell r="R88">
            <v>70351860.747396737</v>
          </cell>
          <cell r="T88">
            <v>0</v>
          </cell>
        </row>
        <row r="89">
          <cell r="G89" t="str">
            <v>1_4_7</v>
          </cell>
          <cell r="H89">
            <v>5278408</v>
          </cell>
          <cell r="I89">
            <v>28188000</v>
          </cell>
          <cell r="J89">
            <v>28188000</v>
          </cell>
          <cell r="K89">
            <v>11049604.650000002</v>
          </cell>
          <cell r="L89">
            <v>22099209.300000004</v>
          </cell>
          <cell r="M89">
            <v>33148813.950000003</v>
          </cell>
          <cell r="N89">
            <v>44198418.600000009</v>
          </cell>
          <cell r="O89">
            <v>51535912.800000004</v>
          </cell>
          <cell r="P89">
            <v>55911696</v>
          </cell>
          <cell r="Q89">
            <v>53967898.200000003</v>
          </cell>
          <cell r="R89">
            <v>53967898.200000003</v>
          </cell>
          <cell r="T89">
            <v>0</v>
          </cell>
        </row>
        <row r="90">
          <cell r="G90" t="str">
            <v>3_20_8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1_4_9</v>
          </cell>
          <cell r="H91">
            <v>97968231.800000012</v>
          </cell>
          <cell r="I91">
            <v>182316097.45046708</v>
          </cell>
          <cell r="J91">
            <v>182316097.45046708</v>
          </cell>
          <cell r="K91">
            <v>23684951.698097106</v>
          </cell>
          <cell r="L91">
            <v>47369903.396194212</v>
          </cell>
          <cell r="M91">
            <v>71054855.094291329</v>
          </cell>
          <cell r="N91">
            <v>94739806.792388424</v>
          </cell>
          <cell r="O91">
            <v>119769974.57166925</v>
          </cell>
          <cell r="P91">
            <v>139314972.03910193</v>
          </cell>
          <cell r="Q91">
            <v>175984239.13967711</v>
          </cell>
          <cell r="R91">
            <v>253610758.94739676</v>
          </cell>
          <cell r="T91">
            <v>0</v>
          </cell>
        </row>
        <row r="92">
          <cell r="G92" t="str">
            <v>1_4_10</v>
          </cell>
          <cell r="H92">
            <v>97968231.800000012</v>
          </cell>
          <cell r="I92">
            <v>182316097.45046708</v>
          </cell>
          <cell r="J92">
            <v>182316097.45046708</v>
          </cell>
          <cell r="K92">
            <v>23684951.698097106</v>
          </cell>
          <cell r="L92">
            <v>47369903.396194212</v>
          </cell>
          <cell r="M92">
            <v>71054855.094291329</v>
          </cell>
          <cell r="N92">
            <v>94739806.792388424</v>
          </cell>
          <cell r="O92">
            <v>119769974.57166925</v>
          </cell>
          <cell r="P92">
            <v>139314972.03910193</v>
          </cell>
          <cell r="Q92">
            <v>126235239.13967711</v>
          </cell>
          <cell r="R92">
            <v>124319758.94739674</v>
          </cell>
          <cell r="T92">
            <v>0</v>
          </cell>
        </row>
        <row r="93">
          <cell r="G93" t="str">
            <v>1_4_11</v>
          </cell>
          <cell r="H93">
            <v>97968231.800000012</v>
          </cell>
          <cell r="I93">
            <v>182316097.45046708</v>
          </cell>
          <cell r="J93">
            <v>182316097.45046708</v>
          </cell>
          <cell r="K93">
            <v>23684951.698097106</v>
          </cell>
          <cell r="L93">
            <v>47369903.396194212</v>
          </cell>
          <cell r="M93">
            <v>71054855.094291329</v>
          </cell>
          <cell r="N93">
            <v>94739806.792388424</v>
          </cell>
          <cell r="O93">
            <v>119769974.57166925</v>
          </cell>
          <cell r="P93">
            <v>139314972.03910193</v>
          </cell>
          <cell r="Q93">
            <v>126235239.13967711</v>
          </cell>
          <cell r="R93">
            <v>124319758.94739674</v>
          </cell>
          <cell r="T93">
            <v>0</v>
          </cell>
        </row>
        <row r="94">
          <cell r="G94" t="str">
            <v>1_4_12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1_4_13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1_4_14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49749000</v>
          </cell>
          <cell r="R96">
            <v>129291000</v>
          </cell>
          <cell r="T96">
            <v>0</v>
          </cell>
        </row>
        <row r="97">
          <cell r="G97" t="str">
            <v>3_20_15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1_4_16</v>
          </cell>
          <cell r="H98">
            <v>111049169.40000001</v>
          </cell>
          <cell r="I98">
            <v>179927503.20000002</v>
          </cell>
          <cell r="J98">
            <v>179927503.20000002</v>
          </cell>
          <cell r="K98">
            <v>5700000</v>
          </cell>
          <cell r="L98">
            <v>20820000</v>
          </cell>
          <cell r="M98">
            <v>39698761.363636367</v>
          </cell>
          <cell r="N98">
            <v>67997522.727272734</v>
          </cell>
          <cell r="O98">
            <v>118886610</v>
          </cell>
          <cell r="P98">
            <v>138919470</v>
          </cell>
          <cell r="Q98">
            <v>175983480</v>
          </cell>
          <cell r="R98">
            <v>253609710</v>
          </cell>
          <cell r="T98">
            <v>0</v>
          </cell>
        </row>
        <row r="99">
          <cell r="G99" t="str">
            <v>1_4_17</v>
          </cell>
          <cell r="H99">
            <v>56524672</v>
          </cell>
          <cell r="I99">
            <v>130491000</v>
          </cell>
          <cell r="J99">
            <v>130491000</v>
          </cell>
          <cell r="K99">
            <v>0</v>
          </cell>
          <cell r="L99">
            <v>0</v>
          </cell>
          <cell r="M99">
            <v>13178761.363636367</v>
          </cell>
          <cell r="N99">
            <v>26357522.727272734</v>
          </cell>
          <cell r="O99">
            <v>51000000</v>
          </cell>
          <cell r="P99">
            <v>23040000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1_4_18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1_4_19</v>
          </cell>
          <cell r="H101">
            <v>46827731</v>
          </cell>
          <cell r="I101">
            <v>34176103.200000003</v>
          </cell>
          <cell r="J101">
            <v>34176103.200000003</v>
          </cell>
          <cell r="K101">
            <v>5700000</v>
          </cell>
          <cell r="L101">
            <v>11400000</v>
          </cell>
          <cell r="M101">
            <v>17100000</v>
          </cell>
          <cell r="N101">
            <v>22800000</v>
          </cell>
          <cell r="O101">
            <v>49046610</v>
          </cell>
          <cell r="P101">
            <v>97039470</v>
          </cell>
          <cell r="Q101">
            <v>157143480</v>
          </cell>
          <cell r="R101">
            <v>234769710</v>
          </cell>
          <cell r="T101">
            <v>0</v>
          </cell>
        </row>
        <row r="102">
          <cell r="G102" t="str">
            <v>1_4_20</v>
          </cell>
          <cell r="H102">
            <v>46827731</v>
          </cell>
          <cell r="I102">
            <v>34176103.200000003</v>
          </cell>
          <cell r="J102">
            <v>34176103.200000003</v>
          </cell>
          <cell r="K102">
            <v>5700000</v>
          </cell>
          <cell r="L102">
            <v>11400000</v>
          </cell>
          <cell r="M102">
            <v>17100000</v>
          </cell>
          <cell r="N102">
            <v>22800000</v>
          </cell>
          <cell r="O102">
            <v>49046610</v>
          </cell>
          <cell r="P102">
            <v>97039470</v>
          </cell>
          <cell r="Q102">
            <v>157143480</v>
          </cell>
          <cell r="R102">
            <v>234769710</v>
          </cell>
          <cell r="T102">
            <v>0</v>
          </cell>
        </row>
        <row r="103">
          <cell r="G103" t="str">
            <v>1_4_21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1_4_22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1_4_23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1_4_24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1_4_25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1_4_26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1_4_27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1_4_28</v>
          </cell>
          <cell r="H110">
            <v>7696766.4000000004</v>
          </cell>
          <cell r="I110">
            <v>15260400</v>
          </cell>
          <cell r="J110">
            <v>15260400</v>
          </cell>
          <cell r="K110">
            <v>0</v>
          </cell>
          <cell r="L110">
            <v>9420000</v>
          </cell>
          <cell r="M110">
            <v>9420000</v>
          </cell>
          <cell r="N110">
            <v>18840000</v>
          </cell>
          <cell r="O110">
            <v>18840000</v>
          </cell>
          <cell r="P110">
            <v>18840000</v>
          </cell>
          <cell r="Q110">
            <v>18840000</v>
          </cell>
          <cell r="R110">
            <v>18840000</v>
          </cell>
          <cell r="T110">
            <v>0</v>
          </cell>
        </row>
        <row r="111">
          <cell r="G111" t="str">
            <v>1_4_29</v>
          </cell>
          <cell r="H111">
            <v>7696766.4000000004</v>
          </cell>
          <cell r="I111">
            <v>15260400</v>
          </cell>
          <cell r="J111">
            <v>15260400</v>
          </cell>
          <cell r="K111">
            <v>0</v>
          </cell>
          <cell r="L111">
            <v>9420000</v>
          </cell>
          <cell r="M111">
            <v>9420000</v>
          </cell>
          <cell r="N111">
            <v>18840000</v>
          </cell>
          <cell r="O111">
            <v>18840000</v>
          </cell>
          <cell r="P111">
            <v>18840000</v>
          </cell>
          <cell r="Q111">
            <v>18840000</v>
          </cell>
          <cell r="R111">
            <v>18840000</v>
          </cell>
          <cell r="T111">
            <v>0</v>
          </cell>
        </row>
        <row r="112">
          <cell r="G112" t="str">
            <v>1_4_30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1_4_31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1_4_32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1_4_33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1_4_34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3_20_35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1_4_36</v>
          </cell>
          <cell r="H118">
            <v>65809185.082719997</v>
          </cell>
          <cell r="I118">
            <v>143952558.907343</v>
          </cell>
          <cell r="J118">
            <v>143952558.907343</v>
          </cell>
          <cell r="K118">
            <v>13598640.718369834</v>
          </cell>
          <cell r="L118">
            <v>27197281.436739668</v>
          </cell>
          <cell r="M118">
            <v>41139715.929813057</v>
          </cell>
          <cell r="N118">
            <v>55082150.422886446</v>
          </cell>
          <cell r="O118">
            <v>80849075.869176924</v>
          </cell>
          <cell r="P118">
            <v>87610083.518105686</v>
          </cell>
          <cell r="Q118">
            <v>79562945.678106025</v>
          </cell>
          <cell r="R118">
            <v>82016619.821660593</v>
          </cell>
          <cell r="T118">
            <v>0</v>
          </cell>
        </row>
        <row r="119">
          <cell r="G119" t="str">
            <v>1_4_37</v>
          </cell>
          <cell r="H119">
            <v>111049169.40000001</v>
          </cell>
          <cell r="I119">
            <v>179927503.20000002</v>
          </cell>
          <cell r="J119">
            <v>179927503.20000002</v>
          </cell>
          <cell r="K119">
            <v>5700000</v>
          </cell>
          <cell r="L119">
            <v>20820000</v>
          </cell>
          <cell r="M119">
            <v>39698761.363636367</v>
          </cell>
          <cell r="N119">
            <v>67997522.727272734</v>
          </cell>
          <cell r="O119">
            <v>118886610</v>
          </cell>
          <cell r="P119">
            <v>138919470</v>
          </cell>
          <cell r="Q119">
            <v>175983480</v>
          </cell>
          <cell r="R119">
            <v>253609710</v>
          </cell>
          <cell r="T119">
            <v>0</v>
          </cell>
        </row>
        <row r="120">
          <cell r="G120" t="str">
            <v>1_4_38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1_4_39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1_4_40</v>
          </cell>
          <cell r="H122">
            <v>565.39809781424242</v>
          </cell>
          <cell r="I122">
            <v>634.76769610778445</v>
          </cell>
          <cell r="J122">
            <v>670.29648545655971</v>
          </cell>
          <cell r="K122">
            <v>888.8048411497731</v>
          </cell>
          <cell r="L122">
            <v>888.8048411497731</v>
          </cell>
          <cell r="M122">
            <v>888.8048411497731</v>
          </cell>
          <cell r="N122">
            <v>888.8048411497731</v>
          </cell>
          <cell r="O122">
            <v>919.11764705882354</v>
          </cell>
          <cell r="P122">
            <v>972.0416124837451</v>
          </cell>
          <cell r="Q122">
            <v>1051.0312004230566</v>
          </cell>
          <cell r="R122">
            <v>1051.0312004230566</v>
          </cell>
          <cell r="T122">
            <v>0</v>
          </cell>
        </row>
        <row r="123">
          <cell r="G123" t="str">
            <v>1_4_41</v>
          </cell>
          <cell r="H123">
            <v>1966.7821789704703</v>
          </cell>
          <cell r="I123">
            <v>888.67477455089818</v>
          </cell>
          <cell r="J123">
            <v>2205.9384792415685</v>
          </cell>
          <cell r="K123">
            <v>2667.0870113493065</v>
          </cell>
          <cell r="L123">
            <v>2667.0870113493065</v>
          </cell>
          <cell r="M123">
            <v>2667.0870113493065</v>
          </cell>
          <cell r="N123">
            <v>2667.0870113493065</v>
          </cell>
          <cell r="O123">
            <v>2756.6539923954374</v>
          </cell>
          <cell r="P123">
            <v>2916.1248374512356</v>
          </cell>
          <cell r="Q123">
            <v>3154.7619047619046</v>
          </cell>
          <cell r="R123">
            <v>3154.7619047619046</v>
          </cell>
          <cell r="T123">
            <v>0</v>
          </cell>
        </row>
        <row r="124">
          <cell r="G124" t="str">
            <v>1_4_42</v>
          </cell>
          <cell r="H124">
            <v>660</v>
          </cell>
          <cell r="I124">
            <v>701.40000000000009</v>
          </cell>
          <cell r="J124">
            <v>686</v>
          </cell>
          <cell r="K124">
            <v>793.2</v>
          </cell>
          <cell r="L124">
            <v>793.2</v>
          </cell>
          <cell r="M124">
            <v>793.2</v>
          </cell>
          <cell r="N124">
            <v>793.2</v>
          </cell>
          <cell r="O124">
            <v>788.80000000000007</v>
          </cell>
          <cell r="P124">
            <v>769</v>
          </cell>
          <cell r="Q124">
            <v>756.40000000000009</v>
          </cell>
          <cell r="R124">
            <v>756.40000000000009</v>
          </cell>
          <cell r="T124">
            <v>0</v>
          </cell>
        </row>
        <row r="125">
          <cell r="G125" t="str">
            <v>1_4_43</v>
          </cell>
          <cell r="H125">
            <v>133.20000000000002</v>
          </cell>
          <cell r="I125">
            <v>140.28000000000003</v>
          </cell>
          <cell r="J125">
            <v>136.4</v>
          </cell>
          <cell r="K125">
            <v>158.60000000000002</v>
          </cell>
          <cell r="L125">
            <v>158.60000000000002</v>
          </cell>
          <cell r="M125">
            <v>158.60000000000002</v>
          </cell>
          <cell r="N125">
            <v>158.60000000000002</v>
          </cell>
          <cell r="O125">
            <v>157.80000000000001</v>
          </cell>
          <cell r="P125">
            <v>153.80000000000001</v>
          </cell>
          <cell r="Q125">
            <v>151.20000000000002</v>
          </cell>
          <cell r="R125">
            <v>151.20000000000002</v>
          </cell>
          <cell r="T125">
            <v>0</v>
          </cell>
        </row>
        <row r="126">
          <cell r="G126" t="str">
            <v>1_4_44</v>
          </cell>
          <cell r="H126">
            <v>4477952.9346888</v>
          </cell>
          <cell r="I126">
            <v>5342712.7445999999</v>
          </cell>
          <cell r="J126">
            <v>5517880.6682783999</v>
          </cell>
          <cell r="K126">
            <v>2115000</v>
          </cell>
          <cell r="L126">
            <v>4230000</v>
          </cell>
          <cell r="M126">
            <v>6345000</v>
          </cell>
          <cell r="N126">
            <v>8460000</v>
          </cell>
          <cell r="O126">
            <v>8700000</v>
          </cell>
          <cell r="P126">
            <v>8970000</v>
          </cell>
          <cell r="Q126">
            <v>9540000</v>
          </cell>
          <cell r="R126">
            <v>9540000</v>
          </cell>
          <cell r="T126">
            <v>0</v>
          </cell>
        </row>
        <row r="127">
          <cell r="G127" t="str">
            <v>1_4_45</v>
          </cell>
          <cell r="H127">
            <v>3143704.6348663997</v>
          </cell>
          <cell r="I127">
            <v>1495959.568488</v>
          </cell>
          <cell r="J127">
            <v>3610680.1028225999</v>
          </cell>
          <cell r="K127">
            <v>1269000</v>
          </cell>
          <cell r="L127">
            <v>2538000</v>
          </cell>
          <cell r="M127">
            <v>3807000</v>
          </cell>
          <cell r="N127">
            <v>5076000</v>
          </cell>
          <cell r="O127">
            <v>5220000</v>
          </cell>
          <cell r="P127">
            <v>5382000</v>
          </cell>
          <cell r="Q127">
            <v>5724000</v>
          </cell>
          <cell r="R127">
            <v>5724000</v>
          </cell>
          <cell r="T127">
            <v>0</v>
          </cell>
        </row>
        <row r="128">
          <cell r="G128" t="str">
            <v>1_4_46</v>
          </cell>
          <cell r="H128">
            <v>-13080937.600000001</v>
          </cell>
          <cell r="I128">
            <v>2388594.250467062</v>
          </cell>
          <cell r="J128">
            <v>2388594.250467062</v>
          </cell>
          <cell r="K128">
            <v>17984951.698097106</v>
          </cell>
          <cell r="L128">
            <v>26549903.396194208</v>
          </cell>
          <cell r="M128">
            <v>31356093.73065497</v>
          </cell>
          <cell r="N128">
            <v>26742284.06511569</v>
          </cell>
          <cell r="O128">
            <v>883364.57166924479</v>
          </cell>
          <cell r="P128">
            <v>395502.0391019106</v>
          </cell>
          <cell r="Q128">
            <v>759.13967709541328</v>
          </cell>
          <cell r="R128">
            <v>1048.9473967552185</v>
          </cell>
          <cell r="T128">
            <v>0</v>
          </cell>
        </row>
        <row r="130">
          <cell r="G130" t="str">
            <v>1_4_47</v>
          </cell>
          <cell r="H130">
            <v>9554066.8000000007</v>
          </cell>
          <cell r="I130">
            <v>7800300</v>
          </cell>
          <cell r="J130">
            <v>7800300</v>
          </cell>
          <cell r="K130">
            <v>2077500</v>
          </cell>
          <cell r="L130">
            <v>4155000</v>
          </cell>
          <cell r="M130">
            <v>6232500</v>
          </cell>
          <cell r="N130">
            <v>8310000</v>
          </cell>
          <cell r="O130">
            <v>6870000</v>
          </cell>
          <cell r="P130">
            <v>5430000</v>
          </cell>
          <cell r="Q130">
            <v>3990000</v>
          </cell>
          <cell r="R130">
            <v>2520000</v>
          </cell>
          <cell r="T130">
            <v>0</v>
          </cell>
        </row>
        <row r="131">
          <cell r="G131" t="str">
            <v>1_4_48</v>
          </cell>
          <cell r="H131">
            <v>46770722</v>
          </cell>
          <cell r="I131">
            <v>34176103.200000003</v>
          </cell>
          <cell r="J131">
            <v>34176103.200000003</v>
          </cell>
          <cell r="K131">
            <v>5700000</v>
          </cell>
          <cell r="L131">
            <v>11400000</v>
          </cell>
          <cell r="M131">
            <v>17100000</v>
          </cell>
          <cell r="N131">
            <v>22800000</v>
          </cell>
          <cell r="O131">
            <v>49046610</v>
          </cell>
          <cell r="P131">
            <v>97039470</v>
          </cell>
          <cell r="Q131">
            <v>157143480</v>
          </cell>
          <cell r="R131">
            <v>234769710</v>
          </cell>
          <cell r="T131">
            <v>0</v>
          </cell>
        </row>
        <row r="132">
          <cell r="G132" t="str">
            <v>1_4_49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1_4_50</v>
          </cell>
          <cell r="H133">
            <v>57009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1_4_97</v>
          </cell>
          <cell r="H137">
            <v>221406748</v>
          </cell>
          <cell r="I137">
            <v>327588996.35781008</v>
          </cell>
          <cell r="J137">
            <v>327588996.35781008</v>
          </cell>
          <cell r="K137">
            <v>63009388.623966932</v>
          </cell>
          <cell r="L137">
            <v>126018777.24793386</v>
          </cell>
          <cell r="M137">
            <v>189028165.87190083</v>
          </cell>
          <cell r="N137">
            <v>252037554.49586773</v>
          </cell>
          <cell r="O137">
            <v>325328884.66384619</v>
          </cell>
          <cell r="P137">
            <v>347776698.11320758</v>
          </cell>
          <cell r="Q137">
            <v>309330739.00578314</v>
          </cell>
          <cell r="R137">
            <v>324921589.1250574</v>
          </cell>
          <cell r="T137">
            <v>0</v>
          </cell>
        </row>
        <row r="138">
          <cell r="G138" t="str">
            <v>1_4_98</v>
          </cell>
          <cell r="H138">
            <v>88992710.800000012</v>
          </cell>
          <cell r="I138">
            <v>107406000</v>
          </cell>
          <cell r="J138">
            <v>107406000</v>
          </cell>
          <cell r="K138">
            <v>44958892.840971075</v>
          </cell>
          <cell r="L138">
            <v>89917785.68194215</v>
          </cell>
          <cell r="M138">
            <v>134876678.52291322</v>
          </cell>
          <cell r="N138">
            <v>179835571.3638843</v>
          </cell>
          <cell r="O138">
            <v>227851653.56146157</v>
          </cell>
          <cell r="P138">
            <v>228629160.91449058</v>
          </cell>
          <cell r="Q138">
            <v>206091680.52053013</v>
          </cell>
          <cell r="R138">
            <v>224418930.91449061</v>
          </cell>
          <cell r="T138">
            <v>0</v>
          </cell>
        </row>
        <row r="139">
          <cell r="G139" t="str">
            <v>1_4_99</v>
          </cell>
          <cell r="H139">
            <v>92689823.800000012</v>
          </cell>
          <cell r="I139">
            <v>154128097.45046708</v>
          </cell>
          <cell r="J139">
            <v>154128097.45046708</v>
          </cell>
          <cell r="K139">
            <v>12635347.048097104</v>
          </cell>
          <cell r="L139">
            <v>25270694.096194208</v>
          </cell>
          <cell r="M139">
            <v>37906041.144291326</v>
          </cell>
          <cell r="N139">
            <v>50541388.192388415</v>
          </cell>
          <cell r="O139">
            <v>68234061.771669239</v>
          </cell>
          <cell r="P139">
            <v>83403276.039101914</v>
          </cell>
          <cell r="Q139">
            <v>72267340.939677104</v>
          </cell>
          <cell r="R139">
            <v>70351860.747396737</v>
          </cell>
          <cell r="T139">
            <v>0</v>
          </cell>
        </row>
        <row r="140">
          <cell r="G140" t="str">
            <v>1_4_100</v>
          </cell>
          <cell r="H140">
            <v>65809185.082719997</v>
          </cell>
          <cell r="I140">
            <v>143952558.907343</v>
          </cell>
          <cell r="J140">
            <v>143952558.907343</v>
          </cell>
          <cell r="K140">
            <v>13598640.718369834</v>
          </cell>
          <cell r="L140">
            <v>27197281.436739668</v>
          </cell>
          <cell r="M140">
            <v>41139715.929813057</v>
          </cell>
          <cell r="N140">
            <v>55082150.422886446</v>
          </cell>
          <cell r="O140">
            <v>80849075.869176924</v>
          </cell>
          <cell r="P140">
            <v>87610083.518105686</v>
          </cell>
          <cell r="Q140">
            <v>79562945.678106025</v>
          </cell>
          <cell r="R140">
            <v>82016619.821660593</v>
          </cell>
          <cell r="T140">
            <v>0</v>
          </cell>
        </row>
        <row r="141">
          <cell r="G141" t="str">
            <v>1_4_101</v>
          </cell>
          <cell r="H141">
            <v>56524672</v>
          </cell>
          <cell r="I141">
            <v>130491000</v>
          </cell>
          <cell r="J141">
            <v>130491000</v>
          </cell>
          <cell r="K141">
            <v>0</v>
          </cell>
          <cell r="L141">
            <v>0</v>
          </cell>
          <cell r="M141">
            <v>13178761.363636367</v>
          </cell>
          <cell r="N141">
            <v>26357522.727272734</v>
          </cell>
          <cell r="O141">
            <v>51000000</v>
          </cell>
          <cell r="P141">
            <v>23040000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1_4_102</v>
          </cell>
          <cell r="H142">
            <v>46827731</v>
          </cell>
          <cell r="I142">
            <v>34176103.200000003</v>
          </cell>
          <cell r="J142">
            <v>34176103.200000003</v>
          </cell>
          <cell r="K142">
            <v>5700000</v>
          </cell>
          <cell r="L142">
            <v>11400000</v>
          </cell>
          <cell r="M142">
            <v>17100000</v>
          </cell>
          <cell r="N142">
            <v>22800000</v>
          </cell>
          <cell r="O142">
            <v>49046610</v>
          </cell>
          <cell r="P142">
            <v>97039470</v>
          </cell>
          <cell r="Q142">
            <v>157143480</v>
          </cell>
          <cell r="R142">
            <v>234769710</v>
          </cell>
          <cell r="T142">
            <v>0</v>
          </cell>
        </row>
      </sheetData>
      <sheetData sheetId="14" refreshError="1">
        <row r="83">
          <cell r="G83" t="str">
            <v>1_5_1</v>
          </cell>
          <cell r="H83">
            <v>6820322.8200000003</v>
          </cell>
          <cell r="I83">
            <v>6345216</v>
          </cell>
          <cell r="J83">
            <v>7967565.2700000005</v>
          </cell>
          <cell r="K83">
            <v>1101568.1199</v>
          </cell>
          <cell r="L83">
            <v>2203136.2398000001</v>
          </cell>
          <cell r="M83">
            <v>3304704.3597000004</v>
          </cell>
          <cell r="N83">
            <v>4406272.4796000002</v>
          </cell>
          <cell r="O83">
            <v>6959562</v>
          </cell>
          <cell r="P83">
            <v>6704587.5</v>
          </cell>
          <cell r="Q83">
            <v>6147871.5</v>
          </cell>
          <cell r="R83">
            <v>5602133.25</v>
          </cell>
          <cell r="T83">
            <v>0</v>
          </cell>
        </row>
        <row r="84">
          <cell r="G84" t="str">
            <v>1_5_2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1_5_3</v>
          </cell>
          <cell r="H85">
            <v>3816982.29</v>
          </cell>
          <cell r="I85">
            <v>5003284.62</v>
          </cell>
          <cell r="J85">
            <v>5607611.6699999999</v>
          </cell>
          <cell r="K85">
            <v>1053995.07</v>
          </cell>
          <cell r="L85">
            <v>2107990.14</v>
          </cell>
          <cell r="M85">
            <v>3161985.21</v>
          </cell>
          <cell r="N85">
            <v>4215980.28</v>
          </cell>
          <cell r="O85">
            <v>4578562.2300000004</v>
          </cell>
          <cell r="P85">
            <v>4344462.54</v>
          </cell>
          <cell r="Q85">
            <v>4090909.41</v>
          </cell>
          <cell r="R85">
            <v>3710175.54</v>
          </cell>
          <cell r="T85">
            <v>0</v>
          </cell>
        </row>
        <row r="86">
          <cell r="G86" t="str">
            <v>1_5_4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1_5_5</v>
          </cell>
          <cell r="H87">
            <v>800472.54</v>
          </cell>
          <cell r="I87">
            <v>495830.67</v>
          </cell>
          <cell r="J87">
            <v>681614.49</v>
          </cell>
          <cell r="K87">
            <v>9514.56</v>
          </cell>
          <cell r="L87">
            <v>19029.12</v>
          </cell>
          <cell r="M87">
            <v>28543.68</v>
          </cell>
          <cell r="N87">
            <v>38058.239999999998</v>
          </cell>
          <cell r="O87">
            <v>476199.75</v>
          </cell>
          <cell r="P87">
            <v>472024.89</v>
          </cell>
          <cell r="Q87">
            <v>411392.01</v>
          </cell>
          <cell r="R87">
            <v>378391.44</v>
          </cell>
          <cell r="T87">
            <v>0</v>
          </cell>
        </row>
        <row r="88">
          <cell r="G88" t="str">
            <v>1_5_6</v>
          </cell>
          <cell r="H88">
            <v>2095941.3900000001</v>
          </cell>
          <cell r="I88">
            <v>751750.71</v>
          </cell>
          <cell r="J88">
            <v>1586539.11</v>
          </cell>
          <cell r="K88">
            <v>38058.489900000117</v>
          </cell>
          <cell r="L88">
            <v>76116.979800000234</v>
          </cell>
          <cell r="M88">
            <v>114175.46970000035</v>
          </cell>
          <cell r="N88">
            <v>152233.95960000047</v>
          </cell>
          <cell r="O88">
            <v>1904800.02</v>
          </cell>
          <cell r="P88">
            <v>1888100.07</v>
          </cell>
          <cell r="Q88">
            <v>1645570.08</v>
          </cell>
          <cell r="R88">
            <v>1513566.27</v>
          </cell>
          <cell r="T88">
            <v>0</v>
          </cell>
        </row>
        <row r="89">
          <cell r="G89" t="str">
            <v>1_5_7</v>
          </cell>
          <cell r="H89">
            <v>1694646.36</v>
          </cell>
          <cell r="I89">
            <v>2971419.63</v>
          </cell>
          <cell r="J89">
            <v>2887624.59</v>
          </cell>
          <cell r="K89">
            <v>332043.02250000002</v>
          </cell>
          <cell r="L89">
            <v>664086.04500000004</v>
          </cell>
          <cell r="M89">
            <v>996129.0675</v>
          </cell>
          <cell r="N89">
            <v>1328172.0900000001</v>
          </cell>
          <cell r="O89">
            <v>1530319.77</v>
          </cell>
          <cell r="P89">
            <v>1292737.8</v>
          </cell>
          <cell r="Q89">
            <v>1064576.55</v>
          </cell>
          <cell r="R89">
            <v>747094.92</v>
          </cell>
          <cell r="T89">
            <v>0</v>
          </cell>
        </row>
        <row r="90">
          <cell r="G90" t="str">
            <v>1_5_8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1_5_9</v>
          </cell>
          <cell r="H91">
            <v>3935931.62898</v>
          </cell>
          <cell r="I91">
            <v>3987984.2689799997</v>
          </cell>
          <cell r="J91">
            <v>4738977.6289799996</v>
          </cell>
          <cell r="K91">
            <v>1908849.28128</v>
          </cell>
          <cell r="L91">
            <v>730470.6835800003</v>
          </cell>
          <cell r="M91">
            <v>1138630.6858800007</v>
          </cell>
          <cell r="N91">
            <v>1546790.688180001</v>
          </cell>
          <cell r="O91">
            <v>3408885.9193799994</v>
          </cell>
          <cell r="P91">
            <v>-2052884.1106200006</v>
          </cell>
          <cell r="Q91">
            <v>-5914346.5606200006</v>
          </cell>
          <cell r="R91">
            <v>-9133338.040620001</v>
          </cell>
          <cell r="T91">
            <v>0</v>
          </cell>
        </row>
        <row r="92">
          <cell r="G92" t="str">
            <v>1_5_10</v>
          </cell>
          <cell r="H92">
            <v>3935931.62898</v>
          </cell>
          <cell r="I92">
            <v>3987984.2689799997</v>
          </cell>
          <cell r="J92">
            <v>4738977.6289799996</v>
          </cell>
          <cell r="K92">
            <v>1908849.28128</v>
          </cell>
          <cell r="L92">
            <v>730470.6835800003</v>
          </cell>
          <cell r="M92">
            <v>1138630.6858800007</v>
          </cell>
          <cell r="N92">
            <v>1546790.688180001</v>
          </cell>
          <cell r="O92">
            <v>3408885.9193799994</v>
          </cell>
          <cell r="P92">
            <v>-2052884.1106200006</v>
          </cell>
          <cell r="Q92">
            <v>-5914346.5606200006</v>
          </cell>
          <cell r="R92">
            <v>-9133338.040620001</v>
          </cell>
          <cell r="T92">
            <v>0</v>
          </cell>
        </row>
        <row r="93">
          <cell r="G93" t="str">
            <v>1_5_11</v>
          </cell>
          <cell r="H93">
            <v>3790587.75</v>
          </cell>
          <cell r="I93">
            <v>3723170.34</v>
          </cell>
          <cell r="J93">
            <v>4474163.7</v>
          </cell>
          <cell r="K93">
            <v>370101.51240000012</v>
          </cell>
          <cell r="L93">
            <v>740203.02480000025</v>
          </cell>
          <cell r="M93">
            <v>1110304.5372000004</v>
          </cell>
          <cell r="N93">
            <v>1480406.0496000005</v>
          </cell>
          <cell r="O93">
            <v>3435119.79</v>
          </cell>
          <cell r="P93">
            <v>3180837.87</v>
          </cell>
          <cell r="Q93">
            <v>2710146.63</v>
          </cell>
          <cell r="R93">
            <v>2260661.19</v>
          </cell>
          <cell r="T93">
            <v>0</v>
          </cell>
        </row>
        <row r="94">
          <cell r="G94" t="str">
            <v>1_5_12</v>
          </cell>
          <cell r="H94">
            <v>145343.87897999983</v>
          </cell>
          <cell r="I94">
            <v>264813.92897999985</v>
          </cell>
          <cell r="J94">
            <v>264813.92897999985</v>
          </cell>
          <cell r="K94">
            <v>1538747.7688799999</v>
          </cell>
          <cell r="L94">
            <v>-9732.3412199999984</v>
          </cell>
          <cell r="M94">
            <v>28326.1486800005</v>
          </cell>
          <cell r="N94">
            <v>66384.638580000523</v>
          </cell>
          <cell r="O94">
            <v>-26233.870620000387</v>
          </cell>
          <cell r="P94">
            <v>-5233721.9806200005</v>
          </cell>
          <cell r="Q94">
            <v>-8624493.1906200014</v>
          </cell>
          <cell r="R94">
            <v>-11393999.230620001</v>
          </cell>
          <cell r="T94">
            <v>0</v>
          </cell>
        </row>
        <row r="95">
          <cell r="G95" t="str">
            <v>1_5_13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1_5_14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1_5_15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1_5_16</v>
          </cell>
          <cell r="H98">
            <v>515744.64</v>
          </cell>
          <cell r="I98">
            <v>3173935.02</v>
          </cell>
          <cell r="J98">
            <v>2653953.81</v>
          </cell>
          <cell r="K98">
            <v>931002.45000000007</v>
          </cell>
          <cell r="L98">
            <v>1862004.9000000001</v>
          </cell>
          <cell r="M98">
            <v>2793007.35</v>
          </cell>
          <cell r="N98">
            <v>3724009.8000000003</v>
          </cell>
          <cell r="O98">
            <v>1160959.92</v>
          </cell>
          <cell r="P98">
            <v>1182271.8</v>
          </cell>
          <cell r="Q98">
            <v>32252.400000000001</v>
          </cell>
          <cell r="R98">
            <v>2023.68</v>
          </cell>
          <cell r="T98">
            <v>0</v>
          </cell>
        </row>
        <row r="99">
          <cell r="G99" t="str">
            <v>1_5_17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1_5_18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1_5_19</v>
          </cell>
          <cell r="H101">
            <v>515744.64</v>
          </cell>
          <cell r="I101">
            <v>3173935.02</v>
          </cell>
          <cell r="J101">
            <v>2653953.81</v>
          </cell>
          <cell r="K101">
            <v>931002.45000000007</v>
          </cell>
          <cell r="L101">
            <v>1862004.9000000001</v>
          </cell>
          <cell r="M101">
            <v>2793007.35</v>
          </cell>
          <cell r="N101">
            <v>3724009.8000000003</v>
          </cell>
          <cell r="O101">
            <v>1160959.92</v>
          </cell>
          <cell r="P101">
            <v>1182271.8</v>
          </cell>
          <cell r="Q101">
            <v>32252.400000000001</v>
          </cell>
          <cell r="R101">
            <v>2023.68</v>
          </cell>
          <cell r="T101">
            <v>0</v>
          </cell>
        </row>
        <row r="102">
          <cell r="G102" t="str">
            <v>1_5_20</v>
          </cell>
          <cell r="H102">
            <v>515744.64</v>
          </cell>
          <cell r="I102">
            <v>3173935.02</v>
          </cell>
          <cell r="J102">
            <v>2653953.81</v>
          </cell>
          <cell r="K102">
            <v>931002.45000000007</v>
          </cell>
          <cell r="L102">
            <v>1862004.9000000001</v>
          </cell>
          <cell r="M102">
            <v>2793007.35</v>
          </cell>
          <cell r="N102">
            <v>3724009.8000000003</v>
          </cell>
          <cell r="O102">
            <v>1160959.92</v>
          </cell>
          <cell r="P102">
            <v>1182271.8</v>
          </cell>
          <cell r="Q102">
            <v>32252.400000000001</v>
          </cell>
          <cell r="R102">
            <v>2023.68</v>
          </cell>
          <cell r="T102">
            <v>0</v>
          </cell>
        </row>
        <row r="103">
          <cell r="G103" t="str">
            <v>1_5_21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1_5_22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1_5_23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1_5_24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1_5_25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1_5_26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1_5_27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1_5_28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1_5_29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1_5_30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1_5_31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1_5_32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1_5_33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1_5_34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1_5_35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1_5_36</v>
          </cell>
          <cell r="H118">
            <v>1209193.68</v>
          </cell>
          <cell r="I118">
            <v>909000.54</v>
          </cell>
          <cell r="J118">
            <v>1203533.19</v>
          </cell>
          <cell r="K118">
            <v>185055.54</v>
          </cell>
          <cell r="L118">
            <v>370111.08</v>
          </cell>
          <cell r="M118">
            <v>555166.62</v>
          </cell>
          <cell r="N118">
            <v>740222.16</v>
          </cell>
          <cell r="O118">
            <v>1173934.32</v>
          </cell>
          <cell r="P118">
            <v>1160528.46</v>
          </cell>
          <cell r="Q118">
            <v>1064571.96</v>
          </cell>
          <cell r="R118">
            <v>992571.69000000006</v>
          </cell>
          <cell r="T118">
            <v>0</v>
          </cell>
        </row>
        <row r="119">
          <cell r="G119" t="str">
            <v>1_5_37</v>
          </cell>
          <cell r="H119">
            <v>515744.64</v>
          </cell>
          <cell r="I119">
            <v>3173935.02</v>
          </cell>
          <cell r="J119">
            <v>2653953.81</v>
          </cell>
          <cell r="K119">
            <v>931002.45000000007</v>
          </cell>
          <cell r="L119">
            <v>1862004.9000000001</v>
          </cell>
          <cell r="M119">
            <v>2793007.35</v>
          </cell>
          <cell r="N119">
            <v>3724009.8000000003</v>
          </cell>
          <cell r="O119">
            <v>1160959.92</v>
          </cell>
          <cell r="P119">
            <v>1182271.8</v>
          </cell>
          <cell r="Q119">
            <v>32252.400000000001</v>
          </cell>
          <cell r="R119">
            <v>2023.68</v>
          </cell>
          <cell r="T119">
            <v>0</v>
          </cell>
        </row>
        <row r="120">
          <cell r="G120" t="str">
            <v>1_5_38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1_5_39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1_5_40</v>
          </cell>
          <cell r="H122">
            <v>144.90865384615384</v>
          </cell>
          <cell r="I122">
            <v>176.86413043478262</v>
          </cell>
          <cell r="J122">
            <v>188.65919384057972</v>
          </cell>
          <cell r="K122">
            <v>151</v>
          </cell>
          <cell r="L122">
            <v>151</v>
          </cell>
          <cell r="M122">
            <v>151</v>
          </cell>
          <cell r="N122">
            <v>151</v>
          </cell>
          <cell r="O122">
            <v>186.6134199134199</v>
          </cell>
          <cell r="P122">
            <v>203.99978632478633</v>
          </cell>
          <cell r="Q122">
            <v>220.76033755274261</v>
          </cell>
          <cell r="R122">
            <v>238.26208333333332</v>
          </cell>
          <cell r="T122">
            <v>0</v>
          </cell>
        </row>
        <row r="123">
          <cell r="G123" t="str">
            <v>1_5_41</v>
          </cell>
          <cell r="H123">
            <v>278.99451754385967</v>
          </cell>
          <cell r="I123">
            <v>297.32708333333335</v>
          </cell>
          <cell r="J123">
            <v>338.04166666666669</v>
          </cell>
          <cell r="K123">
            <v>227</v>
          </cell>
          <cell r="L123">
            <v>227</v>
          </cell>
          <cell r="M123">
            <v>227</v>
          </cell>
          <cell r="N123">
            <v>227</v>
          </cell>
          <cell r="O123">
            <v>296.41762452107281</v>
          </cell>
          <cell r="P123">
            <v>303.3</v>
          </cell>
          <cell r="Q123">
            <v>322.01481481481483</v>
          </cell>
          <cell r="R123">
            <v>324.42807017543856</v>
          </cell>
          <cell r="T123">
            <v>0</v>
          </cell>
        </row>
        <row r="124">
          <cell r="G124" t="str">
            <v>1_5_42</v>
          </cell>
          <cell r="H124">
            <v>185.64000000000001</v>
          </cell>
          <cell r="I124">
            <v>187.68</v>
          </cell>
          <cell r="J124">
            <v>187.68</v>
          </cell>
          <cell r="K124">
            <v>196.86</v>
          </cell>
          <cell r="L124">
            <v>196.86</v>
          </cell>
          <cell r="M124">
            <v>196.86</v>
          </cell>
          <cell r="N124">
            <v>196.86</v>
          </cell>
          <cell r="O124">
            <v>196.35</v>
          </cell>
          <cell r="P124">
            <v>198.9</v>
          </cell>
          <cell r="Q124">
            <v>201.45000000000002</v>
          </cell>
          <cell r="R124">
            <v>204</v>
          </cell>
          <cell r="T124">
            <v>0</v>
          </cell>
        </row>
        <row r="125">
          <cell r="G125" t="str">
            <v>1_5_43</v>
          </cell>
          <cell r="H125">
            <v>38.76</v>
          </cell>
          <cell r="I125">
            <v>40.799999999999997</v>
          </cell>
          <cell r="J125">
            <v>40.799999999999997</v>
          </cell>
          <cell r="K125">
            <v>53.04</v>
          </cell>
          <cell r="L125">
            <v>53.04</v>
          </cell>
          <cell r="M125">
            <v>53.04</v>
          </cell>
          <cell r="N125">
            <v>53.04</v>
          </cell>
          <cell r="O125">
            <v>44.37</v>
          </cell>
          <cell r="P125">
            <v>45.9</v>
          </cell>
          <cell r="Q125">
            <v>45.9</v>
          </cell>
          <cell r="R125">
            <v>48.45</v>
          </cell>
          <cell r="T125">
            <v>0</v>
          </cell>
        </row>
        <row r="126">
          <cell r="G126" t="str">
            <v>1_5_44</v>
          </cell>
          <cell r="H126">
            <v>322810.11</v>
          </cell>
          <cell r="I126">
            <v>398326.32</v>
          </cell>
          <cell r="J126">
            <v>424890.69</v>
          </cell>
          <cell r="K126">
            <v>108784.91250000001</v>
          </cell>
          <cell r="L126">
            <v>217569.82500000001</v>
          </cell>
          <cell r="M126">
            <v>326354.73749999999</v>
          </cell>
          <cell r="N126">
            <v>435139.65</v>
          </cell>
          <cell r="O126">
            <v>439698.54</v>
          </cell>
          <cell r="P126">
            <v>486906.69</v>
          </cell>
          <cell r="Q126">
            <v>533666.04</v>
          </cell>
          <cell r="R126">
            <v>583265.57999999996</v>
          </cell>
          <cell r="T126">
            <v>0</v>
          </cell>
        </row>
        <row r="127">
          <cell r="G127" t="str">
            <v>1_5_45</v>
          </cell>
          <cell r="H127">
            <v>129765.93000000001</v>
          </cell>
          <cell r="I127">
            <v>145571.34</v>
          </cell>
          <cell r="J127">
            <v>165505.20000000001</v>
          </cell>
          <cell r="K127">
            <v>36079.3125</v>
          </cell>
          <cell r="L127">
            <v>72158.625</v>
          </cell>
          <cell r="M127">
            <v>108237.9375</v>
          </cell>
          <cell r="N127">
            <v>144317.25</v>
          </cell>
          <cell r="O127">
            <v>157824.6</v>
          </cell>
          <cell r="P127">
            <v>167057.64000000001</v>
          </cell>
          <cell r="Q127">
            <v>177365.76000000001</v>
          </cell>
          <cell r="R127">
            <v>188622.48</v>
          </cell>
          <cell r="T127">
            <v>0</v>
          </cell>
        </row>
        <row r="128">
          <cell r="G128" t="str">
            <v>1_5_46</v>
          </cell>
          <cell r="H128">
            <v>3420186.9889799999</v>
          </cell>
          <cell r="I128">
            <v>814049.2489799998</v>
          </cell>
          <cell r="J128">
            <v>2085023.81898</v>
          </cell>
          <cell r="K128">
            <v>977846.83128000004</v>
          </cell>
          <cell r="L128">
            <v>-1131534.2164199997</v>
          </cell>
          <cell r="M128">
            <v>-1654376.6641199994</v>
          </cell>
          <cell r="N128">
            <v>-2177219.1118199993</v>
          </cell>
          <cell r="O128">
            <v>2247925.9993799995</v>
          </cell>
          <cell r="P128">
            <v>-3235155.9106200007</v>
          </cell>
          <cell r="Q128">
            <v>-5946598.960620001</v>
          </cell>
          <cell r="R128">
            <v>-9135361.7206200007</v>
          </cell>
          <cell r="T128">
            <v>0</v>
          </cell>
        </row>
        <row r="130">
          <cell r="G130" t="str">
            <v>1_5_47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1_5_48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1_5_49</v>
          </cell>
          <cell r="H132">
            <v>515744.64</v>
          </cell>
          <cell r="I132">
            <v>3173935.02</v>
          </cell>
          <cell r="J132">
            <v>2653953.81</v>
          </cell>
          <cell r="K132">
            <v>931002.45000000007</v>
          </cell>
          <cell r="L132">
            <v>1862004.9000000001</v>
          </cell>
          <cell r="M132">
            <v>2793007.35</v>
          </cell>
          <cell r="N132">
            <v>3724009.8000000003</v>
          </cell>
          <cell r="O132">
            <v>1160959.92</v>
          </cell>
          <cell r="P132">
            <v>1182271.8</v>
          </cell>
          <cell r="Q132">
            <v>32252.400000000001</v>
          </cell>
          <cell r="R132">
            <v>2023.68</v>
          </cell>
          <cell r="T132">
            <v>0</v>
          </cell>
        </row>
        <row r="133">
          <cell r="G133" t="str">
            <v>1_5_50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1_5_97</v>
          </cell>
          <cell r="H137">
            <v>6820322.8200000003</v>
          </cell>
          <cell r="I137">
            <v>6345216</v>
          </cell>
          <cell r="J137">
            <v>7967565.2700000005</v>
          </cell>
          <cell r="K137">
            <v>1101568.1199</v>
          </cell>
          <cell r="L137">
            <v>2203136.2398000001</v>
          </cell>
          <cell r="M137">
            <v>3304704.3597000004</v>
          </cell>
          <cell r="N137">
            <v>4406272.4796000002</v>
          </cell>
          <cell r="O137">
            <v>6959562</v>
          </cell>
          <cell r="P137">
            <v>6704587.5</v>
          </cell>
          <cell r="Q137">
            <v>6147871.5</v>
          </cell>
          <cell r="R137">
            <v>5602133.25</v>
          </cell>
          <cell r="T137">
            <v>0</v>
          </cell>
        </row>
        <row r="138">
          <cell r="G138" t="str">
            <v>1_5_98</v>
          </cell>
          <cell r="H138">
            <v>3816982.29</v>
          </cell>
          <cell r="I138">
            <v>5003284.62</v>
          </cell>
          <cell r="J138">
            <v>5607611.6699999999</v>
          </cell>
          <cell r="K138">
            <v>1053995.07</v>
          </cell>
          <cell r="L138">
            <v>2107990.14</v>
          </cell>
          <cell r="M138">
            <v>3161985.21</v>
          </cell>
          <cell r="N138">
            <v>4215980.28</v>
          </cell>
          <cell r="O138">
            <v>4578562.2300000004</v>
          </cell>
          <cell r="P138">
            <v>4344462.54</v>
          </cell>
          <cell r="Q138">
            <v>4090909.41</v>
          </cell>
          <cell r="R138">
            <v>3710175.54</v>
          </cell>
          <cell r="T138">
            <v>0</v>
          </cell>
        </row>
        <row r="139">
          <cell r="G139" t="str">
            <v>1_5_99</v>
          </cell>
          <cell r="H139">
            <v>2095941.3900000001</v>
          </cell>
          <cell r="I139">
            <v>751750.71</v>
          </cell>
          <cell r="J139">
            <v>1586539.11</v>
          </cell>
          <cell r="K139">
            <v>38058.489900000117</v>
          </cell>
          <cell r="L139">
            <v>76116.979800000234</v>
          </cell>
          <cell r="M139">
            <v>114175.46970000035</v>
          </cell>
          <cell r="N139">
            <v>152233.95960000047</v>
          </cell>
          <cell r="O139">
            <v>1904800.02</v>
          </cell>
          <cell r="P139">
            <v>1888100.07</v>
          </cell>
          <cell r="Q139">
            <v>1645570.08</v>
          </cell>
          <cell r="R139">
            <v>1513566.27</v>
          </cell>
          <cell r="T139">
            <v>0</v>
          </cell>
        </row>
        <row r="140">
          <cell r="G140" t="str">
            <v>1_5_100</v>
          </cell>
          <cell r="H140">
            <v>1209193.68</v>
          </cell>
          <cell r="I140">
            <v>909000.54</v>
          </cell>
          <cell r="J140">
            <v>1203533.19</v>
          </cell>
          <cell r="K140">
            <v>185055.54</v>
          </cell>
          <cell r="L140">
            <v>370111.08</v>
          </cell>
          <cell r="M140">
            <v>555166.62</v>
          </cell>
          <cell r="N140">
            <v>740222.16</v>
          </cell>
          <cell r="O140">
            <v>1173934.32</v>
          </cell>
          <cell r="P140">
            <v>1160528.46</v>
          </cell>
          <cell r="Q140">
            <v>1064571.96</v>
          </cell>
          <cell r="R140">
            <v>992571.69000000006</v>
          </cell>
          <cell r="T140">
            <v>0</v>
          </cell>
        </row>
        <row r="141">
          <cell r="G141" t="str">
            <v>1_5_101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1_5_102</v>
          </cell>
          <cell r="H142">
            <v>515744.64</v>
          </cell>
          <cell r="I142">
            <v>3173935.02</v>
          </cell>
          <cell r="J142">
            <v>2653953.81</v>
          </cell>
          <cell r="K142">
            <v>931002.45000000007</v>
          </cell>
          <cell r="L142">
            <v>1862004.9000000001</v>
          </cell>
          <cell r="M142">
            <v>2793007.35</v>
          </cell>
          <cell r="N142">
            <v>3724009.8000000003</v>
          </cell>
          <cell r="O142">
            <v>1160959.92</v>
          </cell>
          <cell r="P142">
            <v>1182271.8</v>
          </cell>
          <cell r="Q142">
            <v>32252.400000000001</v>
          </cell>
          <cell r="R142">
            <v>2023.68</v>
          </cell>
          <cell r="T142">
            <v>0</v>
          </cell>
        </row>
      </sheetData>
      <sheetData sheetId="15" refreshError="1">
        <row r="83">
          <cell r="G83" t="str">
            <v>1_6_1</v>
          </cell>
          <cell r="H83">
            <v>28434718</v>
          </cell>
          <cell r="I83">
            <v>26053672.799955077</v>
          </cell>
          <cell r="J83">
            <v>26669876.588251773</v>
          </cell>
          <cell r="K83">
            <v>5039054.9397499999</v>
          </cell>
          <cell r="L83">
            <v>9956153.3427499998</v>
          </cell>
          <cell r="M83">
            <v>14576686.908125</v>
          </cell>
          <cell r="N83">
            <v>18809142.048500001</v>
          </cell>
          <cell r="O83">
            <v>19279719.302380979</v>
          </cell>
          <cell r="P83">
            <v>25278273.054045178</v>
          </cell>
          <cell r="Q83">
            <v>26830362.899775881</v>
          </cell>
          <cell r="R83">
            <v>28275169.758240514</v>
          </cell>
          <cell r="T83">
            <v>0</v>
          </cell>
        </row>
        <row r="84">
          <cell r="G84" t="str">
            <v>1_6_2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1_6_3</v>
          </cell>
          <cell r="H85">
            <v>9692911.2619237509</v>
          </cell>
          <cell r="I85">
            <v>19340175.681438386</v>
          </cell>
          <cell r="J85">
            <v>18610332.263666153</v>
          </cell>
          <cell r="K85">
            <v>4487069.1389779318</v>
          </cell>
          <cell r="L85">
            <v>9341675.9339554664</v>
          </cell>
          <cell r="M85">
            <v>13951387.266267579</v>
          </cell>
          <cell r="N85">
            <v>18583737.443989471</v>
          </cell>
          <cell r="O85">
            <v>21048835.043738086</v>
          </cell>
          <cell r="P85">
            <v>24103551.318989974</v>
          </cell>
          <cell r="Q85">
            <v>26114588.624691255</v>
          </cell>
          <cell r="R85">
            <v>28740675.384698108</v>
          </cell>
          <cell r="T85">
            <v>0</v>
          </cell>
        </row>
        <row r="86">
          <cell r="G86" t="str">
            <v>1_6_4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1_6_5</v>
          </cell>
          <cell r="H87">
            <v>5157392.5</v>
          </cell>
          <cell r="I87">
            <v>2320781.0497004231</v>
          </cell>
          <cell r="J87">
            <v>2417742.2400465589</v>
          </cell>
          <cell r="K87">
            <v>45357.315362884197</v>
          </cell>
          <cell r="L87">
            <v>45357.315362884197</v>
          </cell>
          <cell r="M87">
            <v>45357.315362884197</v>
          </cell>
          <cell r="N87">
            <v>45357.315362884197</v>
          </cell>
          <cell r="O87">
            <v>0</v>
          </cell>
          <cell r="P87">
            <v>235047.7415975995</v>
          </cell>
          <cell r="Q87">
            <v>143258.25497649601</v>
          </cell>
          <cell r="R87">
            <v>0</v>
          </cell>
          <cell r="T87">
            <v>0</v>
          </cell>
        </row>
        <row r="88">
          <cell r="G88" t="str">
            <v>1_6_6</v>
          </cell>
          <cell r="H88">
            <v>9982024.2380762473</v>
          </cell>
          <cell r="I88">
            <v>2225201.2844481389</v>
          </cell>
          <cell r="J88">
            <v>3783466.0845390614</v>
          </cell>
          <cell r="K88">
            <v>506628.48540918378</v>
          </cell>
          <cell r="L88">
            <v>569120.09343164857</v>
          </cell>
          <cell r="M88">
            <v>579942.32649453892</v>
          </cell>
          <cell r="N88">
            <v>180047.28914764477</v>
          </cell>
          <cell r="O88">
            <v>-1769115.7413571065</v>
          </cell>
          <cell r="P88">
            <v>939673.99345760501</v>
          </cell>
          <cell r="Q88">
            <v>572516.02010812762</v>
          </cell>
          <cell r="R88">
            <v>-465505.62645759329</v>
          </cell>
          <cell r="T88">
            <v>0</v>
          </cell>
        </row>
        <row r="89">
          <cell r="G89" t="str">
            <v>1_6_7</v>
          </cell>
          <cell r="H89">
            <v>2775315.5</v>
          </cell>
          <cell r="I89">
            <v>5162684.5740861883</v>
          </cell>
          <cell r="J89">
            <v>4322189.8817897206</v>
          </cell>
          <cell r="K89">
            <v>1539041.2980669446</v>
          </cell>
          <cell r="L89">
            <v>3407516.3500405159</v>
          </cell>
          <cell r="M89">
            <v>5103226.7498886427</v>
          </cell>
          <cell r="N89">
            <v>6885661.125</v>
          </cell>
          <cell r="O89">
            <v>8247973.3500000006</v>
          </cell>
          <cell r="P89">
            <v>9882748.0199999996</v>
          </cell>
          <cell r="Q89">
            <v>11844477.623999998</v>
          </cell>
          <cell r="R89">
            <v>14198553.148800001</v>
          </cell>
          <cell r="T89">
            <v>0</v>
          </cell>
        </row>
        <row r="90">
          <cell r="G90" t="str">
            <v>1_6_8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1_6_9</v>
          </cell>
          <cell r="H91">
            <v>13149306.738076247</v>
          </cell>
          <cell r="I91">
            <v>17862283.470630392</v>
          </cell>
          <cell r="J91">
            <v>19136533.578424849</v>
          </cell>
          <cell r="K91">
            <v>3269220.1715575131</v>
          </cell>
          <cell r="L91">
            <v>4960424.8832168747</v>
          </cell>
          <cell r="M91">
            <v>6652240.9689532053</v>
          </cell>
          <cell r="N91">
            <v>7902922.5458729882</v>
          </cell>
          <cell r="O91">
            <v>24827949.820611771</v>
          </cell>
          <cell r="P91">
            <v>12547732.209731933</v>
          </cell>
          <cell r="Q91">
            <v>12813829.170424197</v>
          </cell>
          <cell r="R91">
            <v>14028481.675360892</v>
          </cell>
          <cell r="T91">
            <v>0</v>
          </cell>
        </row>
        <row r="92">
          <cell r="G92" t="str">
            <v>1_6_10</v>
          </cell>
          <cell r="H92">
            <v>13149306.738076247</v>
          </cell>
          <cell r="I92">
            <v>7862283.4706303906</v>
          </cell>
          <cell r="J92">
            <v>8580053.5784248468</v>
          </cell>
          <cell r="K92">
            <v>2769220.1715575131</v>
          </cell>
          <cell r="L92">
            <v>4460424.8832168747</v>
          </cell>
          <cell r="M92">
            <v>6152240.9689532053</v>
          </cell>
          <cell r="N92">
            <v>7902922.5458729882</v>
          </cell>
          <cell r="O92">
            <v>6827949.8206117703</v>
          </cell>
          <cell r="P92">
            <v>11047732.209731933</v>
          </cell>
          <cell r="Q92">
            <v>12813829.170424197</v>
          </cell>
          <cell r="R92">
            <v>14028481.675360892</v>
          </cell>
          <cell r="T92">
            <v>0</v>
          </cell>
        </row>
        <row r="93">
          <cell r="G93" t="str">
            <v>1_6_11</v>
          </cell>
          <cell r="H93">
            <v>12757339.738076247</v>
          </cell>
          <cell r="I93">
            <v>7387885.8585343268</v>
          </cell>
          <cell r="J93">
            <v>8105655.966328782</v>
          </cell>
          <cell r="K93">
            <v>2045669.7834761282</v>
          </cell>
          <cell r="L93">
            <v>3976636.4434721647</v>
          </cell>
          <cell r="M93">
            <v>5683169.0763831818</v>
          </cell>
          <cell r="N93">
            <v>7065708.4141476452</v>
          </cell>
          <cell r="O93">
            <v>6478857.6086428938</v>
          </cell>
          <cell r="P93">
            <v>10822422.013457604</v>
          </cell>
          <cell r="Q93">
            <v>12416993.644108126</v>
          </cell>
          <cell r="R93">
            <v>13733047.522342408</v>
          </cell>
          <cell r="T93">
            <v>0</v>
          </cell>
        </row>
        <row r="94">
          <cell r="G94" t="str">
            <v>1_6_12</v>
          </cell>
          <cell r="H94">
            <v>391967</v>
          </cell>
          <cell r="I94">
            <v>474397.61209606426</v>
          </cell>
          <cell r="J94">
            <v>474397.61209606426</v>
          </cell>
          <cell r="K94">
            <v>723550.38808138482</v>
          </cell>
          <cell r="L94">
            <v>483788.43974471046</v>
          </cell>
          <cell r="M94">
            <v>469071.89257002342</v>
          </cell>
          <cell r="N94">
            <v>837214.13172534294</v>
          </cell>
          <cell r="O94">
            <v>349092.21196887642</v>
          </cell>
          <cell r="P94">
            <v>225310.19627432898</v>
          </cell>
          <cell r="Q94">
            <v>396835.52631607093</v>
          </cell>
          <cell r="R94">
            <v>295434.15301848389</v>
          </cell>
          <cell r="T94">
            <v>0</v>
          </cell>
        </row>
        <row r="95">
          <cell r="G95" t="str">
            <v>1_6_13</v>
          </cell>
          <cell r="H95">
            <v>0</v>
          </cell>
          <cell r="I95">
            <v>10000000</v>
          </cell>
          <cell r="J95">
            <v>10556480</v>
          </cell>
          <cell r="K95">
            <v>500000</v>
          </cell>
          <cell r="L95">
            <v>500000</v>
          </cell>
          <cell r="M95">
            <v>500000</v>
          </cell>
          <cell r="N95">
            <v>0</v>
          </cell>
          <cell r="O95">
            <v>18000000</v>
          </cell>
          <cell r="P95">
            <v>1500000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1_6_14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1_6_15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1_6_16</v>
          </cell>
          <cell r="H98">
            <v>12860538.305980181</v>
          </cell>
          <cell r="I98">
            <v>17640209.958649755</v>
          </cell>
          <cell r="J98">
            <v>18819737.028833218</v>
          </cell>
          <cell r="K98">
            <v>3192185.5703025567</v>
          </cell>
          <cell r="L98">
            <v>4898106.8291366054</v>
          </cell>
          <cell r="M98">
            <v>6221780.6757176165</v>
          </cell>
          <cell r="N98">
            <v>7571776.6970395576</v>
          </cell>
          <cell r="O98">
            <v>24729287.486006659</v>
          </cell>
          <cell r="P98">
            <v>12260098.702895025</v>
          </cell>
          <cell r="Q98">
            <v>12665560.636960957</v>
          </cell>
          <cell r="R98">
            <v>13919935.636960957</v>
          </cell>
          <cell r="T98">
            <v>0</v>
          </cell>
        </row>
        <row r="99">
          <cell r="G99" t="str">
            <v>1_6_17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1_6_18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1_6_19</v>
          </cell>
          <cell r="H101">
            <v>9873637.1559801809</v>
          </cell>
          <cell r="I101">
            <v>17140209.958649755</v>
          </cell>
          <cell r="J101">
            <v>15230361.028833216</v>
          </cell>
          <cell r="K101">
            <v>3192185.5703025567</v>
          </cell>
          <cell r="L101">
            <v>4842228.0791366054</v>
          </cell>
          <cell r="M101">
            <v>6165901.9257176165</v>
          </cell>
          <cell r="N101">
            <v>7460018.9470395576</v>
          </cell>
          <cell r="O101">
            <v>24617529.486006659</v>
          </cell>
          <cell r="P101">
            <v>12204219.702895025</v>
          </cell>
          <cell r="Q101">
            <v>6565560.6369609581</v>
          </cell>
          <cell r="R101">
            <v>6619935.6369609581</v>
          </cell>
          <cell r="T101">
            <v>0</v>
          </cell>
        </row>
        <row r="102">
          <cell r="G102" t="str">
            <v>1_6_20</v>
          </cell>
          <cell r="H102">
            <v>9873637.1559801809</v>
          </cell>
          <cell r="I102">
            <v>17140209.958649755</v>
          </cell>
          <cell r="J102">
            <v>15230361.028833216</v>
          </cell>
          <cell r="K102">
            <v>3192185.5703025567</v>
          </cell>
          <cell r="L102">
            <v>4842228.0791366054</v>
          </cell>
          <cell r="M102">
            <v>6165901.9257176165</v>
          </cell>
          <cell r="N102">
            <v>7460018.9470395576</v>
          </cell>
          <cell r="O102">
            <v>24617529.486006659</v>
          </cell>
          <cell r="P102">
            <v>12204219.702895025</v>
          </cell>
          <cell r="Q102">
            <v>6565560.6369609581</v>
          </cell>
          <cell r="R102">
            <v>6619935.6369609581</v>
          </cell>
          <cell r="T102">
            <v>0</v>
          </cell>
        </row>
        <row r="103">
          <cell r="G103" t="str">
            <v>1_6_21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1_6_22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1_6_23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1_6_24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1_6_25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1_6_26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1_6_27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1_6_28</v>
          </cell>
          <cell r="H110">
            <v>2986901.15</v>
          </cell>
          <cell r="I110">
            <v>500000</v>
          </cell>
          <cell r="J110">
            <v>3589376</v>
          </cell>
          <cell r="K110">
            <v>0</v>
          </cell>
          <cell r="L110">
            <v>55878.75</v>
          </cell>
          <cell r="M110">
            <v>55878.75</v>
          </cell>
          <cell r="N110">
            <v>111757.75</v>
          </cell>
          <cell r="O110">
            <v>111758</v>
          </cell>
          <cell r="P110">
            <v>55879</v>
          </cell>
          <cell r="Q110">
            <v>6100000</v>
          </cell>
          <cell r="R110">
            <v>7300000</v>
          </cell>
          <cell r="T110">
            <v>0</v>
          </cell>
        </row>
        <row r="111">
          <cell r="G111" t="str">
            <v>1_6_29</v>
          </cell>
          <cell r="H111">
            <v>2986901.15</v>
          </cell>
          <cell r="I111">
            <v>500000</v>
          </cell>
          <cell r="J111">
            <v>3589376</v>
          </cell>
          <cell r="K111">
            <v>0</v>
          </cell>
          <cell r="L111">
            <v>55878.75</v>
          </cell>
          <cell r="M111">
            <v>55878.75</v>
          </cell>
          <cell r="N111">
            <v>111757.75</v>
          </cell>
          <cell r="O111">
            <v>111758</v>
          </cell>
          <cell r="P111">
            <v>55879</v>
          </cell>
          <cell r="Q111">
            <v>6100000</v>
          </cell>
          <cell r="R111">
            <v>7300000</v>
          </cell>
          <cell r="T111">
            <v>0</v>
          </cell>
        </row>
        <row r="112">
          <cell r="G112" t="str">
            <v>1_6_30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1_6_31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1_6_32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1_6_33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1_6_34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1_6_35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1_6_36</v>
          </cell>
          <cell r="H118">
            <v>8922673.1699999999</v>
          </cell>
          <cell r="I118">
            <v>7992644.166343336</v>
          </cell>
          <cell r="J118">
            <v>10321603.841510242</v>
          </cell>
          <cell r="K118">
            <v>1175198.5265590828</v>
          </cell>
          <cell r="L118">
            <v>3912867.0168925617</v>
          </cell>
          <cell r="M118">
            <v>4737833.2458573133</v>
          </cell>
          <cell r="N118">
            <v>5545726.3316060537</v>
          </cell>
          <cell r="O118">
            <v>2872538.3788231034</v>
          </cell>
          <cell r="P118">
            <v>3271412.8688687617</v>
          </cell>
          <cell r="Q118">
            <v>3074410.4487465131</v>
          </cell>
          <cell r="R118">
            <v>3103111.0568271247</v>
          </cell>
          <cell r="T118">
            <v>0</v>
          </cell>
        </row>
        <row r="119">
          <cell r="G119" t="str">
            <v>1_6_37</v>
          </cell>
          <cell r="H119">
            <v>12860538.305980181</v>
          </cell>
          <cell r="I119">
            <v>17640209.958649755</v>
          </cell>
          <cell r="J119">
            <v>18819737.028833218</v>
          </cell>
          <cell r="K119">
            <v>3192185.5703025567</v>
          </cell>
          <cell r="L119">
            <v>4898106.8291366054</v>
          </cell>
          <cell r="M119">
            <v>6221780.6757176165</v>
          </cell>
          <cell r="N119">
            <v>7571776.6970395576</v>
          </cell>
          <cell r="O119">
            <v>24729287.486006659</v>
          </cell>
          <cell r="P119">
            <v>12260098.702895025</v>
          </cell>
          <cell r="Q119">
            <v>12665560.636960957</v>
          </cell>
          <cell r="R119">
            <v>13919935.636960957</v>
          </cell>
          <cell r="T119">
            <v>0</v>
          </cell>
        </row>
        <row r="120">
          <cell r="G120" t="str">
            <v>1_6_38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1_6_39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1_6_40</v>
          </cell>
          <cell r="H122">
            <v>205.13512996941895</v>
          </cell>
          <cell r="I122">
            <v>207.28615880030858</v>
          </cell>
          <cell r="J122">
            <v>218.38119961819223</v>
          </cell>
          <cell r="K122">
            <v>203.16378726195833</v>
          </cell>
          <cell r="L122">
            <v>213.28150401746527</v>
          </cell>
          <cell r="M122">
            <v>215.59932500242195</v>
          </cell>
          <cell r="N122">
            <v>216.5355381014069</v>
          </cell>
          <cell r="O122">
            <v>257.24301816337822</v>
          </cell>
          <cell r="P122">
            <v>257.24301816337822</v>
          </cell>
          <cell r="Q122">
            <v>229.17934626436781</v>
          </cell>
          <cell r="R122">
            <v>232.01622569699191</v>
          </cell>
          <cell r="T122">
            <v>0</v>
          </cell>
        </row>
        <row r="123">
          <cell r="G123" t="str">
            <v>1_6_41</v>
          </cell>
          <cell r="H123">
            <v>291.52467105263156</v>
          </cell>
          <cell r="I123">
            <v>268.35839982236843</v>
          </cell>
          <cell r="J123">
            <v>259.26699091620497</v>
          </cell>
          <cell r="K123">
            <v>257.6459642233857</v>
          </cell>
          <cell r="L123">
            <v>295.86127224008578</v>
          </cell>
          <cell r="M123">
            <v>308.67542730085074</v>
          </cell>
          <cell r="N123">
            <v>315.11652480338779</v>
          </cell>
          <cell r="O123">
            <v>396.20221982758613</v>
          </cell>
          <cell r="P123">
            <v>396.20221982758613</v>
          </cell>
          <cell r="Q123">
            <v>378.03281830238728</v>
          </cell>
          <cell r="R123">
            <v>390.34051061007955</v>
          </cell>
          <cell r="T123">
            <v>0</v>
          </cell>
        </row>
        <row r="124">
          <cell r="G124" t="str">
            <v>1_6_42</v>
          </cell>
          <cell r="H124">
            <v>218</v>
          </cell>
          <cell r="I124">
            <v>225</v>
          </cell>
          <cell r="J124">
            <v>222.5</v>
          </cell>
          <cell r="K124">
            <v>225</v>
          </cell>
          <cell r="L124">
            <v>206</v>
          </cell>
          <cell r="M124">
            <v>199.66666666666666</v>
          </cell>
          <cell r="N124">
            <v>196.5</v>
          </cell>
          <cell r="O124">
            <v>187</v>
          </cell>
          <cell r="P124">
            <v>187</v>
          </cell>
          <cell r="Q124">
            <v>282</v>
          </cell>
          <cell r="R124">
            <v>282</v>
          </cell>
          <cell r="T124">
            <v>0</v>
          </cell>
        </row>
        <row r="125">
          <cell r="G125" t="str">
            <v>1_6_43</v>
          </cell>
          <cell r="H125">
            <v>76</v>
          </cell>
          <cell r="I125">
            <v>95</v>
          </cell>
          <cell r="J125">
            <v>107</v>
          </cell>
          <cell r="K125">
            <v>95.5</v>
          </cell>
          <cell r="L125">
            <v>77.75</v>
          </cell>
          <cell r="M125">
            <v>71.833333333333329</v>
          </cell>
          <cell r="N125">
            <v>68.875</v>
          </cell>
          <cell r="O125">
            <v>60</v>
          </cell>
          <cell r="P125">
            <v>60</v>
          </cell>
          <cell r="Q125">
            <v>65</v>
          </cell>
          <cell r="R125">
            <v>65</v>
          </cell>
          <cell r="T125">
            <v>0</v>
          </cell>
        </row>
        <row r="126">
          <cell r="G126" t="str">
            <v>1_6_44</v>
          </cell>
          <cell r="H126">
            <v>536633.5</v>
          </cell>
          <cell r="I126">
            <v>559672.62876083318</v>
          </cell>
          <cell r="J126">
            <v>583077.80298057327</v>
          </cell>
          <cell r="K126">
            <v>137135.55640182187</v>
          </cell>
          <cell r="L126">
            <v>263615.93896558706</v>
          </cell>
          <cell r="M126">
            <v>387431.98702935223</v>
          </cell>
          <cell r="N126">
            <v>510590.79884311743</v>
          </cell>
          <cell r="O126">
            <v>577253.33275862073</v>
          </cell>
          <cell r="P126">
            <v>577253.33275862073</v>
          </cell>
          <cell r="Q126">
            <v>775542.90775862068</v>
          </cell>
          <cell r="R126">
            <v>785142.90775862068</v>
          </cell>
          <cell r="T126">
            <v>0</v>
          </cell>
        </row>
        <row r="127">
          <cell r="G127" t="str">
            <v>1_6_45</v>
          </cell>
          <cell r="H127">
            <v>265870.5</v>
          </cell>
          <cell r="I127">
            <v>305928.57579750003</v>
          </cell>
          <cell r="J127">
            <v>332898.81633640721</v>
          </cell>
          <cell r="K127">
            <v>73815.568750000006</v>
          </cell>
          <cell r="L127">
            <v>138019.28350000002</v>
          </cell>
          <cell r="M127">
            <v>199558.66375000001</v>
          </cell>
          <cell r="N127">
            <v>260443.80775000001</v>
          </cell>
          <cell r="O127">
            <v>285265.59827586205</v>
          </cell>
          <cell r="P127">
            <v>285265.59827586205</v>
          </cell>
          <cell r="Q127">
            <v>294865.59827586205</v>
          </cell>
          <cell r="R127">
            <v>304465.59827586205</v>
          </cell>
          <cell r="T127">
            <v>0</v>
          </cell>
        </row>
        <row r="128">
          <cell r="G128" t="str">
            <v>1_6_46</v>
          </cell>
          <cell r="H128">
            <v>288768.43209606595</v>
          </cell>
          <cell r="I128">
            <v>222073.51198063791</v>
          </cell>
          <cell r="J128">
            <v>316796.5495916307</v>
          </cell>
          <cell r="K128">
            <v>77034.601254956331</v>
          </cell>
          <cell r="L128">
            <v>62318.054080269299</v>
          </cell>
          <cell r="M128">
            <v>430460.29323558882</v>
          </cell>
          <cell r="N128">
            <v>331145.84883343056</v>
          </cell>
          <cell r="O128">
            <v>98662.334605112672</v>
          </cell>
          <cell r="P128">
            <v>287633.50683690794</v>
          </cell>
          <cell r="Q128">
            <v>148268.53346323967</v>
          </cell>
          <cell r="R128">
            <v>108546.03839993477</v>
          </cell>
          <cell r="T128">
            <v>0</v>
          </cell>
        </row>
        <row r="130">
          <cell r="G130" t="str">
            <v>1_6_47</v>
          </cell>
          <cell r="H130">
            <v>967211</v>
          </cell>
          <cell r="I130">
            <v>1024305.7778520172</v>
          </cell>
          <cell r="J130">
            <v>620912.94138963439</v>
          </cell>
          <cell r="K130">
            <v>234115.06049654668</v>
          </cell>
          <cell r="L130">
            <v>543042.62099309335</v>
          </cell>
          <cell r="M130">
            <v>879813.93148964015</v>
          </cell>
          <cell r="N130">
            <v>1205886.9894471243</v>
          </cell>
          <cell r="O130">
            <v>1865590.9720795215</v>
          </cell>
          <cell r="P130">
            <v>2303357.8833790114</v>
          </cell>
          <cell r="Q130">
            <v>1828605.9920558459</v>
          </cell>
          <cell r="R130">
            <v>1293908.9187865313</v>
          </cell>
          <cell r="T130">
            <v>0</v>
          </cell>
        </row>
        <row r="131">
          <cell r="G131" t="str">
            <v>1_6_48</v>
          </cell>
          <cell r="H131">
            <v>8270290.5354190478</v>
          </cell>
          <cell r="I131">
            <v>15086312.79525</v>
          </cell>
          <cell r="J131">
            <v>13699234.24457223</v>
          </cell>
          <cell r="K131">
            <v>2948895.7774098041</v>
          </cell>
          <cell r="L131">
            <v>3971309.0774098043</v>
          </cell>
          <cell r="M131">
            <v>4887365.3274098039</v>
          </cell>
          <cell r="N131">
            <v>6014996.5774098048</v>
          </cell>
          <cell r="O131">
            <v>22827515.934065945</v>
          </cell>
          <cell r="P131">
            <v>10736034.065934068</v>
          </cell>
          <cell r="Q131">
            <v>5107875.0000000009</v>
          </cell>
          <cell r="R131">
            <v>5154750.0000000009</v>
          </cell>
          <cell r="T131">
            <v>0</v>
          </cell>
        </row>
        <row r="132">
          <cell r="G132" t="str">
            <v>1_6_49</v>
          </cell>
          <cell r="H132">
            <v>1521085.0651111328</v>
          </cell>
          <cell r="I132">
            <v>1956324.263399757</v>
          </cell>
          <cell r="J132">
            <v>1451218.1667958985</v>
          </cell>
          <cell r="K132">
            <v>240133.68844733117</v>
          </cell>
          <cell r="L132">
            <v>864606.79283595795</v>
          </cell>
          <cell r="M132">
            <v>1269068.2849715482</v>
          </cell>
          <cell r="N132">
            <v>1432322.9518480664</v>
          </cell>
          <cell r="O132">
            <v>1780638.551940714</v>
          </cell>
          <cell r="P132">
            <v>1457310.6369609572</v>
          </cell>
          <cell r="Q132">
            <v>1457310.6369609572</v>
          </cell>
          <cell r="R132">
            <v>1457310.6369609572</v>
          </cell>
          <cell r="T132">
            <v>0</v>
          </cell>
        </row>
        <row r="133">
          <cell r="G133" t="str">
            <v>1_6_50</v>
          </cell>
          <cell r="H133">
            <v>82261.555449999985</v>
          </cell>
          <cell r="I133">
            <v>97572.9</v>
          </cell>
          <cell r="J133">
            <v>79908.617465087329</v>
          </cell>
          <cell r="K133">
            <v>3156.1044454215562</v>
          </cell>
          <cell r="L133">
            <v>6312.2088908431124</v>
          </cell>
          <cell r="M133">
            <v>9468.3133362646695</v>
          </cell>
          <cell r="N133">
            <v>12699.417781686225</v>
          </cell>
          <cell r="O133">
            <v>9375</v>
          </cell>
          <cell r="P133">
            <v>10875.000000000002</v>
          </cell>
          <cell r="Q133">
            <v>375.00000000000006</v>
          </cell>
          <cell r="R133">
            <v>7875.0000000000018</v>
          </cell>
          <cell r="T133">
            <v>0</v>
          </cell>
        </row>
        <row r="137">
          <cell r="G137" t="str">
            <v>1_6_97</v>
          </cell>
          <cell r="H137">
            <v>28434718</v>
          </cell>
          <cell r="I137">
            <v>26053672.799955077</v>
          </cell>
          <cell r="J137">
            <v>26669876.588251773</v>
          </cell>
          <cell r="K137">
            <v>5039054.9397499999</v>
          </cell>
          <cell r="L137">
            <v>9956153.3427499998</v>
          </cell>
          <cell r="M137">
            <v>14576686.908125</v>
          </cell>
          <cell r="N137">
            <v>18809142.048500001</v>
          </cell>
          <cell r="O137">
            <v>19279719.302380979</v>
          </cell>
          <cell r="P137">
            <v>25278273.054045178</v>
          </cell>
          <cell r="Q137">
            <v>26830362.899775881</v>
          </cell>
          <cell r="R137">
            <v>28275169.758240514</v>
          </cell>
          <cell r="T137">
            <v>0</v>
          </cell>
        </row>
        <row r="138">
          <cell r="G138" t="str">
            <v>1_6_98</v>
          </cell>
          <cell r="H138">
            <v>9692911.2619237509</v>
          </cell>
          <cell r="I138">
            <v>19340175.681438386</v>
          </cell>
          <cell r="J138">
            <v>18610332.263666153</v>
          </cell>
          <cell r="K138">
            <v>4487069.1389779318</v>
          </cell>
          <cell r="L138">
            <v>9341675.9339554664</v>
          </cell>
          <cell r="M138">
            <v>13951387.266267579</v>
          </cell>
          <cell r="N138">
            <v>18583737.443989471</v>
          </cell>
          <cell r="O138">
            <v>21048835.043738086</v>
          </cell>
          <cell r="P138">
            <v>24103551.318989974</v>
          </cell>
          <cell r="Q138">
            <v>26114588.624691255</v>
          </cell>
          <cell r="R138">
            <v>28740675.384698108</v>
          </cell>
          <cell r="T138">
            <v>0</v>
          </cell>
        </row>
        <row r="139">
          <cell r="G139" t="str">
            <v>1_6_99</v>
          </cell>
          <cell r="H139">
            <v>9982024.2380762473</v>
          </cell>
          <cell r="I139">
            <v>2225201.2844481389</v>
          </cell>
          <cell r="J139">
            <v>3783466.0845390614</v>
          </cell>
          <cell r="K139">
            <v>506628.48540918378</v>
          </cell>
          <cell r="L139">
            <v>569120.09343164857</v>
          </cell>
          <cell r="M139">
            <v>579942.32649453892</v>
          </cell>
          <cell r="N139">
            <v>180047.28914764477</v>
          </cell>
          <cell r="O139">
            <v>-1769115.7413571065</v>
          </cell>
          <cell r="P139">
            <v>939673.99345760501</v>
          </cell>
          <cell r="Q139">
            <v>572516.02010812762</v>
          </cell>
          <cell r="R139">
            <v>-465505.62645759329</v>
          </cell>
          <cell r="T139">
            <v>0</v>
          </cell>
        </row>
        <row r="140">
          <cell r="G140" t="str">
            <v>1_6_100</v>
          </cell>
          <cell r="H140">
            <v>8922673.1699999999</v>
          </cell>
          <cell r="I140">
            <v>7992644.166343336</v>
          </cell>
          <cell r="J140">
            <v>10321603.841510242</v>
          </cell>
          <cell r="K140">
            <v>1175198.5265590828</v>
          </cell>
          <cell r="L140">
            <v>3912867.0168925617</v>
          </cell>
          <cell r="M140">
            <v>4737833.2458573133</v>
          </cell>
          <cell r="N140">
            <v>5545726.3316060537</v>
          </cell>
          <cell r="O140">
            <v>2872538.3788231034</v>
          </cell>
          <cell r="P140">
            <v>3271412.8688687617</v>
          </cell>
          <cell r="Q140">
            <v>3074410.4487465131</v>
          </cell>
          <cell r="R140">
            <v>3103111.0568271247</v>
          </cell>
          <cell r="T140">
            <v>0</v>
          </cell>
        </row>
        <row r="141">
          <cell r="G141" t="str">
            <v>1_6_101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1_6_102</v>
          </cell>
          <cell r="H142">
            <v>9873637.1559801809</v>
          </cell>
          <cell r="I142">
            <v>17140209.958649755</v>
          </cell>
          <cell r="J142">
            <v>15230361.028833216</v>
          </cell>
          <cell r="K142">
            <v>3192185.5703025567</v>
          </cell>
          <cell r="L142">
            <v>4842228.0791366054</v>
          </cell>
          <cell r="M142">
            <v>6165901.9257176165</v>
          </cell>
          <cell r="N142">
            <v>7460018.9470395576</v>
          </cell>
          <cell r="O142">
            <v>24617529.486006659</v>
          </cell>
          <cell r="P142">
            <v>12204219.702895025</v>
          </cell>
          <cell r="Q142">
            <v>6565560.6369609581</v>
          </cell>
          <cell r="R142">
            <v>6619935.6369609581</v>
          </cell>
          <cell r="T142">
            <v>0</v>
          </cell>
        </row>
      </sheetData>
      <sheetData sheetId="16" refreshError="1">
        <row r="83">
          <cell r="G83" t="str">
            <v>1_7_1</v>
          </cell>
          <cell r="H83">
            <v>419.28600000000006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</row>
        <row r="84">
          <cell r="G84" t="str">
            <v>1_7_2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1_7_3</v>
          </cell>
          <cell r="H85">
            <v>9497.25</v>
          </cell>
          <cell r="I85">
            <v>13293.79595229432</v>
          </cell>
          <cell r="J85">
            <v>13293.79595229432</v>
          </cell>
          <cell r="K85">
            <v>2236.180079138795</v>
          </cell>
          <cell r="L85">
            <v>8369.5168193698901</v>
          </cell>
          <cell r="M85">
            <v>10940.477538170646</v>
          </cell>
          <cell r="N85">
            <v>13036.108212321415</v>
          </cell>
          <cell r="O85">
            <v>44566.844935175286</v>
          </cell>
          <cell r="P85">
            <v>63166.920790709191</v>
          </cell>
          <cell r="Q85">
            <v>92334.087142022458</v>
          </cell>
          <cell r="R85">
            <v>120070.22800611117</v>
          </cell>
          <cell r="T85">
            <v>0</v>
          </cell>
        </row>
        <row r="86">
          <cell r="G86" t="str">
            <v>1_7_4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1_7_5</v>
          </cell>
          <cell r="H87">
            <v>7.0350000000000001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1_7_6</v>
          </cell>
          <cell r="H88">
            <v>-9084.9989999999998</v>
          </cell>
          <cell r="I88">
            <v>-13293.79595229432</v>
          </cell>
          <cell r="J88">
            <v>-13293.79595229432</v>
          </cell>
          <cell r="K88">
            <v>-2236.180079138795</v>
          </cell>
          <cell r="L88">
            <v>-8369.5168193698901</v>
          </cell>
          <cell r="M88">
            <v>-10940.477538170646</v>
          </cell>
          <cell r="N88">
            <v>-13036.108212321415</v>
          </cell>
          <cell r="O88">
            <v>-44566.844935175286</v>
          </cell>
          <cell r="P88">
            <v>-63166.920790709191</v>
          </cell>
          <cell r="Q88">
            <v>-92334.087142022458</v>
          </cell>
          <cell r="R88">
            <v>-120070.22800611117</v>
          </cell>
          <cell r="T88">
            <v>0</v>
          </cell>
        </row>
        <row r="89">
          <cell r="G89" t="str">
            <v>1_7_7</v>
          </cell>
          <cell r="H89">
            <v>393.96000000000004</v>
          </cell>
          <cell r="I89">
            <v>599.24757201646082</v>
          </cell>
          <cell r="J89">
            <v>599.24757201646082</v>
          </cell>
          <cell r="K89">
            <v>170.95364346766866</v>
          </cell>
          <cell r="L89">
            <v>347.21927089355023</v>
          </cell>
          <cell r="M89">
            <v>523.48489831943186</v>
          </cell>
          <cell r="N89">
            <v>699.75052574531355</v>
          </cell>
          <cell r="O89">
            <v>1482.1583908662983</v>
          </cell>
          <cell r="P89">
            <v>2153.1027634404163</v>
          </cell>
          <cell r="Q89">
            <v>3314.6832934181189</v>
          </cell>
          <cell r="R89">
            <v>4079.6102072838389</v>
          </cell>
          <cell r="T89">
            <v>0</v>
          </cell>
        </row>
        <row r="90">
          <cell r="G90" t="str">
            <v>1_7_8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1_7_9</v>
          </cell>
          <cell r="H91">
            <v>90062.945000000007</v>
          </cell>
          <cell r="I91">
            <v>217914.024691358</v>
          </cell>
          <cell r="J91">
            <v>217914.024691358</v>
          </cell>
          <cell r="K91">
            <v>40082.24651833003</v>
          </cell>
          <cell r="L91">
            <v>100495.33396527378</v>
          </cell>
          <cell r="M91">
            <v>154781.72319134875</v>
          </cell>
          <cell r="N91">
            <v>341110.8716469775</v>
          </cell>
          <cell r="O91">
            <v>1982532.9464959609</v>
          </cell>
          <cell r="P91">
            <v>1452532.8005318942</v>
          </cell>
          <cell r="Q91">
            <v>9240246.8185530938</v>
          </cell>
          <cell r="R91">
            <v>60306237.556320377</v>
          </cell>
          <cell r="T91">
            <v>0</v>
          </cell>
        </row>
        <row r="92">
          <cell r="G92" t="str">
            <v>1_7_10</v>
          </cell>
          <cell r="H92">
            <v>2324.7700000000004</v>
          </cell>
          <cell r="I92">
            <v>-7419.3086419753072</v>
          </cell>
          <cell r="J92">
            <v>-7419.308641975309</v>
          </cell>
          <cell r="K92">
            <v>-713.85555450835466</v>
          </cell>
          <cell r="L92">
            <v>-6594.433975926996</v>
          </cell>
          <cell r="M92">
            <v>-8912.6363759152973</v>
          </cell>
          <cell r="N92">
            <v>-10755.508731253614</v>
          </cell>
          <cell r="O92">
            <v>-41973.618868644189</v>
          </cell>
          <cell r="P92">
            <v>-56922.976163125961</v>
          </cell>
          <cell r="Q92">
            <v>-84212.261470028418</v>
          </cell>
          <cell r="R92">
            <v>-111514.73536349574</v>
          </cell>
          <cell r="T92">
            <v>0</v>
          </cell>
        </row>
        <row r="93">
          <cell r="G93" t="str">
            <v>1_7_11</v>
          </cell>
          <cell r="H93">
            <v>-8493.59</v>
          </cell>
          <cell r="I93">
            <v>-12279.275720164607</v>
          </cell>
          <cell r="J93">
            <v>-12279.275720164609</v>
          </cell>
          <cell r="K93">
            <v>-1988.7337442845544</v>
          </cell>
          <cell r="L93">
            <v>-7869.3121657031961</v>
          </cell>
          <cell r="M93">
            <v>-10187.514565691496</v>
          </cell>
          <cell r="N93">
            <v>-12030.386921029813</v>
          </cell>
          <cell r="O93">
            <v>-42574.735268398508</v>
          </cell>
          <cell r="P93">
            <v>-60503.866751358284</v>
          </cell>
          <cell r="Q93">
            <v>-88509.452572693874</v>
          </cell>
          <cell r="R93">
            <v>-115480.66652291686</v>
          </cell>
          <cell r="T93">
            <v>0</v>
          </cell>
        </row>
        <row r="94">
          <cell r="G94" t="str">
            <v>1_7_12</v>
          </cell>
          <cell r="H94">
            <v>10818.36</v>
          </cell>
          <cell r="I94">
            <v>4859.9670781893001</v>
          </cell>
          <cell r="J94">
            <v>4859.9670781893001</v>
          </cell>
          <cell r="K94">
            <v>1274.8781897761996</v>
          </cell>
          <cell r="L94">
            <v>1274.8781897761996</v>
          </cell>
          <cell r="M94">
            <v>1274.8781897761996</v>
          </cell>
          <cell r="N94">
            <v>1274.8781897761996</v>
          </cell>
          <cell r="O94">
            <v>601.11639975432001</v>
          </cell>
          <cell r="P94">
            <v>3580.8905882323261</v>
          </cell>
          <cell r="Q94">
            <v>4297.1911026654579</v>
          </cell>
          <cell r="R94">
            <v>3965.9311594211185</v>
          </cell>
          <cell r="T94">
            <v>0</v>
          </cell>
        </row>
        <row r="95">
          <cell r="G95" t="str">
            <v>1_7_13</v>
          </cell>
          <cell r="H95">
            <v>87738.175000000003</v>
          </cell>
          <cell r="I95">
            <v>225333.33333333331</v>
          </cell>
          <cell r="J95">
            <v>225333.33333333331</v>
          </cell>
          <cell r="K95">
            <v>40796.102072838388</v>
          </cell>
          <cell r="L95">
            <v>107089.76794120077</v>
          </cell>
          <cell r="M95">
            <v>163694.35956726404</v>
          </cell>
          <cell r="N95">
            <v>351866.38037823112</v>
          </cell>
          <cell r="O95">
            <v>2024506.565364605</v>
          </cell>
          <cell r="P95">
            <v>1509455.7766950203</v>
          </cell>
          <cell r="Q95">
            <v>9324459.080023123</v>
          </cell>
          <cell r="R95">
            <v>60417752.291683875</v>
          </cell>
          <cell r="T95">
            <v>0</v>
          </cell>
        </row>
        <row r="96">
          <cell r="G96" t="str">
            <v>1_7_14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1_7_15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1_7_16</v>
          </cell>
          <cell r="H98">
            <v>85203.23000000001</v>
          </cell>
          <cell r="I98">
            <v>216523.0781893004</v>
          </cell>
          <cell r="J98">
            <v>216523.0781893004</v>
          </cell>
          <cell r="K98">
            <v>39716.866551608982</v>
          </cell>
          <cell r="L98">
            <v>99802.153826982743</v>
          </cell>
          <cell r="M98">
            <v>153705.84875823231</v>
          </cell>
          <cell r="N98">
            <v>340509.75524722313</v>
          </cell>
          <cell r="O98">
            <v>1978952.0559077286</v>
          </cell>
          <cell r="P98">
            <v>1448235.6094292291</v>
          </cell>
          <cell r="Q98">
            <v>9236280.8873936739</v>
          </cell>
          <cell r="R98">
            <v>60302322.276849151</v>
          </cell>
          <cell r="T98">
            <v>0</v>
          </cell>
        </row>
        <row r="99">
          <cell r="G99" t="str">
            <v>1_7_17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1_7_18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1_7_19</v>
          </cell>
          <cell r="H101">
            <v>82893.405000000013</v>
          </cell>
          <cell r="I101">
            <v>205248.06584362139</v>
          </cell>
          <cell r="J101">
            <v>205248.06584362139</v>
          </cell>
          <cell r="K101">
            <v>39716.866551608982</v>
          </cell>
          <cell r="L101">
            <v>89858.103946728384</v>
          </cell>
          <cell r="M101">
            <v>132542.87080794742</v>
          </cell>
          <cell r="N101">
            <v>319346.77729693823</v>
          </cell>
          <cell r="O101">
            <v>1948329.0515179152</v>
          </cell>
          <cell r="P101">
            <v>1224483.6761564566</v>
          </cell>
          <cell r="Q101">
            <v>8891772.4919853006</v>
          </cell>
          <cell r="R101">
            <v>59211857.15503893</v>
          </cell>
          <cell r="T101">
            <v>0</v>
          </cell>
        </row>
        <row r="102">
          <cell r="G102" t="str">
            <v>1_7_20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T102">
            <v>0</v>
          </cell>
        </row>
        <row r="103">
          <cell r="G103" t="str">
            <v>1_7_21</v>
          </cell>
          <cell r="H103">
            <v>82893.405000000013</v>
          </cell>
          <cell r="I103">
            <v>205248.06584362139</v>
          </cell>
          <cell r="J103">
            <v>205248.06584362139</v>
          </cell>
          <cell r="K103">
            <v>39716.866551608982</v>
          </cell>
          <cell r="L103">
            <v>89858.103946728384</v>
          </cell>
          <cell r="M103">
            <v>132542.87080794742</v>
          </cell>
          <cell r="N103">
            <v>319346.77729693823</v>
          </cell>
          <cell r="O103">
            <v>1948329.0515179152</v>
          </cell>
          <cell r="P103">
            <v>1224483.6761564566</v>
          </cell>
          <cell r="Q103">
            <v>8891772.4919853006</v>
          </cell>
          <cell r="R103">
            <v>59211857.15503893</v>
          </cell>
          <cell r="T103">
            <v>0</v>
          </cell>
        </row>
        <row r="104">
          <cell r="G104" t="str">
            <v>1_7_22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1_7_23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1_7_24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1_7_25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1_7_26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1_7_27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1_7_28</v>
          </cell>
          <cell r="H110">
            <v>2309.8250000000003</v>
          </cell>
          <cell r="I110">
            <v>11275.012345679012</v>
          </cell>
          <cell r="J110">
            <v>11275.012345679012</v>
          </cell>
          <cell r="K110">
            <v>0</v>
          </cell>
          <cell r="L110">
            <v>9944.049880254357</v>
          </cell>
          <cell r="M110">
            <v>21162.977950284912</v>
          </cell>
          <cell r="N110">
            <v>21162.977950284912</v>
          </cell>
          <cell r="O110">
            <v>30623.004389813366</v>
          </cell>
          <cell r="P110">
            <v>223751.93327277235</v>
          </cell>
          <cell r="Q110">
            <v>344508.39540837391</v>
          </cell>
          <cell r="R110">
            <v>1090465.1218102239</v>
          </cell>
          <cell r="T110">
            <v>0</v>
          </cell>
        </row>
        <row r="111">
          <cell r="G111" t="str">
            <v>1_7_29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1_7_30</v>
          </cell>
          <cell r="H112">
            <v>2309.8250000000003</v>
          </cell>
          <cell r="I112">
            <v>11275.012345679012</v>
          </cell>
          <cell r="J112">
            <v>11275.012345679012</v>
          </cell>
          <cell r="K112">
            <v>0</v>
          </cell>
          <cell r="L112">
            <v>9944.049880254357</v>
          </cell>
          <cell r="M112">
            <v>21162.977950284912</v>
          </cell>
          <cell r="N112">
            <v>21162.977950284912</v>
          </cell>
          <cell r="O112">
            <v>30623.004389813366</v>
          </cell>
          <cell r="P112">
            <v>223751.93327277235</v>
          </cell>
          <cell r="Q112">
            <v>344508.39540837391</v>
          </cell>
          <cell r="R112">
            <v>1090465.1218102239</v>
          </cell>
          <cell r="T112">
            <v>0</v>
          </cell>
        </row>
        <row r="113">
          <cell r="G113" t="str">
            <v>1_7_31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1_7_32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1_7_33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1_7_34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1_7_35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1_7_36</v>
          </cell>
          <cell r="H118">
            <v>12420.456650000004</v>
          </cell>
          <cell r="I118">
            <v>34789.724756543204</v>
          </cell>
          <cell r="J118">
            <v>34789.724756543204</v>
          </cell>
          <cell r="K118">
            <v>3870.0043428833787</v>
          </cell>
          <cell r="L118">
            <v>10941.976571525378</v>
          </cell>
          <cell r="M118">
            <v>20496.680072038158</v>
          </cell>
          <cell r="N118">
            <v>192158.53819598531</v>
          </cell>
          <cell r="O118">
            <v>305073.04523814918</v>
          </cell>
          <cell r="P118">
            <v>201180.40984100665</v>
          </cell>
          <cell r="Q118">
            <v>1376231.4548037404</v>
          </cell>
          <cell r="R118">
            <v>9058403.3958719019</v>
          </cell>
          <cell r="T118">
            <v>0</v>
          </cell>
        </row>
        <row r="119">
          <cell r="G119" t="str">
            <v>1_7_37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</row>
        <row r="120">
          <cell r="G120" t="str">
            <v>1_7_38</v>
          </cell>
          <cell r="H120">
            <v>85203.23000000001</v>
          </cell>
          <cell r="I120">
            <v>216523.0781893004</v>
          </cell>
          <cell r="J120">
            <v>216523.0781893004</v>
          </cell>
          <cell r="K120">
            <v>39716.866551608982</v>
          </cell>
          <cell r="L120">
            <v>99802.153826982743</v>
          </cell>
          <cell r="M120">
            <v>153705.84875823231</v>
          </cell>
          <cell r="N120">
            <v>340509.75524722313</v>
          </cell>
          <cell r="O120">
            <v>1978952.0559077286</v>
          </cell>
          <cell r="P120">
            <v>1448235.6094292291</v>
          </cell>
          <cell r="Q120">
            <v>9236280.8873936739</v>
          </cell>
          <cell r="R120">
            <v>60302322.276849151</v>
          </cell>
          <cell r="T120">
            <v>0</v>
          </cell>
        </row>
        <row r="121">
          <cell r="G121" t="str">
            <v>1_7_39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1_7_40</v>
          </cell>
          <cell r="H122">
            <v>383.64981666666677</v>
          </cell>
          <cell r="I122">
            <v>473.16615363511659</v>
          </cell>
          <cell r="J122">
            <v>473.16615363511659</v>
          </cell>
          <cell r="K122">
            <v>441.74472614492447</v>
          </cell>
          <cell r="L122">
            <v>479.38672291500359</v>
          </cell>
          <cell r="M122">
            <v>458.45718932657996</v>
          </cell>
          <cell r="N122">
            <v>441.70577153357016</v>
          </cell>
          <cell r="O122">
            <v>675.78316100644031</v>
          </cell>
          <cell r="P122">
            <v>582.73714984908099</v>
          </cell>
          <cell r="Q122">
            <v>579.03000843392829</v>
          </cell>
          <cell r="R122">
            <v>585.20798966677694</v>
          </cell>
          <cell r="T122">
            <v>0</v>
          </cell>
        </row>
        <row r="123">
          <cell r="G123" t="str">
            <v>1_7_41</v>
          </cell>
          <cell r="H123">
            <v>383.64981666666677</v>
          </cell>
          <cell r="I123">
            <v>473.16615363511659</v>
          </cell>
          <cell r="J123">
            <v>473.16615363511659</v>
          </cell>
          <cell r="K123">
            <v>441.74472614492447</v>
          </cell>
          <cell r="L123">
            <v>479.38672291500359</v>
          </cell>
          <cell r="M123">
            <v>458.45718932657996</v>
          </cell>
          <cell r="N123">
            <v>441.70577153357016</v>
          </cell>
          <cell r="O123">
            <v>675.78316100644031</v>
          </cell>
          <cell r="P123">
            <v>582.73714984908099</v>
          </cell>
          <cell r="Q123">
            <v>579.03000843392829</v>
          </cell>
          <cell r="R123">
            <v>585.20798966677694</v>
          </cell>
          <cell r="T123">
            <v>0</v>
          </cell>
        </row>
        <row r="124">
          <cell r="G124" t="str">
            <v>1_7_42</v>
          </cell>
          <cell r="H124">
            <v>5</v>
          </cell>
          <cell r="I124">
            <v>5</v>
          </cell>
          <cell r="J124">
            <v>5</v>
          </cell>
          <cell r="K124">
            <v>5</v>
          </cell>
          <cell r="L124">
            <v>5</v>
          </cell>
          <cell r="M124">
            <v>5</v>
          </cell>
          <cell r="N124">
            <v>5</v>
          </cell>
          <cell r="O124">
            <v>10.5</v>
          </cell>
          <cell r="P124">
            <v>18.5</v>
          </cell>
          <cell r="Q124">
            <v>29</v>
          </cell>
          <cell r="R124">
            <v>38</v>
          </cell>
          <cell r="T124">
            <v>0</v>
          </cell>
        </row>
        <row r="125">
          <cell r="G125" t="str">
            <v>1_7_43</v>
          </cell>
          <cell r="H125">
            <v>5</v>
          </cell>
          <cell r="I125">
            <v>5</v>
          </cell>
          <cell r="J125">
            <v>5</v>
          </cell>
          <cell r="K125">
            <v>5</v>
          </cell>
          <cell r="L125">
            <v>5</v>
          </cell>
          <cell r="M125">
            <v>5</v>
          </cell>
          <cell r="N125">
            <v>5</v>
          </cell>
          <cell r="O125">
            <v>10.5</v>
          </cell>
          <cell r="P125">
            <v>18.5</v>
          </cell>
          <cell r="Q125">
            <v>29</v>
          </cell>
          <cell r="R125">
            <v>38</v>
          </cell>
          <cell r="T125">
            <v>0</v>
          </cell>
        </row>
        <row r="126">
          <cell r="G126" t="str">
            <v>1_7_44</v>
          </cell>
          <cell r="H126">
            <v>22068.795000000002</v>
          </cell>
          <cell r="I126">
            <v>28389.218106995882</v>
          </cell>
          <cell r="J126">
            <v>28389.218106995882</v>
          </cell>
          <cell r="K126">
            <v>6626.1708921738664</v>
          </cell>
          <cell r="L126">
            <v>14381.601687450109</v>
          </cell>
          <cell r="M126">
            <v>20630.5735196961</v>
          </cell>
          <cell r="N126">
            <v>26502.346292014208</v>
          </cell>
          <cell r="O126">
            <v>85148.678286811482</v>
          </cell>
          <cell r="P126">
            <v>129367.64726649599</v>
          </cell>
          <cell r="Q126">
            <v>201502.44293500704</v>
          </cell>
          <cell r="R126">
            <v>266854.84328805027</v>
          </cell>
          <cell r="T126">
            <v>0</v>
          </cell>
        </row>
        <row r="127">
          <cell r="G127" t="str">
            <v>1_7_45</v>
          </cell>
          <cell r="H127">
            <v>22068.795000000002</v>
          </cell>
          <cell r="I127">
            <v>28389.218106995882</v>
          </cell>
          <cell r="J127">
            <v>28389.218106995882</v>
          </cell>
          <cell r="K127">
            <v>6626.1708921738664</v>
          </cell>
          <cell r="L127">
            <v>14381.601687450109</v>
          </cell>
          <cell r="M127">
            <v>20630.5735196961</v>
          </cell>
          <cell r="N127">
            <v>26502.346292014208</v>
          </cell>
          <cell r="O127">
            <v>85148.678286811482</v>
          </cell>
          <cell r="P127">
            <v>129367.64726649599</v>
          </cell>
          <cell r="Q127">
            <v>201502.44293500704</v>
          </cell>
          <cell r="R127">
            <v>266854.84328805027</v>
          </cell>
          <cell r="T127">
            <v>0</v>
          </cell>
        </row>
        <row r="128">
          <cell r="G128" t="str">
            <v>1_7_46</v>
          </cell>
          <cell r="H128">
            <v>4859.7149999999965</v>
          </cell>
          <cell r="I128">
            <v>1390.9465020576026</v>
          </cell>
          <cell r="J128">
            <v>1390.9465020576026</v>
          </cell>
          <cell r="K128">
            <v>365.37996672104782</v>
          </cell>
          <cell r="L128">
            <v>693.18013829103438</v>
          </cell>
          <cell r="M128">
            <v>1075.8744331164344</v>
          </cell>
          <cell r="N128">
            <v>601.11639975436265</v>
          </cell>
          <cell r="O128">
            <v>3580.8905882323161</v>
          </cell>
          <cell r="P128">
            <v>4297.1911026651505</v>
          </cell>
          <cell r="Q128">
            <v>3965.9311594199389</v>
          </cell>
          <cell r="R128">
            <v>3915.2794712260365</v>
          </cell>
          <cell r="T128">
            <v>0</v>
          </cell>
        </row>
        <row r="129">
          <cell r="G129" t="str">
            <v>4_26_23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1_7_47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1_7_48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1_7_49</v>
          </cell>
          <cell r="H132">
            <v>79819.11</v>
          </cell>
          <cell r="I132">
            <v>196674.27160493826</v>
          </cell>
          <cell r="J132">
            <v>196674.27160493826</v>
          </cell>
          <cell r="K132">
            <v>20775.384951067233</v>
          </cell>
          <cell r="L132">
            <v>62698.287448836556</v>
          </cell>
          <cell r="M132">
            <v>122885.60965515599</v>
          </cell>
          <cell r="N132">
            <v>333061.51728829293</v>
          </cell>
          <cell r="O132">
            <v>1883436.625901435</v>
          </cell>
          <cell r="P132">
            <v>1394618.2143830815</v>
          </cell>
          <cell r="Q132">
            <v>8645677.7504635416</v>
          </cell>
          <cell r="R132">
            <v>56131644.772699617</v>
          </cell>
          <cell r="T132">
            <v>0</v>
          </cell>
        </row>
        <row r="133">
          <cell r="G133" t="str">
            <v>1_7_50</v>
          </cell>
          <cell r="H133">
            <v>2858.5550000000003</v>
          </cell>
          <cell r="I133">
            <v>216.98765432098764</v>
          </cell>
          <cell r="J133">
            <v>216.98765432098764</v>
          </cell>
          <cell r="K133">
            <v>254.97563795523993</v>
          </cell>
          <cell r="L133">
            <v>254.97563795523993</v>
          </cell>
          <cell r="M133">
            <v>254.97563795523993</v>
          </cell>
          <cell r="N133">
            <v>254.97563795523993</v>
          </cell>
          <cell r="O133">
            <v>1911.0424064745232</v>
          </cell>
          <cell r="P133">
            <v>2468.1641754067223</v>
          </cell>
          <cell r="Q133">
            <v>4765.494673383434</v>
          </cell>
          <cell r="R133">
            <v>4069.411181765629</v>
          </cell>
          <cell r="T133">
            <v>0</v>
          </cell>
        </row>
        <row r="134">
          <cell r="G134" t="str">
            <v>4_26_28</v>
          </cell>
          <cell r="H134">
            <v>61306913</v>
          </cell>
          <cell r="I134">
            <v>560242002.42877448</v>
          </cell>
          <cell r="J134">
            <v>432409444</v>
          </cell>
          <cell r="K134">
            <v>12218312.449999999</v>
          </cell>
          <cell r="L134">
            <v>36868921.450000003</v>
          </cell>
          <cell r="M134">
            <v>66219410.504999995</v>
          </cell>
          <cell r="N134">
            <v>98020019.337399989</v>
          </cell>
          <cell r="O134">
            <v>554638390.25034809</v>
          </cell>
          <cell r="P134">
            <v>111580497.83239999</v>
          </cell>
          <cell r="Q134">
            <v>149080497.83239999</v>
          </cell>
          <cell r="R134">
            <v>124318492.71794832</v>
          </cell>
          <cell r="T134">
            <v>0</v>
          </cell>
        </row>
        <row r="135">
          <cell r="G135" t="str">
            <v>4_26_29</v>
          </cell>
          <cell r="H135">
            <v>9584527.0145062804</v>
          </cell>
          <cell r="I135">
            <v>85766671.59304601</v>
          </cell>
          <cell r="J135">
            <v>127500202</v>
          </cell>
          <cell r="K135">
            <v>12218312.449999999</v>
          </cell>
          <cell r="L135">
            <v>36868921.450000003</v>
          </cell>
          <cell r="M135">
            <v>66219410.504999995</v>
          </cell>
          <cell r="N135">
            <v>93971019.337399989</v>
          </cell>
          <cell r="O135">
            <v>471640967.83239996</v>
          </cell>
          <cell r="P135">
            <v>96580497.832399994</v>
          </cell>
          <cell r="Q135">
            <v>96580497.832399994</v>
          </cell>
          <cell r="R135">
            <v>96580497.832399994</v>
          </cell>
          <cell r="T135">
            <v>0</v>
          </cell>
        </row>
        <row r="136">
          <cell r="G136" t="str">
            <v>4_26_30</v>
          </cell>
          <cell r="H136">
            <v>51722385.98549372</v>
          </cell>
          <cell r="I136">
            <v>474475330.83572847</v>
          </cell>
          <cell r="J136">
            <v>304909242</v>
          </cell>
          <cell r="K136">
            <v>0</v>
          </cell>
          <cell r="L136">
            <v>0</v>
          </cell>
          <cell r="M136">
            <v>0</v>
          </cell>
          <cell r="N136">
            <v>4049000</v>
          </cell>
          <cell r="O136">
            <v>82997422.417948127</v>
          </cell>
          <cell r="P136">
            <v>15000000</v>
          </cell>
          <cell r="Q136">
            <v>52500000</v>
          </cell>
          <cell r="R136">
            <v>27737994.885548316</v>
          </cell>
          <cell r="T136">
            <v>0</v>
          </cell>
        </row>
        <row r="137">
          <cell r="G137" t="str">
            <v>1_7_97</v>
          </cell>
          <cell r="H137">
            <v>419.28600000000006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1_7_98</v>
          </cell>
          <cell r="H138">
            <v>9497.25</v>
          </cell>
          <cell r="I138">
            <v>13293.79595229432</v>
          </cell>
          <cell r="J138">
            <v>13293.79595229432</v>
          </cell>
          <cell r="K138">
            <v>2236.180079138795</v>
          </cell>
          <cell r="L138">
            <v>8369.5168193698901</v>
          </cell>
          <cell r="M138">
            <v>10940.477538170646</v>
          </cell>
          <cell r="N138">
            <v>13036.108212321415</v>
          </cell>
          <cell r="O138">
            <v>44566.844935175286</v>
          </cell>
          <cell r="P138">
            <v>63166.920790709191</v>
          </cell>
          <cell r="Q138">
            <v>92334.087142022458</v>
          </cell>
          <cell r="R138">
            <v>120070.22800611117</v>
          </cell>
          <cell r="T138">
            <v>0</v>
          </cell>
        </row>
        <row r="139">
          <cell r="G139" t="str">
            <v>1_7_99</v>
          </cell>
          <cell r="H139">
            <v>-9084.9989999999998</v>
          </cell>
          <cell r="I139">
            <v>-13293.79595229432</v>
          </cell>
          <cell r="J139">
            <v>-13293.79595229432</v>
          </cell>
          <cell r="K139">
            <v>-2236.180079138795</v>
          </cell>
          <cell r="L139">
            <v>-8369.5168193698901</v>
          </cell>
          <cell r="M139">
            <v>-10940.477538170646</v>
          </cell>
          <cell r="N139">
            <v>-13036.108212321415</v>
          </cell>
          <cell r="O139">
            <v>-44566.844935175286</v>
          </cell>
          <cell r="P139">
            <v>-63166.920790709191</v>
          </cell>
          <cell r="Q139">
            <v>-92334.087142022458</v>
          </cell>
          <cell r="R139">
            <v>-120070.22800611117</v>
          </cell>
          <cell r="T139">
            <v>0</v>
          </cell>
        </row>
        <row r="140">
          <cell r="G140" t="str">
            <v>1_7_100</v>
          </cell>
          <cell r="H140">
            <v>12420.456650000004</v>
          </cell>
          <cell r="I140">
            <v>34789.724756543204</v>
          </cell>
          <cell r="J140">
            <v>34789.724756543204</v>
          </cell>
          <cell r="K140">
            <v>3870.0043428833787</v>
          </cell>
          <cell r="L140">
            <v>10941.976571525378</v>
          </cell>
          <cell r="M140">
            <v>20496.680072038158</v>
          </cell>
          <cell r="N140">
            <v>192158.53819598531</v>
          </cell>
          <cell r="O140">
            <v>305073.04523814918</v>
          </cell>
          <cell r="P140">
            <v>201180.40984100665</v>
          </cell>
          <cell r="Q140">
            <v>1376231.4548037404</v>
          </cell>
          <cell r="R140">
            <v>9058403.3958719019</v>
          </cell>
          <cell r="T140">
            <v>0</v>
          </cell>
        </row>
        <row r="141">
          <cell r="G141" t="str">
            <v>1_7_101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1_7_102</v>
          </cell>
          <cell r="H142">
            <v>82893.405000000013</v>
          </cell>
          <cell r="I142">
            <v>205248.06584362139</v>
          </cell>
          <cell r="J142">
            <v>205248.06584362139</v>
          </cell>
          <cell r="K142">
            <v>39716.866551608982</v>
          </cell>
          <cell r="L142">
            <v>89858.103946728384</v>
          </cell>
          <cell r="M142">
            <v>132542.87080794742</v>
          </cell>
          <cell r="N142">
            <v>319346.77729693823</v>
          </cell>
          <cell r="O142">
            <v>1948329.0515179152</v>
          </cell>
          <cell r="P142">
            <v>1224483.6761564566</v>
          </cell>
          <cell r="Q142">
            <v>8891772.4919853006</v>
          </cell>
          <cell r="R142">
            <v>59211857.15503893</v>
          </cell>
          <cell r="T142">
            <v>0</v>
          </cell>
        </row>
      </sheetData>
      <sheetData sheetId="17" refreshError="1"/>
      <sheetData sheetId="18" refreshError="1"/>
      <sheetData sheetId="19" refreshError="1">
        <row r="83">
          <cell r="G83" t="str">
            <v>2_11_1</v>
          </cell>
          <cell r="H83">
            <v>110485354</v>
          </cell>
          <cell r="I83">
            <v>119256604.10978161</v>
          </cell>
          <cell r="J83">
            <v>137351641.93132168</v>
          </cell>
          <cell r="K83">
            <v>38752958.017582357</v>
          </cell>
          <cell r="L83">
            <v>70919339.78252463</v>
          </cell>
          <cell r="M83">
            <v>102644076.68242013</v>
          </cell>
          <cell r="N83">
            <v>134251532.78723612</v>
          </cell>
          <cell r="O83">
            <v>129975768.6446241</v>
          </cell>
          <cell r="P83">
            <v>133421251.30850764</v>
          </cell>
          <cell r="Q83">
            <v>135697569.18546444</v>
          </cell>
          <cell r="R83">
            <v>136502824.82626173</v>
          </cell>
          <cell r="T83">
            <v>0</v>
          </cell>
        </row>
        <row r="84">
          <cell r="G84" t="str">
            <v>2_11_2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2_11_3</v>
          </cell>
          <cell r="H85">
            <v>86824119</v>
          </cell>
          <cell r="I85">
            <v>87651683.662795961</v>
          </cell>
          <cell r="J85">
            <v>117984965.06488289</v>
          </cell>
          <cell r="K85">
            <v>54043219.968342647</v>
          </cell>
          <cell r="L85">
            <v>76674867.037009746</v>
          </cell>
          <cell r="M85">
            <v>99503374.344295308</v>
          </cell>
          <cell r="N85">
            <v>122612151.42705655</v>
          </cell>
          <cell r="O85">
            <v>97782740.150589943</v>
          </cell>
          <cell r="P85">
            <v>101295454.01540782</v>
          </cell>
          <cell r="Q85">
            <v>104038782.41135609</v>
          </cell>
          <cell r="R85">
            <v>104813986.50157894</v>
          </cell>
          <cell r="T85">
            <v>0</v>
          </cell>
        </row>
        <row r="86">
          <cell r="G86" t="str">
            <v>2_11_4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2_11_5</v>
          </cell>
          <cell r="H87">
            <v>9481204</v>
          </cell>
          <cell r="I87">
            <v>11950292.619708799</v>
          </cell>
          <cell r="J87">
            <v>-942277.70683049969</v>
          </cell>
          <cell r="K87">
            <v>1506336.9763886102</v>
          </cell>
          <cell r="L87">
            <v>2987963.0738753537</v>
          </cell>
          <cell r="M87">
            <v>4440526.0771853542</v>
          </cell>
          <cell r="N87">
            <v>6534326.8355180565</v>
          </cell>
          <cell r="O87">
            <v>5691187.5579319391</v>
          </cell>
          <cell r="P87">
            <v>4618805.4247589624</v>
          </cell>
          <cell r="Q87">
            <v>4336478.4749156283</v>
          </cell>
          <cell r="R87">
            <v>4340165.4450370381</v>
          </cell>
          <cell r="T87">
            <v>0</v>
          </cell>
        </row>
        <row r="88">
          <cell r="G88" t="str">
            <v>2_11_6</v>
          </cell>
          <cell r="H88">
            <v>13562626.500389993</v>
          </cell>
          <cell r="I88">
            <v>19116603.955201149</v>
          </cell>
          <cell r="J88">
            <v>20048380.682723124</v>
          </cell>
          <cell r="K88">
            <v>-17045100.911727086</v>
          </cell>
          <cell r="L88">
            <v>-9179013.8040196858</v>
          </cell>
          <cell r="M88">
            <v>-1858041.2669723276</v>
          </cell>
          <cell r="N88">
            <v>4412079.9198098676</v>
          </cell>
          <cell r="O88">
            <v>25911286.680358149</v>
          </cell>
          <cell r="P88">
            <v>26916437.623248078</v>
          </cell>
          <cell r="Q88">
            <v>26731754.062335119</v>
          </cell>
          <cell r="R88">
            <v>26758118.598426186</v>
          </cell>
          <cell r="T88">
            <v>0</v>
          </cell>
        </row>
        <row r="89">
          <cell r="G89" t="str">
            <v>2_11_7</v>
          </cell>
          <cell r="H89">
            <v>18673183.019266404</v>
          </cell>
          <cell r="I89">
            <v>19722146.663362976</v>
          </cell>
          <cell r="J89">
            <v>20291224.933921311</v>
          </cell>
          <cell r="K89">
            <v>4902636.0892141145</v>
          </cell>
          <cell r="L89">
            <v>9482681.8860647045</v>
          </cell>
          <cell r="M89">
            <v>13861014.917673491</v>
          </cell>
          <cell r="N89">
            <v>19459325.293839328</v>
          </cell>
          <cell r="O89">
            <v>22881459.502662934</v>
          </cell>
          <cell r="P89">
            <v>24136023.085450441</v>
          </cell>
          <cell r="Q89">
            <v>25349666.446906794</v>
          </cell>
          <cell r="R89">
            <v>25437688.339218006</v>
          </cell>
          <cell r="T89">
            <v>0</v>
          </cell>
        </row>
        <row r="90">
          <cell r="G90" t="str">
            <v>2_11_8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2_11_9</v>
          </cell>
          <cell r="H91">
            <v>41478100.052438281</v>
          </cell>
          <cell r="I91">
            <v>122468609.53879318</v>
          </cell>
          <cell r="J91">
            <v>36510093.699492268</v>
          </cell>
          <cell r="K91">
            <v>6968888.2428731527</v>
          </cell>
          <cell r="L91">
            <v>13937776.485746305</v>
          </cell>
          <cell r="M91">
            <v>20906664.728619456</v>
          </cell>
          <cell r="N91">
            <v>47045862.309562072</v>
          </cell>
          <cell r="O91">
            <v>56120313.464368917</v>
          </cell>
          <cell r="P91">
            <v>39268100.130768999</v>
          </cell>
          <cell r="Q91">
            <v>47514029.25183294</v>
          </cell>
          <cell r="R91">
            <v>46020502.914797246</v>
          </cell>
          <cell r="T91">
            <v>0</v>
          </cell>
        </row>
        <row r="92">
          <cell r="G92" t="str">
            <v>2_11_10</v>
          </cell>
          <cell r="H92">
            <v>36371571.545377143</v>
          </cell>
          <cell r="I92">
            <v>40573287.009100199</v>
          </cell>
          <cell r="J92">
            <v>36510093.699492268</v>
          </cell>
          <cell r="K92">
            <v>1478710.2404255248</v>
          </cell>
          <cell r="L92">
            <v>2957420.4808510495</v>
          </cell>
          <cell r="M92">
            <v>4436130.7212765738</v>
          </cell>
          <cell r="N92">
            <v>29728958.616591606</v>
          </cell>
          <cell r="O92">
            <v>43674819.592368916</v>
          </cell>
          <cell r="P92">
            <v>26285066.258769002</v>
          </cell>
          <cell r="Q92">
            <v>25786472.52269008</v>
          </cell>
          <cell r="R92">
            <v>24539946.185654391</v>
          </cell>
          <cell r="T92">
            <v>0</v>
          </cell>
        </row>
        <row r="93">
          <cell r="G93" t="str">
            <v>2_11_11</v>
          </cell>
          <cell r="H93">
            <v>34347251</v>
          </cell>
          <cell r="I93">
            <v>38776722.988551959</v>
          </cell>
          <cell r="J93">
            <v>29212607.6813908</v>
          </cell>
          <cell r="K93">
            <v>284900.82104936987</v>
          </cell>
          <cell r="L93">
            <v>569801.64209873974</v>
          </cell>
          <cell r="M93">
            <v>854702.46314810961</v>
          </cell>
          <cell r="N93">
            <v>23730590.370665293</v>
          </cell>
          <cell r="O93">
            <v>48573414.592155978</v>
          </cell>
          <cell r="P93">
            <v>50825624.416845724</v>
          </cell>
          <cell r="Q93">
            <v>51881646.653681487</v>
          </cell>
          <cell r="R93">
            <v>51992915.959359288</v>
          </cell>
          <cell r="T93">
            <v>0</v>
          </cell>
        </row>
        <row r="94">
          <cell r="G94" t="str">
            <v>2_11_12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2_11_13</v>
          </cell>
          <cell r="H95">
            <v>5106528.5070611406</v>
          </cell>
          <cell r="I95">
            <v>81895322.529692978</v>
          </cell>
          <cell r="J95">
            <v>0</v>
          </cell>
          <cell r="K95">
            <v>5490178.0024476275</v>
          </cell>
          <cell r="L95">
            <v>10980356.004895255</v>
          </cell>
          <cell r="M95">
            <v>16470534.007342882</v>
          </cell>
          <cell r="N95">
            <v>17316903.692970462</v>
          </cell>
          <cell r="O95">
            <v>12445493.872</v>
          </cell>
          <cell r="P95">
            <v>12983033.872</v>
          </cell>
          <cell r="Q95">
            <v>21727556.72914286</v>
          </cell>
          <cell r="R95">
            <v>21480556.72914286</v>
          </cell>
          <cell r="T95">
            <v>0</v>
          </cell>
        </row>
        <row r="96">
          <cell r="G96" t="str">
            <v>2_11_14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2_11_15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2_11_16</v>
          </cell>
          <cell r="H98">
            <v>41478100.052438281</v>
          </cell>
          <cell r="I98">
            <v>122468609.53879318</v>
          </cell>
          <cell r="J98">
            <v>112246781.60219994</v>
          </cell>
          <cell r="K98">
            <v>6968888.2428731527</v>
          </cell>
          <cell r="L98">
            <v>13937776.485746305</v>
          </cell>
          <cell r="M98">
            <v>20906664.728619456</v>
          </cell>
          <cell r="N98">
            <v>41423020.311670199</v>
          </cell>
          <cell r="O98">
            <v>49146927.809858657</v>
          </cell>
          <cell r="P98">
            <v>31993168.595811076</v>
          </cell>
          <cell r="Q98">
            <v>40294502.787619457</v>
          </cell>
          <cell r="R98">
            <v>38793067.392257862</v>
          </cell>
          <cell r="T98">
            <v>0</v>
          </cell>
        </row>
        <row r="99">
          <cell r="G99" t="str">
            <v>2_11_17</v>
          </cell>
          <cell r="H99">
            <v>5544283.6472534621</v>
          </cell>
          <cell r="I99">
            <v>7318364.9181089988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2_11_18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2_11_19</v>
          </cell>
          <cell r="H101">
            <v>31220749.405184817</v>
          </cell>
          <cell r="I101">
            <v>76430811.057684183</v>
          </cell>
          <cell r="J101">
            <v>73527348.039199948</v>
          </cell>
          <cell r="K101">
            <v>6968888.2428731527</v>
          </cell>
          <cell r="L101">
            <v>13937776.485746305</v>
          </cell>
          <cell r="M101">
            <v>20906664.728619456</v>
          </cell>
          <cell r="N101">
            <v>41423020.311670199</v>
          </cell>
          <cell r="O101">
            <v>36701433.937858656</v>
          </cell>
          <cell r="P101">
            <v>19010134.723811075</v>
          </cell>
          <cell r="Q101">
            <v>18566946.058476597</v>
          </cell>
          <cell r="R101">
            <v>17312510.663115002</v>
          </cell>
          <cell r="T101">
            <v>0</v>
          </cell>
        </row>
        <row r="102">
          <cell r="G102" t="str">
            <v>2_11_20</v>
          </cell>
          <cell r="H102">
            <v>30827287.898123678</v>
          </cell>
          <cell r="I102">
            <v>33254922.090991199</v>
          </cell>
          <cell r="J102">
            <v>34772799.823028959</v>
          </cell>
          <cell r="K102">
            <v>1478710.2404255248</v>
          </cell>
          <cell r="L102">
            <v>2957420.4808510495</v>
          </cell>
          <cell r="M102">
            <v>4436130.7212765738</v>
          </cell>
          <cell r="N102">
            <v>24106116.618699737</v>
          </cell>
          <cell r="O102">
            <v>36701433.937858656</v>
          </cell>
          <cell r="P102">
            <v>19010134.723811075</v>
          </cell>
          <cell r="Q102">
            <v>18566946.058476597</v>
          </cell>
          <cell r="R102">
            <v>17312510.663115002</v>
          </cell>
          <cell r="T102">
            <v>0</v>
          </cell>
        </row>
        <row r="103">
          <cell r="G103" t="str">
            <v>2_11_21</v>
          </cell>
          <cell r="H103">
            <v>393461.50706114032</v>
          </cell>
          <cell r="I103">
            <v>43175888.966692984</v>
          </cell>
          <cell r="J103">
            <v>38754548.216170996</v>
          </cell>
          <cell r="K103">
            <v>5490178.0024476275</v>
          </cell>
          <cell r="L103">
            <v>10980356.004895255</v>
          </cell>
          <cell r="M103">
            <v>16470534.007342882</v>
          </cell>
          <cell r="N103">
            <v>17316903.692970462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2_11_22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2_11_23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2_11_24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2_11_25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2_11_26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2_11_27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2_11_28</v>
          </cell>
          <cell r="H110">
            <v>4713067</v>
          </cell>
          <cell r="I110">
            <v>38719433.563000001</v>
          </cell>
          <cell r="J110">
            <v>38719433.563000001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12445493.872</v>
          </cell>
          <cell r="P110">
            <v>12983033.872</v>
          </cell>
          <cell r="Q110">
            <v>21727556.72914286</v>
          </cell>
          <cell r="R110">
            <v>21480556.72914286</v>
          </cell>
          <cell r="T110">
            <v>0</v>
          </cell>
        </row>
        <row r="111">
          <cell r="G111" t="str">
            <v>2_11_29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12445493.872</v>
          </cell>
          <cell r="P111">
            <v>12983033.872</v>
          </cell>
          <cell r="Q111">
            <v>21727556.72914286</v>
          </cell>
          <cell r="R111">
            <v>21480556.72914286</v>
          </cell>
          <cell r="T111">
            <v>0</v>
          </cell>
        </row>
        <row r="112">
          <cell r="G112" t="str">
            <v>2_11_30</v>
          </cell>
          <cell r="H112">
            <v>4713067</v>
          </cell>
          <cell r="I112">
            <v>38719433.563000001</v>
          </cell>
          <cell r="J112">
            <v>38719433.563000001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2_11_31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2_11_32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2_11_33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2_11_34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2_11_35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2_11_36</v>
          </cell>
          <cell r="H118">
            <v>11377251</v>
          </cell>
          <cell r="I118">
            <v>14288373.120564329</v>
          </cell>
          <cell r="J118">
            <v>14288373.300000001</v>
          </cell>
          <cell r="K118">
            <v>3800916.4964036578</v>
          </cell>
          <cell r="L118">
            <v>7577122.1139054485</v>
          </cell>
          <cell r="M118">
            <v>11324264.637230497</v>
          </cell>
          <cell r="N118">
            <v>15050433.462090991</v>
          </cell>
          <cell r="O118">
            <v>14210257.272268889</v>
          </cell>
          <cell r="P118">
            <v>14126756.562128702</v>
          </cell>
          <cell r="Q118">
            <v>14273066.30962419</v>
          </cell>
          <cell r="R118">
            <v>14560545.386007538</v>
          </cell>
          <cell r="T118">
            <v>0</v>
          </cell>
        </row>
        <row r="119">
          <cell r="G119" t="str">
            <v>2_11_37</v>
          </cell>
          <cell r="H119">
            <v>36371571.545377143</v>
          </cell>
          <cell r="I119">
            <v>40573287.009100199</v>
          </cell>
          <cell r="J119">
            <v>34772799.823028959</v>
          </cell>
          <cell r="K119">
            <v>1478710.2404255248</v>
          </cell>
          <cell r="L119">
            <v>2957420.4808510495</v>
          </cell>
          <cell r="M119">
            <v>4436130.7212765738</v>
          </cell>
          <cell r="N119">
            <v>24106116.618699737</v>
          </cell>
          <cell r="O119">
            <v>49146927.809858657</v>
          </cell>
          <cell r="P119">
            <v>31993168.595811076</v>
          </cell>
          <cell r="Q119">
            <v>40294502.787619457</v>
          </cell>
          <cell r="R119">
            <v>38793067.392257862</v>
          </cell>
          <cell r="T119">
            <v>0</v>
          </cell>
        </row>
        <row r="120">
          <cell r="G120" t="str">
            <v>2_11_38</v>
          </cell>
          <cell r="H120">
            <v>5106528.5070611406</v>
          </cell>
          <cell r="I120">
            <v>81895322.529692978</v>
          </cell>
          <cell r="J120">
            <v>77473981.77917099</v>
          </cell>
          <cell r="K120">
            <v>5490178.0024476275</v>
          </cell>
          <cell r="L120">
            <v>10980356.004895255</v>
          </cell>
          <cell r="M120">
            <v>16470534.007342882</v>
          </cell>
          <cell r="N120">
            <v>17316903.692970462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2_11_39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2_11_40</v>
          </cell>
          <cell r="H122">
            <v>183.70099999999999</v>
          </cell>
          <cell r="I122">
            <v>191.79128807658833</v>
          </cell>
          <cell r="J122">
            <v>180.54714720065877</v>
          </cell>
          <cell r="K122">
            <v>185.37406771013187</v>
          </cell>
          <cell r="L122">
            <v>185.37406771013187</v>
          </cell>
          <cell r="M122">
            <v>185.37406771013187</v>
          </cell>
          <cell r="N122">
            <v>185.37406771013187</v>
          </cell>
          <cell r="O122">
            <v>193.25054677381857</v>
          </cell>
          <cell r="P122">
            <v>207.35312811737029</v>
          </cell>
          <cell r="Q122">
            <v>221.82731431532241</v>
          </cell>
          <cell r="R122">
            <v>229.88718328737738</v>
          </cell>
          <cell r="T122">
            <v>0</v>
          </cell>
        </row>
        <row r="123">
          <cell r="G123" t="str">
            <v>2_11_41</v>
          </cell>
          <cell r="H123">
            <v>387.68299999999999</v>
          </cell>
          <cell r="I123">
            <v>501.06714015151516</v>
          </cell>
          <cell r="J123">
            <v>489.00058342741795</v>
          </cell>
          <cell r="K123">
            <v>482.27247906470325</v>
          </cell>
          <cell r="L123">
            <v>482.27247906470325</v>
          </cell>
          <cell r="M123">
            <v>482.27247906470325</v>
          </cell>
          <cell r="N123">
            <v>482.27247906470325</v>
          </cell>
          <cell r="O123">
            <v>489.68719077606806</v>
          </cell>
          <cell r="P123">
            <v>521.12347574595708</v>
          </cell>
          <cell r="Q123">
            <v>553.36980618166547</v>
          </cell>
          <cell r="R123">
            <v>584.76440638964141</v>
          </cell>
          <cell r="T123">
            <v>0</v>
          </cell>
        </row>
        <row r="124">
          <cell r="G124" t="str">
            <v>2_11_42</v>
          </cell>
          <cell r="H124">
            <v>7872</v>
          </cell>
          <cell r="I124">
            <v>10341</v>
          </cell>
          <cell r="J124">
            <v>9915</v>
          </cell>
          <cell r="K124">
            <v>10181.540000000001</v>
          </cell>
          <cell r="L124">
            <v>10181.540000000001</v>
          </cell>
          <cell r="M124">
            <v>10181.540000000001</v>
          </cell>
          <cell r="N124">
            <v>10181.540000000001</v>
          </cell>
          <cell r="O124">
            <v>10172.540000000001</v>
          </cell>
          <cell r="P124">
            <v>10146.540000000001</v>
          </cell>
          <cell r="Q124">
            <v>10146.540000000001</v>
          </cell>
          <cell r="R124">
            <v>10146.540000000001</v>
          </cell>
          <cell r="T124">
            <v>0</v>
          </cell>
        </row>
        <row r="125">
          <cell r="G125" t="str">
            <v>2_11_43</v>
          </cell>
          <cell r="H125">
            <v>1225</v>
          </cell>
          <cell r="I125">
            <v>1320</v>
          </cell>
          <cell r="J125">
            <v>784.4</v>
          </cell>
          <cell r="K125">
            <v>817.9</v>
          </cell>
          <cell r="L125">
            <v>817.9</v>
          </cell>
          <cell r="M125">
            <v>817.9</v>
          </cell>
          <cell r="N125">
            <v>817.9</v>
          </cell>
          <cell r="O125">
            <v>820.9</v>
          </cell>
          <cell r="P125">
            <v>820.9</v>
          </cell>
          <cell r="Q125">
            <v>820.9</v>
          </cell>
          <cell r="R125">
            <v>820.9</v>
          </cell>
          <cell r="T125">
            <v>0</v>
          </cell>
        </row>
        <row r="126">
          <cell r="G126" t="str">
            <v>2_11_44</v>
          </cell>
          <cell r="H126">
            <v>17353158.920002401</v>
          </cell>
          <cell r="I126">
            <v>23799765.194863394</v>
          </cell>
          <cell r="J126">
            <v>21481499.728704385</v>
          </cell>
          <cell r="K126">
            <v>5305264.9008432105</v>
          </cell>
          <cell r="L126">
            <v>10435757.790574647</v>
          </cell>
          <cell r="M126">
            <v>14259840.934820119</v>
          </cell>
          <cell r="N126">
            <v>22648722.279240992</v>
          </cell>
          <cell r="O126">
            <v>23590186.767083395</v>
          </cell>
          <cell r="P126">
            <v>25247001.864957169</v>
          </cell>
          <cell r="Q126">
            <v>27009356.773840711</v>
          </cell>
          <cell r="R126">
            <v>27990714.166924976</v>
          </cell>
          <cell r="T126">
            <v>0</v>
          </cell>
        </row>
        <row r="127">
          <cell r="G127" t="str">
            <v>2_11_45</v>
          </cell>
          <cell r="H127">
            <v>5698938</v>
          </cell>
          <cell r="I127">
            <v>7936903.5</v>
          </cell>
          <cell r="J127">
            <v>4602864.6916855993</v>
          </cell>
          <cell r="K127">
            <v>1149616.8191777817</v>
          </cell>
          <cell r="L127">
            <v>2470214.4248429565</v>
          </cell>
          <cell r="M127">
            <v>2834163.0176339489</v>
          </cell>
          <cell r="N127">
            <v>4733407.9275242491</v>
          </cell>
          <cell r="O127">
            <v>4823810.5788968913</v>
          </cell>
          <cell r="P127">
            <v>5133483.1348782731</v>
          </cell>
          <cell r="Q127">
            <v>5451135.28673435</v>
          </cell>
          <cell r="R127">
            <v>5760397.2144630793</v>
          </cell>
          <cell r="T127">
            <v>0</v>
          </cell>
        </row>
        <row r="128">
          <cell r="G128" t="str">
            <v>2_11_46</v>
          </cell>
          <cell r="H128">
            <v>0</v>
          </cell>
          <cell r="I128">
            <v>0</v>
          </cell>
          <cell r="J128">
            <v>-75736687.902707666</v>
          </cell>
          <cell r="K128">
            <v>0</v>
          </cell>
          <cell r="L128">
            <v>0</v>
          </cell>
          <cell r="M128">
            <v>0</v>
          </cell>
          <cell r="N128">
            <v>5622841.9978918731</v>
          </cell>
          <cell r="O128">
            <v>6973385.6545102596</v>
          </cell>
          <cell r="P128">
            <v>7274931.534957923</v>
          </cell>
          <cell r="Q128">
            <v>7219526.464213483</v>
          </cell>
          <cell r="R128">
            <v>7227435.5225393847</v>
          </cell>
          <cell r="T128">
            <v>0</v>
          </cell>
        </row>
        <row r="130">
          <cell r="G130" t="str">
            <v>2_11_47</v>
          </cell>
          <cell r="H130">
            <v>4756464</v>
          </cell>
          <cell r="I130">
            <v>5649388.6028230786</v>
          </cell>
          <cell r="J130">
            <v>4916458.0798829999</v>
          </cell>
          <cell r="K130">
            <v>1533579.2525254686</v>
          </cell>
          <cell r="L130">
            <v>3041724.9243635056</v>
          </cell>
          <cell r="M130">
            <v>4561784.955459916</v>
          </cell>
          <cell r="N130">
            <v>6302546.9939583698</v>
          </cell>
          <cell r="O130">
            <v>9679737.9264712837</v>
          </cell>
          <cell r="P130">
            <v>8836751.7283129711</v>
          </cell>
          <cell r="Q130">
            <v>8168340.5320937354</v>
          </cell>
          <cell r="R130">
            <v>7520421.3570782086</v>
          </cell>
          <cell r="T130">
            <v>0</v>
          </cell>
        </row>
        <row r="131">
          <cell r="G131" t="str">
            <v>2_11_48</v>
          </cell>
          <cell r="H131">
            <v>3679233.4167861408</v>
          </cell>
          <cell r="I131">
            <v>43588364</v>
          </cell>
          <cell r="J131">
            <v>40811357.216170996</v>
          </cell>
          <cell r="K131">
            <v>5444226.534575847</v>
          </cell>
          <cell r="L131">
            <v>10888453.069151694</v>
          </cell>
          <cell r="M131">
            <v>16332679.603727542</v>
          </cell>
          <cell r="N131">
            <v>17184941.57148334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2_11_49</v>
          </cell>
          <cell r="H132">
            <v>26189163.543435872</v>
          </cell>
          <cell r="I132">
            <v>31651130.976357758</v>
          </cell>
          <cell r="J132">
            <v>31563171.592232496</v>
          </cell>
          <cell r="K132">
            <v>1440570.8269419475</v>
          </cell>
          <cell r="L132">
            <v>2881141.6538838949</v>
          </cell>
          <cell r="M132">
            <v>4321711.4808258424</v>
          </cell>
          <cell r="N132">
            <v>23548388.300288644</v>
          </cell>
          <cell r="O132">
            <v>36658543.084478304</v>
          </cell>
          <cell r="P132">
            <v>18970043.870430723</v>
          </cell>
          <cell r="Q132">
            <v>18467055.205096241</v>
          </cell>
          <cell r="R132">
            <v>17269619.809734643</v>
          </cell>
          <cell r="T132">
            <v>0</v>
          </cell>
        </row>
        <row r="133">
          <cell r="G133" t="str">
            <v>2_11_50</v>
          </cell>
          <cell r="H133">
            <v>1352352.120465907</v>
          </cell>
          <cell r="I133">
            <v>1191316.0813264244</v>
          </cell>
          <cell r="J133">
            <v>1152819.2307964601</v>
          </cell>
          <cell r="K133">
            <v>84090.881355357138</v>
          </cell>
          <cell r="L133">
            <v>168181.76271071428</v>
          </cell>
          <cell r="M133">
            <v>252272.64406607143</v>
          </cell>
          <cell r="N133">
            <v>689690.9398982143</v>
          </cell>
          <cell r="O133">
            <v>42890.853380357141</v>
          </cell>
          <cell r="P133">
            <v>40090.853380357141</v>
          </cell>
          <cell r="Q133">
            <v>99890.853380357148</v>
          </cell>
          <cell r="R133">
            <v>42890.853380357141</v>
          </cell>
          <cell r="T133">
            <v>0</v>
          </cell>
        </row>
        <row r="137">
          <cell r="G137" t="str">
            <v>2_11_97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2_11_98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2_11_99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2_11_100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2_11_101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2_11_102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20" refreshError="1"/>
      <sheetData sheetId="21" refreshError="1">
        <row r="83">
          <cell r="G83" t="str">
            <v>2_12_1</v>
          </cell>
          <cell r="H83">
            <v>5693356</v>
          </cell>
          <cell r="I83">
            <v>5170917</v>
          </cell>
          <cell r="J83">
            <v>7187834.5</v>
          </cell>
          <cell r="K83">
            <v>3009195</v>
          </cell>
          <cell r="L83">
            <v>8248004</v>
          </cell>
          <cell r="M83">
            <v>14110698</v>
          </cell>
          <cell r="N83">
            <v>19650441</v>
          </cell>
          <cell r="O83">
            <v>19650066</v>
          </cell>
          <cell r="P83">
            <v>19650066</v>
          </cell>
          <cell r="Q83">
            <v>19650066</v>
          </cell>
          <cell r="R83">
            <v>19650066</v>
          </cell>
          <cell r="T83">
            <v>0</v>
          </cell>
        </row>
        <row r="84">
          <cell r="G84" t="str">
            <v>2_12_2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2_12_3</v>
          </cell>
          <cell r="H85">
            <v>5444094</v>
          </cell>
          <cell r="I85">
            <v>5025959.5</v>
          </cell>
          <cell r="J85">
            <v>6501304</v>
          </cell>
          <cell r="K85">
            <v>3857469.4522087118</v>
          </cell>
          <cell r="L85">
            <v>8558078.0044174232</v>
          </cell>
          <cell r="M85">
            <v>13344808.841426136</v>
          </cell>
          <cell r="N85">
            <v>17959211.878571328</v>
          </cell>
          <cell r="O85">
            <v>17917715.960653253</v>
          </cell>
          <cell r="P85">
            <v>17849238.198036425</v>
          </cell>
          <cell r="Q85">
            <v>17794265.658688392</v>
          </cell>
          <cell r="R85">
            <v>17752769.70727139</v>
          </cell>
          <cell r="T85">
            <v>0</v>
          </cell>
        </row>
        <row r="86">
          <cell r="G86" t="str">
            <v>2_12_4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2_12_5</v>
          </cell>
          <cell r="H87">
            <v>511372.5</v>
          </cell>
          <cell r="I87">
            <v>55405</v>
          </cell>
          <cell r="J87">
            <v>-219335</v>
          </cell>
          <cell r="K87">
            <v>0</v>
          </cell>
          <cell r="L87">
            <v>0</v>
          </cell>
          <cell r="M87">
            <v>0</v>
          </cell>
          <cell r="N87">
            <v>414992</v>
          </cell>
          <cell r="O87">
            <v>198054</v>
          </cell>
          <cell r="P87">
            <v>231217.12398468005</v>
          </cell>
          <cell r="Q87">
            <v>233168.36400000012</v>
          </cell>
          <cell r="R87">
            <v>238329</v>
          </cell>
          <cell r="T87">
            <v>0</v>
          </cell>
        </row>
        <row r="88">
          <cell r="G88" t="str">
            <v>2_12_6</v>
          </cell>
          <cell r="H88">
            <v>-262110.5</v>
          </cell>
          <cell r="I88">
            <v>89552</v>
          </cell>
          <cell r="J88">
            <v>895524</v>
          </cell>
          <cell r="K88">
            <v>-848274.45220871188</v>
          </cell>
          <cell r="L88">
            <v>-310074.00441742386</v>
          </cell>
          <cell r="M88">
            <v>765889.15857386426</v>
          </cell>
          <cell r="N88">
            <v>1276237.1214286694</v>
          </cell>
          <cell r="O88">
            <v>1534296.0393467462</v>
          </cell>
          <cell r="P88">
            <v>1569610.6779788942</v>
          </cell>
          <cell r="Q88">
            <v>1622631.9773116047</v>
          </cell>
          <cell r="R88">
            <v>1658967.2927286089</v>
          </cell>
          <cell r="T88">
            <v>0</v>
          </cell>
        </row>
        <row r="89">
          <cell r="G89" t="str">
            <v>2_12_7</v>
          </cell>
          <cell r="H89">
            <v>255445</v>
          </cell>
          <cell r="I89">
            <v>265478</v>
          </cell>
          <cell r="J89">
            <v>279918</v>
          </cell>
          <cell r="K89">
            <v>137568</v>
          </cell>
          <cell r="L89">
            <v>275137</v>
          </cell>
          <cell r="M89">
            <v>412705</v>
          </cell>
          <cell r="N89">
            <v>550274</v>
          </cell>
          <cell r="O89">
            <v>550274</v>
          </cell>
          <cell r="P89">
            <v>550274</v>
          </cell>
          <cell r="Q89">
            <v>550274</v>
          </cell>
          <cell r="R89">
            <v>550274</v>
          </cell>
          <cell r="T89">
            <v>0</v>
          </cell>
        </row>
        <row r="90">
          <cell r="G90" t="str">
            <v>2_12_8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2_12_9</v>
          </cell>
          <cell r="H91">
            <v>3137849.5</v>
          </cell>
          <cell r="I91">
            <v>2078029.5</v>
          </cell>
          <cell r="J91">
            <v>2763920.4955496313</v>
          </cell>
          <cell r="K91">
            <v>5492819.5688554943</v>
          </cell>
          <cell r="L91">
            <v>5676894.3144982625</v>
          </cell>
          <cell r="M91">
            <v>6478078.3324704021</v>
          </cell>
          <cell r="N91">
            <v>7200133.4648410864</v>
          </cell>
          <cell r="O91">
            <v>8006115.908364485</v>
          </cell>
          <cell r="P91">
            <v>1673930.5469966331</v>
          </cell>
          <cell r="Q91">
            <v>1726951.8463293435</v>
          </cell>
          <cell r="R91">
            <v>1763287.1617463476</v>
          </cell>
          <cell r="T91">
            <v>0</v>
          </cell>
        </row>
        <row r="92">
          <cell r="G92" t="str">
            <v>2_12_10</v>
          </cell>
          <cell r="H92">
            <v>1396533</v>
          </cell>
          <cell r="I92">
            <v>1330458</v>
          </cell>
          <cell r="J92">
            <v>2277920.4955496313</v>
          </cell>
          <cell r="K92">
            <v>-132180.43114450527</v>
          </cell>
          <cell r="L92">
            <v>51894.314498262771</v>
          </cell>
          <cell r="M92">
            <v>853078.33247040235</v>
          </cell>
          <cell r="N92">
            <v>1575133.464841086</v>
          </cell>
          <cell r="O92">
            <v>1638615.9083644853</v>
          </cell>
          <cell r="P92">
            <v>1673930.5469966331</v>
          </cell>
          <cell r="Q92">
            <v>1726951.8463293435</v>
          </cell>
          <cell r="R92">
            <v>1763287.1617463476</v>
          </cell>
          <cell r="T92">
            <v>0</v>
          </cell>
        </row>
        <row r="93">
          <cell r="G93" t="str">
            <v>2_12_11</v>
          </cell>
          <cell r="H93">
            <v>-6875</v>
          </cell>
          <cell r="I93">
            <v>355031.5</v>
          </cell>
          <cell r="J93">
            <v>1175442</v>
          </cell>
          <cell r="K93">
            <v>-507769.51313750085</v>
          </cell>
          <cell r="L93">
            <v>51894.314498262771</v>
          </cell>
          <cell r="M93">
            <v>853078.33247040235</v>
          </cell>
          <cell r="N93">
            <v>1575133.464841086</v>
          </cell>
          <cell r="O93">
            <v>1638615.9083644853</v>
          </cell>
          <cell r="P93">
            <v>1673930.5469966331</v>
          </cell>
          <cell r="Q93">
            <v>1726951.8463293435</v>
          </cell>
          <cell r="R93">
            <v>1763287.1617463476</v>
          </cell>
          <cell r="T93">
            <v>0</v>
          </cell>
        </row>
        <row r="94">
          <cell r="G94" t="str">
            <v>2_12_12</v>
          </cell>
          <cell r="H94">
            <v>1403408</v>
          </cell>
          <cell r="I94">
            <v>975427</v>
          </cell>
          <cell r="J94">
            <v>1102478.4955496313</v>
          </cell>
          <cell r="K94">
            <v>375589.08199299558</v>
          </cell>
          <cell r="L94">
            <v>5911400.7297628438</v>
          </cell>
          <cell r="M94">
            <v>5136283.856405911</v>
          </cell>
          <cell r="N94">
            <v>753467.5012139543</v>
          </cell>
          <cell r="O94">
            <v>906166.82300531282</v>
          </cell>
          <cell r="P94">
            <v>1789882.8135681017</v>
          </cell>
          <cell r="Q94">
            <v>2863055.1602999214</v>
          </cell>
          <cell r="R94">
            <v>4181151.2105444511</v>
          </cell>
          <cell r="T94">
            <v>0</v>
          </cell>
        </row>
        <row r="95">
          <cell r="G95" t="str">
            <v>2_12_13</v>
          </cell>
          <cell r="H95">
            <v>1741316.5</v>
          </cell>
          <cell r="I95">
            <v>747571.5</v>
          </cell>
          <cell r="J95">
            <v>486000</v>
          </cell>
          <cell r="K95">
            <v>5625000</v>
          </cell>
          <cell r="L95">
            <v>5625000</v>
          </cell>
          <cell r="M95">
            <v>5625000</v>
          </cell>
          <cell r="N95">
            <v>5625000</v>
          </cell>
          <cell r="O95">
            <v>6367500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2_12_14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2_12_15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2_12_16</v>
          </cell>
          <cell r="H98">
            <v>3137849.5</v>
          </cell>
          <cell r="I98">
            <v>2078029.5</v>
          </cell>
          <cell r="J98">
            <v>2763920.5</v>
          </cell>
          <cell r="K98">
            <v>5492819.6624999996</v>
          </cell>
          <cell r="L98">
            <v>5676894.4824999999</v>
          </cell>
          <cell r="M98">
            <v>6478078.2756032385</v>
          </cell>
          <cell r="N98">
            <v>7200133.1682261629</v>
          </cell>
          <cell r="O98">
            <v>8006115.5014449563</v>
          </cell>
          <cell r="P98">
            <v>1673930.6972397785</v>
          </cell>
          <cell r="Q98">
            <v>1726951.5366396848</v>
          </cell>
          <cell r="R98">
            <v>1763278.3350089155</v>
          </cell>
          <cell r="T98">
            <v>0</v>
          </cell>
        </row>
        <row r="99">
          <cell r="G99" t="str">
            <v>2_12_17</v>
          </cell>
          <cell r="H99">
            <v>0</v>
          </cell>
          <cell r="I99">
            <v>8955.5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153728.91972616286</v>
          </cell>
          <cell r="O99">
            <v>163251.28625467277</v>
          </cell>
          <cell r="P99">
            <v>168548.48204949495</v>
          </cell>
          <cell r="Q99">
            <v>176501.67694940153</v>
          </cell>
          <cell r="R99">
            <v>181951.97426195213</v>
          </cell>
          <cell r="T99">
            <v>0</v>
          </cell>
        </row>
        <row r="100">
          <cell r="G100" t="str">
            <v>2_12_18</v>
          </cell>
          <cell r="H100">
            <v>0</v>
          </cell>
          <cell r="I100">
            <v>4477.75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2_12_19</v>
          </cell>
          <cell r="H101">
            <v>1869212.5</v>
          </cell>
          <cell r="I101">
            <v>1226572.5</v>
          </cell>
          <cell r="J101">
            <v>850487.5</v>
          </cell>
          <cell r="K101">
            <v>91097.662500000006</v>
          </cell>
          <cell r="L101">
            <v>242381.24849999999</v>
          </cell>
          <cell r="M101">
            <v>281239.24849999999</v>
          </cell>
          <cell r="N101">
            <v>5918511.2484999998</v>
          </cell>
          <cell r="O101">
            <v>6694836.4610000001</v>
          </cell>
          <cell r="P101">
            <v>188236.46100000001</v>
          </cell>
          <cell r="Q101">
            <v>204636.52350000001</v>
          </cell>
          <cell r="R101">
            <v>201961.02350000001</v>
          </cell>
          <cell r="T101">
            <v>0</v>
          </cell>
        </row>
        <row r="102">
          <cell r="G102" t="str">
            <v>2_12_20</v>
          </cell>
          <cell r="H102">
            <v>178244.5</v>
          </cell>
          <cell r="I102">
            <v>479001</v>
          </cell>
          <cell r="J102">
            <v>376291</v>
          </cell>
          <cell r="K102">
            <v>91097.662500000006</v>
          </cell>
          <cell r="L102">
            <v>242381.24849999999</v>
          </cell>
          <cell r="M102">
            <v>281239.24849999999</v>
          </cell>
          <cell r="N102">
            <v>293511.24849999999</v>
          </cell>
          <cell r="O102">
            <v>327336.46100000001</v>
          </cell>
          <cell r="P102">
            <v>188236.46100000001</v>
          </cell>
          <cell r="Q102">
            <v>204636.52350000001</v>
          </cell>
          <cell r="R102">
            <v>201961.02350000001</v>
          </cell>
          <cell r="T102">
            <v>0</v>
          </cell>
        </row>
        <row r="103">
          <cell r="G103" t="str">
            <v>2_12_21</v>
          </cell>
          <cell r="H103">
            <v>1690968</v>
          </cell>
          <cell r="I103">
            <v>747571.5</v>
          </cell>
          <cell r="J103">
            <v>474196.5</v>
          </cell>
          <cell r="K103">
            <v>0</v>
          </cell>
          <cell r="L103">
            <v>0</v>
          </cell>
          <cell r="M103">
            <v>0</v>
          </cell>
          <cell r="N103">
            <v>5625000</v>
          </cell>
          <cell r="O103">
            <v>6367500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2_12_22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2_12_23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2_12_24</v>
          </cell>
          <cell r="H106">
            <v>0</v>
          </cell>
          <cell r="I106">
            <v>60750</v>
          </cell>
          <cell r="J106">
            <v>79711.5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2_12_25</v>
          </cell>
          <cell r="H107">
            <v>0</v>
          </cell>
          <cell r="I107">
            <v>60750</v>
          </cell>
          <cell r="J107">
            <v>79711.5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2_12_26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2_12_27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2_12_28</v>
          </cell>
          <cell r="H110">
            <v>265810</v>
          </cell>
          <cell r="I110">
            <v>472064</v>
          </cell>
          <cell r="J110">
            <v>480853.5</v>
          </cell>
          <cell r="K110">
            <v>86539</v>
          </cell>
          <cell r="L110">
            <v>216679.234</v>
          </cell>
          <cell r="M110">
            <v>89913.027103238855</v>
          </cell>
          <cell r="N110">
            <v>613185</v>
          </cell>
          <cell r="O110">
            <v>809945.75419028348</v>
          </cell>
          <cell r="P110">
            <v>720797.75419028336</v>
          </cell>
          <cell r="Q110">
            <v>512277.33619028341</v>
          </cell>
          <cell r="R110">
            <v>512277.33724696352</v>
          </cell>
          <cell r="T110">
            <v>0</v>
          </cell>
        </row>
        <row r="111">
          <cell r="G111" t="str">
            <v>2_12_29</v>
          </cell>
          <cell r="H111">
            <v>265810</v>
          </cell>
          <cell r="I111">
            <v>472064</v>
          </cell>
          <cell r="J111">
            <v>480853.5</v>
          </cell>
          <cell r="K111">
            <v>86539</v>
          </cell>
          <cell r="L111">
            <v>216679.234</v>
          </cell>
          <cell r="M111">
            <v>89913.027103238855</v>
          </cell>
          <cell r="N111">
            <v>613185</v>
          </cell>
          <cell r="O111">
            <v>809945.75419028348</v>
          </cell>
          <cell r="P111">
            <v>720797.75419028336</v>
          </cell>
          <cell r="Q111">
            <v>512277.33619028341</v>
          </cell>
          <cell r="R111">
            <v>512277.33724696352</v>
          </cell>
          <cell r="T111">
            <v>0</v>
          </cell>
        </row>
        <row r="112">
          <cell r="G112" t="str">
            <v>2_12_30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2_12_31</v>
          </cell>
          <cell r="H113">
            <v>1002827</v>
          </cell>
          <cell r="I113">
            <v>309687.5</v>
          </cell>
          <cell r="J113">
            <v>1352868</v>
          </cell>
          <cell r="K113">
            <v>5315183</v>
          </cell>
          <cell r="L113">
            <v>5217834</v>
          </cell>
          <cell r="M113">
            <v>6106926</v>
          </cell>
          <cell r="N113">
            <v>514708</v>
          </cell>
          <cell r="O113">
            <v>338082</v>
          </cell>
          <cell r="P113">
            <v>596348</v>
          </cell>
          <cell r="Q113">
            <v>833536</v>
          </cell>
          <cell r="R113">
            <v>867088</v>
          </cell>
          <cell r="T113">
            <v>0</v>
          </cell>
        </row>
        <row r="114">
          <cell r="G114" t="str">
            <v>2_12_32</v>
          </cell>
          <cell r="H114">
            <v>737017</v>
          </cell>
          <cell r="I114">
            <v>0</v>
          </cell>
          <cell r="J114">
            <v>0</v>
          </cell>
          <cell r="K114">
            <v>5315183</v>
          </cell>
          <cell r="L114">
            <v>5217834</v>
          </cell>
          <cell r="M114">
            <v>6106926</v>
          </cell>
          <cell r="N114">
            <v>514708</v>
          </cell>
          <cell r="O114">
            <v>338082</v>
          </cell>
          <cell r="P114">
            <v>596348</v>
          </cell>
          <cell r="Q114">
            <v>833536</v>
          </cell>
          <cell r="R114">
            <v>867088</v>
          </cell>
          <cell r="T114">
            <v>0</v>
          </cell>
        </row>
        <row r="115">
          <cell r="G115" t="str">
            <v>2_12_33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2_12_34</v>
          </cell>
          <cell r="H116">
            <v>265810</v>
          </cell>
          <cell r="I116">
            <v>309687.5</v>
          </cell>
          <cell r="J116">
            <v>1352868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2_12_35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2_12_36</v>
          </cell>
          <cell r="H118">
            <v>377893.5</v>
          </cell>
          <cell r="I118">
            <v>209661</v>
          </cell>
          <cell r="J118">
            <v>209661</v>
          </cell>
          <cell r="K118">
            <v>23841</v>
          </cell>
          <cell r="L118">
            <v>191758</v>
          </cell>
          <cell r="M118">
            <v>401375</v>
          </cell>
          <cell r="N118">
            <v>975499</v>
          </cell>
          <cell r="O118">
            <v>771073</v>
          </cell>
          <cell r="P118">
            <v>816282.12398468005</v>
          </cell>
          <cell r="Q118">
            <v>835160.36400000006</v>
          </cell>
          <cell r="R118">
            <v>868489</v>
          </cell>
          <cell r="T118">
            <v>0</v>
          </cell>
        </row>
        <row r="119">
          <cell r="G119" t="str">
            <v>2_12_37</v>
          </cell>
          <cell r="H119">
            <v>1446881.5</v>
          </cell>
          <cell r="I119">
            <v>1330458</v>
          </cell>
          <cell r="J119">
            <v>2289724</v>
          </cell>
          <cell r="K119">
            <v>5492819.6624999996</v>
          </cell>
          <cell r="L119">
            <v>5676894.4824999999</v>
          </cell>
          <cell r="M119">
            <v>6478078.2756032385</v>
          </cell>
          <cell r="N119">
            <v>1575133.1682261629</v>
          </cell>
          <cell r="O119">
            <v>1638615.5014449563</v>
          </cell>
          <cell r="P119">
            <v>1673930.6972397785</v>
          </cell>
          <cell r="Q119">
            <v>1726951.5366396848</v>
          </cell>
          <cell r="R119">
            <v>1763278.3350089155</v>
          </cell>
          <cell r="T119">
            <v>0</v>
          </cell>
        </row>
        <row r="120">
          <cell r="G120" t="str">
            <v>2_12_38</v>
          </cell>
          <cell r="H120">
            <v>1690968</v>
          </cell>
          <cell r="I120">
            <v>747571.5</v>
          </cell>
          <cell r="J120">
            <v>474196.5</v>
          </cell>
          <cell r="K120">
            <v>0</v>
          </cell>
          <cell r="L120">
            <v>0</v>
          </cell>
          <cell r="M120">
            <v>0</v>
          </cell>
          <cell r="N120">
            <v>5625000</v>
          </cell>
          <cell r="O120">
            <v>6367500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2_12_39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2_12_40</v>
          </cell>
          <cell r="H122">
            <v>213</v>
          </cell>
          <cell r="I122">
            <v>214</v>
          </cell>
          <cell r="J122">
            <v>218</v>
          </cell>
          <cell r="K122">
            <v>253.65546218487395</v>
          </cell>
          <cell r="L122">
            <v>253.65546218487395</v>
          </cell>
          <cell r="M122">
            <v>252.00248988484282</v>
          </cell>
          <cell r="N122">
            <v>233.12360034453059</v>
          </cell>
          <cell r="O122">
            <v>242</v>
          </cell>
          <cell r="P122">
            <v>242</v>
          </cell>
          <cell r="Q122">
            <v>242</v>
          </cell>
          <cell r="R122">
            <v>242</v>
          </cell>
          <cell r="T122">
            <v>0</v>
          </cell>
        </row>
        <row r="123">
          <cell r="G123" t="str">
            <v>2_12_41</v>
          </cell>
          <cell r="H123">
            <v>393.07629107981217</v>
          </cell>
          <cell r="I123">
            <v>431.79861111111109</v>
          </cell>
          <cell r="J123">
            <v>369.59607843137252</v>
          </cell>
          <cell r="K123">
            <v>474.98701298701297</v>
          </cell>
          <cell r="L123">
            <v>474.98701298701297</v>
          </cell>
          <cell r="M123">
            <v>474.98701298701297</v>
          </cell>
          <cell r="N123">
            <v>496.18722943722946</v>
          </cell>
          <cell r="O123">
            <v>496</v>
          </cell>
          <cell r="P123">
            <v>496</v>
          </cell>
          <cell r="Q123">
            <v>496</v>
          </cell>
          <cell r="R123">
            <v>496</v>
          </cell>
          <cell r="T123">
            <v>0</v>
          </cell>
        </row>
        <row r="124">
          <cell r="G124" t="str">
            <v>2_12_42</v>
          </cell>
          <cell r="H124">
            <v>123.5</v>
          </cell>
          <cell r="I124">
            <v>182.5</v>
          </cell>
          <cell r="J124">
            <v>182.5</v>
          </cell>
          <cell r="K124">
            <v>357</v>
          </cell>
          <cell r="L124">
            <v>357</v>
          </cell>
          <cell r="M124">
            <v>357</v>
          </cell>
          <cell r="N124">
            <v>387</v>
          </cell>
          <cell r="O124">
            <v>395</v>
          </cell>
          <cell r="P124">
            <v>395</v>
          </cell>
          <cell r="Q124">
            <v>395</v>
          </cell>
          <cell r="R124">
            <v>395</v>
          </cell>
          <cell r="T124">
            <v>0</v>
          </cell>
        </row>
        <row r="125">
          <cell r="G125" t="str">
            <v>2_12_43</v>
          </cell>
          <cell r="H125">
            <v>35.5</v>
          </cell>
          <cell r="I125">
            <v>42</v>
          </cell>
          <cell r="J125">
            <v>42.5</v>
          </cell>
          <cell r="K125">
            <v>77</v>
          </cell>
          <cell r="L125">
            <v>77</v>
          </cell>
          <cell r="M125">
            <v>77</v>
          </cell>
          <cell r="N125">
            <v>77</v>
          </cell>
          <cell r="O125">
            <v>84</v>
          </cell>
          <cell r="P125">
            <v>84</v>
          </cell>
          <cell r="Q125">
            <v>84</v>
          </cell>
          <cell r="R125">
            <v>84</v>
          </cell>
          <cell r="T125">
            <v>0</v>
          </cell>
        </row>
        <row r="126">
          <cell r="G126" t="str">
            <v>2_12_44</v>
          </cell>
          <cell r="H126">
            <v>308621.5</v>
          </cell>
          <cell r="I126">
            <v>469195</v>
          </cell>
          <cell r="J126">
            <v>553971.02639600006</v>
          </cell>
          <cell r="K126">
            <v>259585</v>
          </cell>
          <cell r="L126">
            <v>519468</v>
          </cell>
          <cell r="M126">
            <v>778754</v>
          </cell>
          <cell r="N126">
            <v>1050686</v>
          </cell>
          <cell r="O126">
            <v>1050686</v>
          </cell>
          <cell r="P126">
            <v>1050686</v>
          </cell>
          <cell r="Q126">
            <v>1050686</v>
          </cell>
          <cell r="R126">
            <v>1050686</v>
          </cell>
          <cell r="T126">
            <v>0</v>
          </cell>
        </row>
        <row r="127">
          <cell r="G127" t="str">
            <v>2_12_45</v>
          </cell>
          <cell r="H127">
            <v>167450.5</v>
          </cell>
          <cell r="I127">
            <v>217626.5</v>
          </cell>
          <cell r="J127">
            <v>188494</v>
          </cell>
          <cell r="K127">
            <v>103830</v>
          </cell>
          <cell r="L127">
            <v>207659</v>
          </cell>
          <cell r="M127">
            <v>311490</v>
          </cell>
          <cell r="N127">
            <v>421811</v>
          </cell>
          <cell r="O127">
            <v>421811</v>
          </cell>
          <cell r="P127">
            <v>421811</v>
          </cell>
          <cell r="Q127">
            <v>421811</v>
          </cell>
          <cell r="R127">
            <v>421811</v>
          </cell>
          <cell r="T127">
            <v>0</v>
          </cell>
        </row>
        <row r="128">
          <cell r="G128" t="str">
            <v>2_12_46</v>
          </cell>
          <cell r="H128">
            <v>0</v>
          </cell>
          <cell r="I128">
            <v>0</v>
          </cell>
          <cell r="J128">
            <v>-4.450368694961071E-3</v>
          </cell>
          <cell r="K128">
            <v>-9.3644505366683006E-2</v>
          </cell>
          <cell r="L128">
            <v>-0.16800173744559288</v>
          </cell>
          <cell r="M128">
            <v>5.6867163628339767E-2</v>
          </cell>
          <cell r="N128">
            <v>0.29661492351442575</v>
          </cell>
          <cell r="O128">
            <v>0.40691952873021364</v>
          </cell>
          <cell r="P128">
            <v>-0.15024314541369677</v>
          </cell>
          <cell r="Q128">
            <v>0.30968965869396925</v>
          </cell>
          <cell r="R128">
            <v>8.8267374320421368</v>
          </cell>
          <cell r="T128">
            <v>0</v>
          </cell>
        </row>
        <row r="130">
          <cell r="G130" t="str">
            <v>2_12_47</v>
          </cell>
          <cell r="H130">
            <v>433428.5</v>
          </cell>
          <cell r="I130">
            <v>171914.5</v>
          </cell>
          <cell r="J130">
            <v>374668.5</v>
          </cell>
          <cell r="K130">
            <v>79714</v>
          </cell>
          <cell r="L130">
            <v>154932</v>
          </cell>
          <cell r="M130">
            <v>227419</v>
          </cell>
          <cell r="N130">
            <v>330281.44255500002</v>
          </cell>
          <cell r="O130">
            <v>288785.5246369231</v>
          </cell>
          <cell r="P130">
            <v>220307.76202009522</v>
          </cell>
          <cell r="Q130">
            <v>165335.22267206479</v>
          </cell>
          <cell r="R130">
            <v>123839.27125506072</v>
          </cell>
          <cell r="T130">
            <v>0</v>
          </cell>
        </row>
        <row r="131">
          <cell r="G131" t="str">
            <v>2_12_48</v>
          </cell>
          <cell r="H131">
            <v>1561500.5</v>
          </cell>
          <cell r="I131">
            <v>1141389.5</v>
          </cell>
          <cell r="J131">
            <v>798406.5</v>
          </cell>
          <cell r="K131">
            <v>82694.387499999997</v>
          </cell>
          <cell r="L131">
            <v>220638.38750000001</v>
          </cell>
          <cell r="M131">
            <v>268240</v>
          </cell>
          <cell r="N131">
            <v>5866363.7750000004</v>
          </cell>
          <cell r="O131">
            <v>6664824.5</v>
          </cell>
          <cell r="P131">
            <v>158224.5</v>
          </cell>
          <cell r="Q131">
            <v>174624.5625</v>
          </cell>
          <cell r="R131">
            <v>171949.0625</v>
          </cell>
          <cell r="T131">
            <v>0</v>
          </cell>
        </row>
        <row r="132">
          <cell r="G132" t="str">
            <v>2_12_49</v>
          </cell>
          <cell r="H132">
            <v>227653</v>
          </cell>
          <cell r="I132">
            <v>35238.5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2_12_50</v>
          </cell>
          <cell r="H133">
            <v>80059</v>
          </cell>
          <cell r="I133">
            <v>49944.5</v>
          </cell>
          <cell r="J133">
            <v>52081</v>
          </cell>
          <cell r="K133">
            <v>8403.6124999999993</v>
          </cell>
          <cell r="L133">
            <v>21743.612499999999</v>
          </cell>
          <cell r="M133">
            <v>13000</v>
          </cell>
          <cell r="N133">
            <v>52147.224999999999</v>
          </cell>
          <cell r="O133">
            <v>30011.960999999999</v>
          </cell>
          <cell r="P133">
            <v>30011.960999999999</v>
          </cell>
          <cell r="Q133">
            <v>30011.960999999999</v>
          </cell>
          <cell r="R133">
            <v>30011.960999999999</v>
          </cell>
          <cell r="T133">
            <v>0</v>
          </cell>
        </row>
        <row r="137">
          <cell r="G137" t="str">
            <v>2_12_97</v>
          </cell>
          <cell r="H137">
            <v>5693356</v>
          </cell>
          <cell r="I137">
            <v>5170917</v>
          </cell>
          <cell r="J137">
            <v>7187834.5</v>
          </cell>
          <cell r="K137">
            <v>3009195</v>
          </cell>
          <cell r="L137">
            <v>8248004</v>
          </cell>
          <cell r="M137">
            <v>14110698</v>
          </cell>
          <cell r="N137">
            <v>19650441</v>
          </cell>
          <cell r="O137">
            <v>19650066</v>
          </cell>
          <cell r="P137">
            <v>19650066</v>
          </cell>
          <cell r="Q137">
            <v>19650066</v>
          </cell>
          <cell r="R137">
            <v>19650066</v>
          </cell>
          <cell r="T137">
            <v>0</v>
          </cell>
        </row>
        <row r="138">
          <cell r="G138" t="str">
            <v>2_12_98</v>
          </cell>
          <cell r="H138">
            <v>5444094</v>
          </cell>
          <cell r="I138">
            <v>5025959.5</v>
          </cell>
          <cell r="J138">
            <v>6501304</v>
          </cell>
          <cell r="K138">
            <v>3857469.4522087118</v>
          </cell>
          <cell r="L138">
            <v>8558078.0044174232</v>
          </cell>
          <cell r="M138">
            <v>13344808.841426136</v>
          </cell>
          <cell r="N138">
            <v>17959211.878571328</v>
          </cell>
          <cell r="O138">
            <v>17917715.960653253</v>
          </cell>
          <cell r="P138">
            <v>17849238.198036425</v>
          </cell>
          <cell r="Q138">
            <v>17794265.658688392</v>
          </cell>
          <cell r="R138">
            <v>17752769.70727139</v>
          </cell>
          <cell r="T138">
            <v>0</v>
          </cell>
        </row>
        <row r="139">
          <cell r="G139" t="str">
            <v>2_12_99</v>
          </cell>
          <cell r="H139">
            <v>-262110.5</v>
          </cell>
          <cell r="I139">
            <v>89552</v>
          </cell>
          <cell r="J139">
            <v>895524</v>
          </cell>
          <cell r="K139">
            <v>-848274.45220871188</v>
          </cell>
          <cell r="L139">
            <v>-310074.00441742386</v>
          </cell>
          <cell r="M139">
            <v>765889.15857386426</v>
          </cell>
          <cell r="N139">
            <v>1276237.1214286694</v>
          </cell>
          <cell r="O139">
            <v>1534296.0393467462</v>
          </cell>
          <cell r="P139">
            <v>1569610.6779788942</v>
          </cell>
          <cell r="Q139">
            <v>1622631.9773116047</v>
          </cell>
          <cell r="R139">
            <v>1658967.2927286089</v>
          </cell>
          <cell r="T139">
            <v>0</v>
          </cell>
        </row>
        <row r="140">
          <cell r="G140" t="str">
            <v>2_12_100</v>
          </cell>
          <cell r="H140">
            <v>377893.5</v>
          </cell>
          <cell r="I140">
            <v>209661</v>
          </cell>
          <cell r="J140">
            <v>209661</v>
          </cell>
          <cell r="K140">
            <v>23841</v>
          </cell>
          <cell r="L140">
            <v>191758</v>
          </cell>
          <cell r="M140">
            <v>401375</v>
          </cell>
          <cell r="N140">
            <v>975499</v>
          </cell>
          <cell r="O140">
            <v>771073</v>
          </cell>
          <cell r="P140">
            <v>816282.12398468005</v>
          </cell>
          <cell r="Q140">
            <v>835160.36400000006</v>
          </cell>
          <cell r="R140">
            <v>868489</v>
          </cell>
          <cell r="T140">
            <v>0</v>
          </cell>
        </row>
        <row r="141">
          <cell r="G141" t="str">
            <v>2_12_101</v>
          </cell>
          <cell r="H141">
            <v>0</v>
          </cell>
          <cell r="I141">
            <v>8955.5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153728.91972616286</v>
          </cell>
          <cell r="O141">
            <v>163251.28625467277</v>
          </cell>
          <cell r="P141">
            <v>168548.48204949495</v>
          </cell>
          <cell r="Q141">
            <v>176501.67694940153</v>
          </cell>
          <cell r="R141">
            <v>181951.97426195213</v>
          </cell>
          <cell r="T141">
            <v>0</v>
          </cell>
        </row>
        <row r="142">
          <cell r="G142" t="str">
            <v>2_12_102</v>
          </cell>
          <cell r="H142">
            <v>1869212.5</v>
          </cell>
          <cell r="I142">
            <v>1226572.5</v>
          </cell>
          <cell r="J142">
            <v>850487.5</v>
          </cell>
          <cell r="K142">
            <v>91097.662500000006</v>
          </cell>
          <cell r="L142">
            <v>242381.24849999999</v>
          </cell>
          <cell r="M142">
            <v>281239.24849999999</v>
          </cell>
          <cell r="N142">
            <v>5918511.2484999998</v>
          </cell>
          <cell r="O142">
            <v>6694836.4610000001</v>
          </cell>
          <cell r="P142">
            <v>188236.46100000001</v>
          </cell>
          <cell r="Q142">
            <v>204636.52350000001</v>
          </cell>
          <cell r="R142">
            <v>201961.02350000001</v>
          </cell>
          <cell r="T142">
            <v>0</v>
          </cell>
        </row>
      </sheetData>
      <sheetData sheetId="22" refreshError="1">
        <row r="109">
          <cell r="G109" t="str">
            <v>2_13_1</v>
          </cell>
          <cell r="H109">
            <v>178986283</v>
          </cell>
          <cell r="I109">
            <v>214060104.72982469</v>
          </cell>
          <cell r="J109">
            <v>214060104.72982469</v>
          </cell>
          <cell r="K109">
            <v>77179473.992879331</v>
          </cell>
          <cell r="L109">
            <v>135525106.89175814</v>
          </cell>
          <cell r="M109">
            <v>189760707.37589097</v>
          </cell>
          <cell r="N109">
            <v>271729659.9147982</v>
          </cell>
          <cell r="O109">
            <v>315871922.33807373</v>
          </cell>
          <cell r="P109">
            <v>359887669.59981817</v>
          </cell>
          <cell r="Q109">
            <v>408465423.16526461</v>
          </cell>
          <cell r="R109">
            <v>436385809.28345758</v>
          </cell>
          <cell r="T109">
            <v>0</v>
          </cell>
        </row>
        <row r="110">
          <cell r="G110" t="str">
            <v>2_13_2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2_13_3</v>
          </cell>
          <cell r="H111">
            <v>134383708</v>
          </cell>
          <cell r="I111">
            <v>188325700.59435135</v>
          </cell>
          <cell r="J111">
            <v>188325700.59435135</v>
          </cell>
          <cell r="K111">
            <v>87854390.628283441</v>
          </cell>
          <cell r="L111">
            <v>143225093.10688266</v>
          </cell>
          <cell r="M111">
            <v>198266225.1737093</v>
          </cell>
          <cell r="N111">
            <v>269849922.08189517</v>
          </cell>
          <cell r="O111">
            <v>297138967.4730562</v>
          </cell>
          <cell r="P111">
            <v>322227836.66710848</v>
          </cell>
          <cell r="Q111">
            <v>336703156.37365586</v>
          </cell>
          <cell r="R111">
            <v>349012162.64570093</v>
          </cell>
          <cell r="T111">
            <v>0</v>
          </cell>
        </row>
        <row r="112">
          <cell r="G112" t="str">
            <v>2_13_4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2_13_5</v>
          </cell>
          <cell r="H113">
            <v>15873722</v>
          </cell>
          <cell r="I113">
            <v>8739617</v>
          </cell>
          <cell r="J113">
            <v>8739617</v>
          </cell>
          <cell r="K113">
            <v>2638052.0939630531</v>
          </cell>
          <cell r="L113">
            <v>4661036.3236421794</v>
          </cell>
          <cell r="M113">
            <v>6293805.7707263241</v>
          </cell>
          <cell r="N113">
            <v>9104866.6460380703</v>
          </cell>
          <cell r="O113">
            <v>8789464.651917547</v>
          </cell>
          <cell r="P113">
            <v>8857902.9679547921</v>
          </cell>
          <cell r="Q113">
            <v>10145891.979969211</v>
          </cell>
          <cell r="R113">
            <v>13647031.679581502</v>
          </cell>
          <cell r="T113">
            <v>0</v>
          </cell>
        </row>
        <row r="114">
          <cell r="G114" t="str">
            <v>2_13_6</v>
          </cell>
          <cell r="H114">
            <v>25449449</v>
          </cell>
          <cell r="I114">
            <v>17044100.135473382</v>
          </cell>
          <cell r="J114">
            <v>17044100.135473382</v>
          </cell>
          <cell r="K114">
            <v>-13312968.729367159</v>
          </cell>
          <cell r="L114">
            <v>-12361022.538766686</v>
          </cell>
          <cell r="M114">
            <v>-14799323.568544693</v>
          </cell>
          <cell r="N114">
            <v>-7126237.9931350425</v>
          </cell>
          <cell r="O114">
            <v>10042381.213100035</v>
          </cell>
          <cell r="P114">
            <v>28900820.964754887</v>
          </cell>
          <cell r="Q114">
            <v>61715265.81163957</v>
          </cell>
          <cell r="R114">
            <v>73825505.958175123</v>
          </cell>
          <cell r="T114">
            <v>0</v>
          </cell>
        </row>
        <row r="115">
          <cell r="G115" t="str">
            <v>2_13_7</v>
          </cell>
          <cell r="H115">
            <v>10723766.89866933</v>
          </cell>
          <cell r="I115">
            <v>16928142.545749921</v>
          </cell>
          <cell r="J115">
            <v>16928142.545749921</v>
          </cell>
          <cell r="K115">
            <v>4724739.2334046662</v>
          </cell>
          <cell r="L115">
            <v>9449480.5283700265</v>
          </cell>
          <cell r="M115">
            <v>14173073.428961206</v>
          </cell>
          <cell r="N115">
            <v>18908342.175369844</v>
          </cell>
          <cell r="O115">
            <v>30216202.949870791</v>
          </cell>
          <cell r="P115">
            <v>35889836.48733779</v>
          </cell>
          <cell r="Q115">
            <v>38340967.166170172</v>
          </cell>
          <cell r="R115">
            <v>39279947.650810122</v>
          </cell>
          <cell r="T115">
            <v>0</v>
          </cell>
        </row>
        <row r="116">
          <cell r="G116" t="str">
            <v>2_13_8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2_13_9</v>
          </cell>
          <cell r="H117">
            <v>162756977</v>
          </cell>
          <cell r="I117">
            <v>104253100.2643472</v>
          </cell>
          <cell r="J117">
            <v>104253100.2643472</v>
          </cell>
          <cell r="K117">
            <v>220972380</v>
          </cell>
          <cell r="L117">
            <v>222622380</v>
          </cell>
          <cell r="M117">
            <v>225147680</v>
          </cell>
          <cell r="N117">
            <v>238907680</v>
          </cell>
          <cell r="O117">
            <v>72109680</v>
          </cell>
          <cell r="P117">
            <v>23367040</v>
          </cell>
          <cell r="Q117">
            <v>20380578</v>
          </cell>
          <cell r="R117">
            <v>21050000</v>
          </cell>
          <cell r="T117">
            <v>0</v>
          </cell>
        </row>
        <row r="118">
          <cell r="G118" t="str">
            <v>2_13_10</v>
          </cell>
          <cell r="H118">
            <v>91978841</v>
          </cell>
          <cell r="I118">
            <v>77217247.059729815</v>
          </cell>
          <cell r="J118">
            <v>77217247.059729815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</row>
        <row r="119">
          <cell r="G119" t="str">
            <v>2_13_11</v>
          </cell>
          <cell r="H119">
            <v>36637516</v>
          </cell>
          <cell r="I119">
            <v>33989070.603897512</v>
          </cell>
          <cell r="J119">
            <v>33989070.603897512</v>
          </cell>
          <cell r="K119">
            <v>-8588229.4959624931</v>
          </cell>
          <cell r="L119">
            <v>-2911542.0103966594</v>
          </cell>
          <cell r="M119">
            <v>-626250.13958348706</v>
          </cell>
          <cell r="N119">
            <v>11782104.182234801</v>
          </cell>
          <cell r="O119">
            <v>40258584.162970826</v>
          </cell>
          <cell r="P119">
            <v>64790657.452092677</v>
          </cell>
          <cell r="Q119">
            <v>100056232.97780974</v>
          </cell>
          <cell r="R119">
            <v>113105453.60898525</v>
          </cell>
          <cell r="T119">
            <v>0</v>
          </cell>
        </row>
        <row r="120">
          <cell r="G120" t="str">
            <v>2_13_12</v>
          </cell>
          <cell r="H120">
            <v>55341325</v>
          </cell>
          <cell r="I120">
            <v>43228176.455832303</v>
          </cell>
          <cell r="J120">
            <v>43228176.455832303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2_13_13</v>
          </cell>
          <cell r="H121">
            <v>70778136</v>
          </cell>
          <cell r="I121">
            <v>27035853.204617381</v>
          </cell>
          <cell r="J121">
            <v>27035853.204617381</v>
          </cell>
          <cell r="K121">
            <v>220972380</v>
          </cell>
          <cell r="L121">
            <v>222622380</v>
          </cell>
          <cell r="M121">
            <v>225147680</v>
          </cell>
          <cell r="N121">
            <v>238907680</v>
          </cell>
          <cell r="O121">
            <v>72109680</v>
          </cell>
          <cell r="P121">
            <v>23367040</v>
          </cell>
          <cell r="Q121">
            <v>20380578</v>
          </cell>
          <cell r="R121">
            <v>21050000</v>
          </cell>
          <cell r="T121">
            <v>0</v>
          </cell>
        </row>
        <row r="122">
          <cell r="G122" t="str">
            <v>2_13_14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</row>
        <row r="123">
          <cell r="G123" t="str">
            <v>2_13_15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</row>
        <row r="124">
          <cell r="G124" t="str">
            <v>2_13_16</v>
          </cell>
          <cell r="H124">
            <v>174827009.46685079</v>
          </cell>
          <cell r="I124">
            <v>52756006.565783367</v>
          </cell>
          <cell r="J124">
            <v>52756006.689283371</v>
          </cell>
          <cell r="K124">
            <v>64517328.620141104</v>
          </cell>
          <cell r="L124">
            <v>128303382.66023575</v>
          </cell>
          <cell r="M124">
            <v>196452243.51850036</v>
          </cell>
          <cell r="N124">
            <v>270923481.07821947</v>
          </cell>
          <cell r="O124">
            <v>120987240.99206802</v>
          </cell>
          <cell r="P124">
            <v>107317770.57862796</v>
          </cell>
          <cell r="Q124">
            <v>91912986.994017631</v>
          </cell>
          <cell r="R124">
            <v>95016636.395331144</v>
          </cell>
          <cell r="T124">
            <v>0</v>
          </cell>
        </row>
        <row r="125">
          <cell r="G125" t="str">
            <v>2_13_17</v>
          </cell>
          <cell r="H125">
            <v>835000</v>
          </cell>
          <cell r="I125">
            <v>1000000</v>
          </cell>
          <cell r="J125">
            <v>1000000</v>
          </cell>
          <cell r="K125">
            <v>0</v>
          </cell>
          <cell r="L125">
            <v>0</v>
          </cell>
          <cell r="M125">
            <v>0</v>
          </cell>
          <cell r="N125">
            <v>5113230.0406420147</v>
          </cell>
          <cell r="O125">
            <v>6336299.6641081376</v>
          </cell>
          <cell r="P125">
            <v>180813.44678953913</v>
          </cell>
          <cell r="Q125">
            <v>6506614.3002551477</v>
          </cell>
          <cell r="R125">
            <v>14628109.208423309</v>
          </cell>
          <cell r="T125">
            <v>0</v>
          </cell>
        </row>
        <row r="126">
          <cell r="G126" t="str">
            <v>2_13_18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T126">
            <v>0</v>
          </cell>
        </row>
        <row r="127">
          <cell r="G127" t="str">
            <v>2_13_19</v>
          </cell>
          <cell r="H127">
            <v>91978842</v>
          </cell>
          <cell r="I127">
            <v>40218542.565783367</v>
          </cell>
          <cell r="J127">
            <v>40218542.565783367</v>
          </cell>
          <cell r="K127">
            <v>58158909.684189305</v>
          </cell>
          <cell r="L127">
            <v>122112872.00628395</v>
          </cell>
          <cell r="M127">
            <v>187980476.90024796</v>
          </cell>
          <cell r="N127">
            <v>249574740.08967388</v>
          </cell>
          <cell r="O127">
            <v>97562170.823959887</v>
          </cell>
          <cell r="P127">
            <v>56516428.127838418</v>
          </cell>
          <cell r="Q127">
            <v>69995523.689762473</v>
          </cell>
          <cell r="R127">
            <v>65216220.806907833</v>
          </cell>
          <cell r="T127">
            <v>0</v>
          </cell>
        </row>
        <row r="128">
          <cell r="G128" t="str">
            <v>2_13_20</v>
          </cell>
          <cell r="H128">
            <v>21200705</v>
          </cell>
          <cell r="I128">
            <v>26208736.435783368</v>
          </cell>
          <cell r="J128">
            <v>26208736.435783368</v>
          </cell>
          <cell r="K128">
            <v>7543702.861111111</v>
          </cell>
          <cell r="L128">
            <v>15916701.527777778</v>
          </cell>
          <cell r="M128">
            <v>8134616.527777778</v>
          </cell>
          <cell r="N128">
            <v>9115895.527777778</v>
          </cell>
          <cell r="O128">
            <v>16258355</v>
          </cell>
          <cell r="P128">
            <v>2333821</v>
          </cell>
          <cell r="Q128">
            <v>11936273.560000002</v>
          </cell>
          <cell r="R128">
            <v>7760501.2736</v>
          </cell>
          <cell r="T128">
            <v>0</v>
          </cell>
        </row>
        <row r="129">
          <cell r="G129" t="str">
            <v>2_13_21</v>
          </cell>
          <cell r="H129">
            <v>70778137</v>
          </cell>
          <cell r="I129">
            <v>14009806.129999999</v>
          </cell>
          <cell r="J129">
            <v>14009806.129999999</v>
          </cell>
          <cell r="K129">
            <v>50615206.823078193</v>
          </cell>
          <cell r="L129">
            <v>106196170.47850618</v>
          </cell>
          <cell r="M129">
            <v>179845860.37247017</v>
          </cell>
          <cell r="N129">
            <v>240458844.56189609</v>
          </cell>
          <cell r="O129">
            <v>81303815.823959887</v>
          </cell>
          <cell r="P129">
            <v>54182607.127838418</v>
          </cell>
          <cell r="Q129">
            <v>58059250.129762471</v>
          </cell>
          <cell r="R129">
            <v>57455719.533307835</v>
          </cell>
          <cell r="T129">
            <v>0</v>
          </cell>
        </row>
        <row r="130">
          <cell r="G130" t="str">
            <v>2_13_22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2_13_23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2_13_24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2_13_25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4">
          <cell r="G134" t="str">
            <v>2_13_26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T134">
            <v>0</v>
          </cell>
        </row>
        <row r="135">
          <cell r="G135" t="str">
            <v>2_13_27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T135">
            <v>0</v>
          </cell>
        </row>
        <row r="136">
          <cell r="G136" t="str">
            <v>2_13_28</v>
          </cell>
          <cell r="H136">
            <v>82013167.466850787</v>
          </cell>
          <cell r="I136">
            <v>11537464</v>
          </cell>
          <cell r="J136">
            <v>11537464.123500001</v>
          </cell>
          <cell r="K136">
            <v>6358418.9359518001</v>
          </cell>
          <cell r="L136">
            <v>6190510.6539518004</v>
          </cell>
          <cell r="M136">
            <v>8471766.6182524003</v>
          </cell>
          <cell r="N136">
            <v>16235510.9479036</v>
          </cell>
          <cell r="O136">
            <v>17088770.504000001</v>
          </cell>
          <cell r="P136">
            <v>50620529.004000001</v>
          </cell>
          <cell r="Q136">
            <v>15410849.004000001</v>
          </cell>
          <cell r="R136">
            <v>15172306.380000001</v>
          </cell>
          <cell r="T136">
            <v>0</v>
          </cell>
        </row>
        <row r="137">
          <cell r="G137" t="str">
            <v>2_13_29</v>
          </cell>
          <cell r="H137">
            <v>21765769</v>
          </cell>
          <cell r="I137">
            <v>11537464</v>
          </cell>
          <cell r="J137">
            <v>11537464.123500001</v>
          </cell>
          <cell r="K137">
            <v>5107450.4359518001</v>
          </cell>
          <cell r="L137">
            <v>6190510.6539518004</v>
          </cell>
          <cell r="M137">
            <v>8471766.6182524003</v>
          </cell>
          <cell r="N137">
            <v>14984542.4479036</v>
          </cell>
          <cell r="O137">
            <v>15853770.504000001</v>
          </cell>
          <cell r="P137">
            <v>47780029.004000001</v>
          </cell>
          <cell r="Q137">
            <v>12570349.004000001</v>
          </cell>
          <cell r="R137">
            <v>12331806.380000001</v>
          </cell>
          <cell r="T137">
            <v>0</v>
          </cell>
        </row>
        <row r="138">
          <cell r="G138" t="str">
            <v>2_13_30</v>
          </cell>
          <cell r="H138">
            <v>60247398.466850787</v>
          </cell>
          <cell r="I138">
            <v>0</v>
          </cell>
          <cell r="J138">
            <v>0</v>
          </cell>
          <cell r="K138">
            <v>1250968.5</v>
          </cell>
          <cell r="L138">
            <v>0</v>
          </cell>
          <cell r="M138">
            <v>0</v>
          </cell>
          <cell r="N138">
            <v>1250968.5</v>
          </cell>
          <cell r="O138">
            <v>1235000</v>
          </cell>
          <cell r="P138">
            <v>2840500</v>
          </cell>
          <cell r="Q138">
            <v>2840500</v>
          </cell>
          <cell r="R138">
            <v>2840500</v>
          </cell>
          <cell r="T138">
            <v>0</v>
          </cell>
        </row>
        <row r="139">
          <cell r="G139" t="str">
            <v>2_13_31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2_13_32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2_13_33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2_13_34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  <row r="143">
          <cell r="G143" t="str">
            <v>2_13_35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T143">
            <v>0</v>
          </cell>
        </row>
        <row r="144">
          <cell r="G144" t="str">
            <v>2_13_36</v>
          </cell>
          <cell r="H144">
            <v>19403345</v>
          </cell>
          <cell r="I144">
            <v>11535201.095971601</v>
          </cell>
          <cell r="J144">
            <v>11535201.095971601</v>
          </cell>
          <cell r="K144">
            <v>4876891.1283582319</v>
          </cell>
          <cell r="L144">
            <v>8163106.410273619</v>
          </cell>
          <cell r="M144">
            <v>10735301.630330302</v>
          </cell>
          <cell r="N144">
            <v>14178782.582186885</v>
          </cell>
          <cell r="O144">
            <v>11298114.971913677</v>
          </cell>
          <cell r="P144">
            <v>11366553.287950924</v>
          </cell>
          <cell r="Q144">
            <v>12654542.299965341</v>
          </cell>
          <cell r="R144">
            <v>16157765.999577632</v>
          </cell>
          <cell r="T144">
            <v>0</v>
          </cell>
        </row>
        <row r="145">
          <cell r="G145" t="str">
            <v>2_13_37</v>
          </cell>
          <cell r="H145">
            <v>43801474</v>
          </cell>
          <cell r="I145">
            <v>38746200.435783371</v>
          </cell>
          <cell r="J145">
            <v>38746200.559283368</v>
          </cell>
          <cell r="K145">
            <v>12651153.297062911</v>
          </cell>
          <cell r="L145">
            <v>22107212.181729577</v>
          </cell>
          <cell r="M145">
            <v>16606383.146030178</v>
          </cell>
          <cell r="N145">
            <v>29213668.016323391</v>
          </cell>
          <cell r="O145">
            <v>38448425.168108135</v>
          </cell>
          <cell r="P145">
            <v>50294663.450789541</v>
          </cell>
          <cell r="Q145">
            <v>31013236.864255153</v>
          </cell>
          <cell r="R145">
            <v>34720416.862023309</v>
          </cell>
          <cell r="T145">
            <v>0</v>
          </cell>
        </row>
        <row r="146">
          <cell r="G146" t="str">
            <v>2_13_38</v>
          </cell>
          <cell r="H146">
            <v>131025535.46685079</v>
          </cell>
          <cell r="I146">
            <v>14009806.129999999</v>
          </cell>
          <cell r="J146">
            <v>14009806.129999999</v>
          </cell>
          <cell r="K146">
            <v>51866175.323078193</v>
          </cell>
          <cell r="L146">
            <v>106196170.47850618</v>
          </cell>
          <cell r="M146">
            <v>179845860.37247017</v>
          </cell>
          <cell r="N146">
            <v>241709813.06189609</v>
          </cell>
          <cell r="O146">
            <v>82538815.823959887</v>
          </cell>
          <cell r="P146">
            <v>57023107.127838418</v>
          </cell>
          <cell r="Q146">
            <v>60899750.129762471</v>
          </cell>
          <cell r="R146">
            <v>60296219.533307835</v>
          </cell>
          <cell r="T146">
            <v>0</v>
          </cell>
        </row>
        <row r="147">
          <cell r="G147" t="str">
            <v>2_13_39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T147">
            <v>0</v>
          </cell>
        </row>
        <row r="148">
          <cell r="G148" t="str">
            <v>2_13_40</v>
          </cell>
          <cell r="H148">
            <v>88</v>
          </cell>
          <cell r="I148">
            <v>113.76295711654826</v>
          </cell>
          <cell r="J148">
            <v>113.76295711654826</v>
          </cell>
          <cell r="K148">
            <v>127.38796220731555</v>
          </cell>
          <cell r="L148">
            <v>127.38796220731555</v>
          </cell>
          <cell r="M148">
            <v>127.38796220731555</v>
          </cell>
          <cell r="N148">
            <v>127.38796220731555</v>
          </cell>
          <cell r="O148">
            <v>136.30511956182764</v>
          </cell>
          <cell r="P148">
            <v>145.84647793115559</v>
          </cell>
          <cell r="Q148">
            <v>156.05573138633648</v>
          </cell>
          <cell r="R148">
            <v>166.97963258338007</v>
          </cell>
          <cell r="T148">
            <v>0</v>
          </cell>
        </row>
        <row r="149">
          <cell r="G149" t="str">
            <v>2_13_41</v>
          </cell>
          <cell r="H149">
            <v>161</v>
          </cell>
          <cell r="I149">
            <v>230.35086002372478</v>
          </cell>
          <cell r="J149">
            <v>230.35086002372478</v>
          </cell>
          <cell r="K149">
            <v>273.11733278013457</v>
          </cell>
          <cell r="L149">
            <v>273.11733278013457</v>
          </cell>
          <cell r="M149">
            <v>273.11733278013457</v>
          </cell>
          <cell r="N149">
            <v>273.11733278013457</v>
          </cell>
          <cell r="O149">
            <v>292.23554607474398</v>
          </cell>
          <cell r="P149">
            <v>312.69203429997606</v>
          </cell>
          <cell r="Q149">
            <v>334.58047670097437</v>
          </cell>
          <cell r="R149">
            <v>358.00111007004273</v>
          </cell>
          <cell r="T149">
            <v>0</v>
          </cell>
        </row>
        <row r="150">
          <cell r="G150" t="str">
            <v>2_13_42</v>
          </cell>
          <cell r="H150">
            <v>18165</v>
          </cell>
          <cell r="I150">
            <v>19005</v>
          </cell>
          <cell r="J150">
            <v>19005</v>
          </cell>
          <cell r="K150">
            <v>19051.266666666666</v>
          </cell>
          <cell r="L150">
            <v>19051.266666666666</v>
          </cell>
          <cell r="M150">
            <v>19051.266666666666</v>
          </cell>
          <cell r="N150">
            <v>19051.266666666666</v>
          </cell>
          <cell r="O150">
            <v>19051.266666666666</v>
          </cell>
          <cell r="P150">
            <v>19051.266666666666</v>
          </cell>
          <cell r="Q150">
            <v>19051.266666666666</v>
          </cell>
          <cell r="R150">
            <v>19051.266666666666</v>
          </cell>
          <cell r="T150">
            <v>0</v>
          </cell>
        </row>
        <row r="151">
          <cell r="G151" t="str">
            <v>2_13_43</v>
          </cell>
          <cell r="H151">
            <v>2757</v>
          </cell>
          <cell r="I151">
            <v>2810</v>
          </cell>
          <cell r="J151">
            <v>2810</v>
          </cell>
          <cell r="K151">
            <v>2849.6666666666665</v>
          </cell>
          <cell r="L151">
            <v>2849.6666666666665</v>
          </cell>
          <cell r="M151">
            <v>2849.6666666666665</v>
          </cell>
          <cell r="N151">
            <v>2849.6666666666665</v>
          </cell>
          <cell r="O151">
            <v>2849.6666666666665</v>
          </cell>
          <cell r="P151">
            <v>2849.6666666666665</v>
          </cell>
          <cell r="Q151">
            <v>2849.6666666666665</v>
          </cell>
          <cell r="R151">
            <v>2849.6666666666665</v>
          </cell>
          <cell r="T151">
            <v>0</v>
          </cell>
        </row>
        <row r="152">
          <cell r="G152" t="str">
            <v>2_13_44</v>
          </cell>
          <cell r="H152">
            <v>19219482</v>
          </cell>
          <cell r="I152">
            <v>25546133.399298936</v>
          </cell>
          <cell r="J152">
            <v>25546133.399298936</v>
          </cell>
          <cell r="K152">
            <v>6360518.2239519674</v>
          </cell>
          <cell r="L152">
            <v>12804442.567966755</v>
          </cell>
          <cell r="M152">
            <v>18838505.654216483</v>
          </cell>
          <cell r="N152">
            <v>28111822.44350291</v>
          </cell>
          <cell r="O152">
            <v>31161422.169651136</v>
          </cell>
          <cell r="P152">
            <v>33342721.72152672</v>
          </cell>
          <cell r="Q152">
            <v>35676712.242033593</v>
          </cell>
          <cell r="R152">
            <v>38174082.098975949</v>
          </cell>
          <cell r="T152">
            <v>0</v>
          </cell>
        </row>
        <row r="153">
          <cell r="G153" t="str">
            <v>2_13_45</v>
          </cell>
          <cell r="H153">
            <v>5316111</v>
          </cell>
          <cell r="I153">
            <v>7368784.3992989371</v>
          </cell>
          <cell r="J153">
            <v>7368784.3992989371</v>
          </cell>
          <cell r="K153">
            <v>2171231.0779373702</v>
          </cell>
          <cell r="L153">
            <v>4385041.1558747403</v>
          </cell>
          <cell r="M153">
            <v>7004640.2338121105</v>
          </cell>
          <cell r="N153">
            <v>9339520.3117494807</v>
          </cell>
          <cell r="O153">
            <v>9993286.7335719448</v>
          </cell>
          <cell r="P153">
            <v>10692816.804921981</v>
          </cell>
          <cell r="Q153">
            <v>11441313.981266521</v>
          </cell>
          <cell r="R153">
            <v>12242205.959955178</v>
          </cell>
          <cell r="T153">
            <v>0</v>
          </cell>
        </row>
        <row r="154">
          <cell r="G154" t="str">
            <v>2_13_46</v>
          </cell>
          <cell r="H154">
            <v>-12070032.466850787</v>
          </cell>
          <cell r="I154">
            <v>51497093.698563829</v>
          </cell>
          <cell r="J154">
            <v>51497093.575063825</v>
          </cell>
          <cell r="K154">
            <v>156455051.37985891</v>
          </cell>
          <cell r="L154">
            <v>94318997.339764252</v>
          </cell>
          <cell r="M154">
            <v>28695436.481499642</v>
          </cell>
          <cell r="N154">
            <v>-32015801.078219473</v>
          </cell>
          <cell r="O154">
            <v>-48877560.992068022</v>
          </cell>
          <cell r="P154">
            <v>-83950730.578627959</v>
          </cell>
          <cell r="Q154">
            <v>-71532408.994017631</v>
          </cell>
          <cell r="R154">
            <v>-73966636.395331144</v>
          </cell>
          <cell r="T154">
            <v>0</v>
          </cell>
        </row>
        <row r="156">
          <cell r="G156" t="str">
            <v>2_13_47</v>
          </cell>
          <cell r="H156">
            <v>10490589</v>
          </cell>
          <cell r="I156">
            <v>13955350</v>
          </cell>
          <cell r="J156">
            <v>13955350</v>
          </cell>
          <cell r="K156">
            <v>3282782.5379668144</v>
          </cell>
          <cell r="L156">
            <v>6646628.1037411569</v>
          </cell>
          <cell r="M156">
            <v>9939182.3466976695</v>
          </cell>
          <cell r="N156">
            <v>13424111.196051512</v>
          </cell>
          <cell r="O156">
            <v>48806762.833645716</v>
          </cell>
          <cell r="P156">
            <v>50692138.720294237</v>
          </cell>
          <cell r="Q156">
            <v>51010461.608907685</v>
          </cell>
          <cell r="R156">
            <v>53397496.18036712</v>
          </cell>
          <cell r="T156">
            <v>0</v>
          </cell>
        </row>
        <row r="157">
          <cell r="G157" t="str">
            <v>2_13_48</v>
          </cell>
          <cell r="H157">
            <v>71650167.900000006</v>
          </cell>
          <cell r="I157">
            <v>17849146</v>
          </cell>
          <cell r="J157">
            <v>17849146</v>
          </cell>
          <cell r="K157">
            <v>48247378.651192725</v>
          </cell>
          <cell r="L157">
            <v>97329632.302385449</v>
          </cell>
          <cell r="M157">
            <v>147063028.95357817</v>
          </cell>
          <cell r="N157">
            <v>195175240.6047709</v>
          </cell>
          <cell r="O157">
            <v>71462398.353654519</v>
          </cell>
          <cell r="P157">
            <v>28312105.965709388</v>
          </cell>
          <cell r="Q157">
            <v>41407051.129762471</v>
          </cell>
          <cell r="R157">
            <v>39055036.533307835</v>
          </cell>
          <cell r="T157">
            <v>0</v>
          </cell>
        </row>
        <row r="158">
          <cell r="G158" t="str">
            <v>2_13_49</v>
          </cell>
          <cell r="H158">
            <v>17221890</v>
          </cell>
          <cell r="I158">
            <v>20583814</v>
          </cell>
          <cell r="J158">
            <v>20583814</v>
          </cell>
          <cell r="K158">
            <v>1059136</v>
          </cell>
          <cell r="L158">
            <v>6082352</v>
          </cell>
          <cell r="M158">
            <v>16182103</v>
          </cell>
          <cell r="N158">
            <v>23846717</v>
          </cell>
          <cell r="O158">
            <v>22115376.486882977</v>
          </cell>
          <cell r="P158">
            <v>25069503.01329061</v>
          </cell>
          <cell r="Q158">
            <v>25191429.870237529</v>
          </cell>
          <cell r="R158">
            <v>24173002.066692166</v>
          </cell>
          <cell r="T158">
            <v>0</v>
          </cell>
        </row>
        <row r="159">
          <cell r="G159" t="str">
            <v>2_13_50</v>
          </cell>
          <cell r="H159">
            <v>3106784</v>
          </cell>
          <cell r="I159">
            <v>1785582</v>
          </cell>
          <cell r="J159">
            <v>1785582</v>
          </cell>
          <cell r="K159">
            <v>6823044</v>
          </cell>
          <cell r="L159">
            <v>12906520</v>
          </cell>
          <cell r="M159">
            <v>19446143</v>
          </cell>
          <cell r="N159">
            <v>23678129</v>
          </cell>
          <cell r="O159">
            <v>3534434.2</v>
          </cell>
          <cell r="P159">
            <v>3185351.5</v>
          </cell>
          <cell r="Q159">
            <v>3088826.9</v>
          </cell>
          <cell r="R159">
            <v>2477083.2000000002</v>
          </cell>
          <cell r="T159">
            <v>0</v>
          </cell>
        </row>
        <row r="163">
          <cell r="G163" t="str">
            <v>2_13_51</v>
          </cell>
          <cell r="H163">
            <v>90019882.337153554</v>
          </cell>
          <cell r="I163">
            <v>104142638.83736674</v>
          </cell>
          <cell r="J163">
            <v>104142638.83736674</v>
          </cell>
          <cell r="K163">
            <v>37909901.704517148</v>
          </cell>
          <cell r="L163">
            <v>75819803.409034297</v>
          </cell>
          <cell r="M163">
            <v>113729705.11355144</v>
          </cell>
          <cell r="N163">
            <v>151639606.81806859</v>
          </cell>
          <cell r="O163">
            <v>154047191.75723031</v>
          </cell>
          <cell r="P163">
            <v>154878194.48709914</v>
          </cell>
          <cell r="Q163">
            <v>154878194.48709914</v>
          </cell>
          <cell r="R163">
            <v>154878194.48709914</v>
          </cell>
          <cell r="T163">
            <v>0</v>
          </cell>
        </row>
        <row r="164">
          <cell r="G164" t="str">
            <v>2_13_52</v>
          </cell>
          <cell r="H164">
            <v>60738064.066880003</v>
          </cell>
          <cell r="I164">
            <v>81705727.278710008</v>
          </cell>
          <cell r="J164">
            <v>81705727.278710008</v>
          </cell>
          <cell r="K164">
            <v>27864680.687412504</v>
          </cell>
          <cell r="L164">
            <v>55729361.374825008</v>
          </cell>
          <cell r="M164">
            <v>83594042.062237516</v>
          </cell>
          <cell r="N164">
            <v>111458722.74965002</v>
          </cell>
          <cell r="O164">
            <v>107550163.36400001</v>
          </cell>
          <cell r="P164">
            <v>110694529.48599997</v>
          </cell>
          <cell r="Q164">
            <v>109154612.14199996</v>
          </cell>
          <cell r="R164">
            <v>109548464.469</v>
          </cell>
          <cell r="T164">
            <v>0</v>
          </cell>
        </row>
        <row r="165">
          <cell r="G165" t="str">
            <v>2_13_53</v>
          </cell>
          <cell r="H165">
            <v>8652189.1762100011</v>
          </cell>
          <cell r="I165">
            <v>8154367.5609299997</v>
          </cell>
          <cell r="J165">
            <v>8154367.5609299997</v>
          </cell>
          <cell r="K165">
            <v>2250570.73575</v>
          </cell>
          <cell r="L165">
            <v>4501141.4715</v>
          </cell>
          <cell r="M165">
            <v>6751712.20725</v>
          </cell>
          <cell r="N165">
            <v>9002282.943</v>
          </cell>
          <cell r="O165">
            <v>8975151.9570000004</v>
          </cell>
          <cell r="P165">
            <v>8558829.1420000009</v>
          </cell>
          <cell r="Q165">
            <v>6564884.4180000005</v>
          </cell>
          <cell r="R165">
            <v>6516044.3779999996</v>
          </cell>
          <cell r="T165">
            <v>0</v>
          </cell>
        </row>
        <row r="166">
          <cell r="G166" t="str">
            <v>2_13_54</v>
          </cell>
          <cell r="H166">
            <v>19947479.270273548</v>
          </cell>
          <cell r="I166">
            <v>15122366.558656737</v>
          </cell>
          <cell r="J166">
            <v>15122366.558656737</v>
          </cell>
          <cell r="K166">
            <v>8198721.0171046481</v>
          </cell>
          <cell r="L166">
            <v>16397442.034209296</v>
          </cell>
          <cell r="M166">
            <v>24596163.051313944</v>
          </cell>
          <cell r="N166">
            <v>32794884.068418592</v>
          </cell>
          <cell r="O166">
            <v>39297227.001230299</v>
          </cell>
          <cell r="P166">
            <v>37033945.665099181</v>
          </cell>
          <cell r="Q166">
            <v>38679570.375099197</v>
          </cell>
          <cell r="R166">
            <v>38285565.601099163</v>
          </cell>
          <cell r="T166">
            <v>0</v>
          </cell>
        </row>
        <row r="167">
          <cell r="G167" t="str">
            <v>2_13_55</v>
          </cell>
          <cell r="H167">
            <v>7670493.9781499999</v>
          </cell>
          <cell r="I167">
            <v>12293386.80931</v>
          </cell>
          <cell r="J167">
            <v>12293386.80931</v>
          </cell>
          <cell r="K167">
            <v>14026055.308110002</v>
          </cell>
          <cell r="L167">
            <v>14026055.308110002</v>
          </cell>
          <cell r="M167">
            <v>14026055.308110002</v>
          </cell>
          <cell r="N167">
            <v>14026055.308110002</v>
          </cell>
          <cell r="O167">
            <v>14558617.454</v>
          </cell>
          <cell r="P167">
            <v>14679008.450999999</v>
          </cell>
          <cell r="Q167">
            <v>14679008.450999999</v>
          </cell>
          <cell r="R167">
            <v>14679008.450999999</v>
          </cell>
          <cell r="T167">
            <v>0</v>
          </cell>
        </row>
        <row r="168">
          <cell r="G168" t="str">
            <v>2_13_56</v>
          </cell>
          <cell r="H168">
            <v>9334339</v>
          </cell>
          <cell r="I168">
            <v>4000000</v>
          </cell>
          <cell r="J168">
            <v>4000000</v>
          </cell>
          <cell r="K168">
            <v>1846500</v>
          </cell>
          <cell r="L168">
            <v>3693000</v>
          </cell>
          <cell r="M168">
            <v>5539500</v>
          </cell>
          <cell r="N168">
            <v>7386000</v>
          </cell>
          <cell r="O168">
            <v>6886000</v>
          </cell>
          <cell r="P168">
            <v>6886000</v>
          </cell>
          <cell r="Q168">
            <v>6886000</v>
          </cell>
          <cell r="R168">
            <v>6886000</v>
          </cell>
          <cell r="T168">
            <v>0</v>
          </cell>
        </row>
        <row r="169">
          <cell r="G169" t="str">
            <v>2_13_57</v>
          </cell>
          <cell r="H169">
            <v>73259827.801819503</v>
          </cell>
          <cell r="I169">
            <v>19834111.033860002</v>
          </cell>
          <cell r="J169">
            <v>19834111.033860002</v>
          </cell>
          <cell r="K169">
            <v>4685520.1057199994</v>
          </cell>
          <cell r="L169">
            <v>9371040.2114399988</v>
          </cell>
          <cell r="M169">
            <v>14056560.317159999</v>
          </cell>
          <cell r="N169">
            <v>18742080.422879998</v>
          </cell>
          <cell r="O169">
            <v>16895000</v>
          </cell>
          <cell r="P169">
            <v>16417000</v>
          </cell>
          <cell r="Q169">
            <v>16230000</v>
          </cell>
          <cell r="R169">
            <v>17000000</v>
          </cell>
          <cell r="T169">
            <v>0</v>
          </cell>
        </row>
        <row r="170">
          <cell r="G170" t="str">
            <v>2_13_58</v>
          </cell>
          <cell r="H170">
            <v>57927422.031769998</v>
          </cell>
          <cell r="I170">
            <v>3419549.65</v>
          </cell>
          <cell r="J170">
            <v>3419549.65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T170">
            <v>0</v>
          </cell>
        </row>
        <row r="171">
          <cell r="G171" t="str">
            <v>2_13_59</v>
          </cell>
          <cell r="H171">
            <v>14098582.132424071</v>
          </cell>
          <cell r="I171">
            <v>15234770</v>
          </cell>
          <cell r="J171">
            <v>15234770</v>
          </cell>
          <cell r="K171">
            <v>4529763.3269699998</v>
          </cell>
          <cell r="L171">
            <v>9059526.6539399996</v>
          </cell>
          <cell r="M171">
            <v>13589289.980909999</v>
          </cell>
          <cell r="N171">
            <v>18119053.307879999</v>
          </cell>
          <cell r="O171">
            <v>14926105</v>
          </cell>
          <cell r="P171">
            <v>15628715</v>
          </cell>
          <cell r="Q171">
            <v>15508352</v>
          </cell>
          <cell r="R171">
            <v>16338420</v>
          </cell>
          <cell r="T171">
            <v>0</v>
          </cell>
        </row>
        <row r="172">
          <cell r="G172" t="str">
            <v>2_13_60</v>
          </cell>
          <cell r="H172">
            <v>1233823.6376254386</v>
          </cell>
          <cell r="I172">
            <v>1179791.3838600013</v>
          </cell>
          <cell r="J172">
            <v>1179791.3838600013</v>
          </cell>
          <cell r="K172">
            <v>155756.77875</v>
          </cell>
          <cell r="L172">
            <v>311513.5575</v>
          </cell>
          <cell r="M172">
            <v>467270.33624999999</v>
          </cell>
          <cell r="N172">
            <v>623027.11499999999</v>
          </cell>
          <cell r="O172">
            <v>1968895</v>
          </cell>
          <cell r="P172">
            <v>788285</v>
          </cell>
          <cell r="Q172">
            <v>721648</v>
          </cell>
          <cell r="R172">
            <v>661580</v>
          </cell>
          <cell r="T172">
            <v>0</v>
          </cell>
        </row>
        <row r="173">
          <cell r="G173" t="str">
            <v>2_13_61</v>
          </cell>
          <cell r="H173">
            <v>43103456.112224072</v>
          </cell>
          <cell r="I173">
            <v>19834111.155499998</v>
          </cell>
          <cell r="J173">
            <v>19834111.155499998</v>
          </cell>
          <cell r="K173">
            <v>4685520.1057199994</v>
          </cell>
          <cell r="L173">
            <v>9371040.2114399988</v>
          </cell>
          <cell r="M173">
            <v>14056560.317159999</v>
          </cell>
          <cell r="N173">
            <v>18742080.422879998</v>
          </cell>
          <cell r="O173">
            <v>16895000</v>
          </cell>
          <cell r="P173">
            <v>16417000</v>
          </cell>
          <cell r="Q173">
            <v>16230000</v>
          </cell>
          <cell r="R173">
            <v>17000000</v>
          </cell>
          <cell r="T173">
            <v>0</v>
          </cell>
        </row>
        <row r="174">
          <cell r="G174" t="str">
            <v>2_13_62</v>
          </cell>
          <cell r="H174">
            <v>28099901.023570001</v>
          </cell>
          <cell r="I174">
            <v>880544.15549999999</v>
          </cell>
          <cell r="J174">
            <v>880544.15549999999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T174">
            <v>0</v>
          </cell>
        </row>
        <row r="175">
          <cell r="G175" t="str">
            <v>2_13_63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T175">
            <v>0</v>
          </cell>
        </row>
        <row r="176">
          <cell r="G176" t="str">
            <v>2_13_64</v>
          </cell>
          <cell r="H176">
            <v>15003555.088654071</v>
          </cell>
          <cell r="I176">
            <v>18953567</v>
          </cell>
          <cell r="J176">
            <v>18953567</v>
          </cell>
          <cell r="K176">
            <v>4685520.1057199994</v>
          </cell>
          <cell r="L176">
            <v>9371040.2114399988</v>
          </cell>
          <cell r="M176">
            <v>14056560.317159999</v>
          </cell>
          <cell r="N176">
            <v>18742080.422879998</v>
          </cell>
          <cell r="O176">
            <v>16895000</v>
          </cell>
          <cell r="P176">
            <v>16417000</v>
          </cell>
          <cell r="Q176">
            <v>16230000</v>
          </cell>
          <cell r="R176">
            <v>17000000</v>
          </cell>
          <cell r="T176">
            <v>0</v>
          </cell>
        </row>
        <row r="177">
          <cell r="G177" t="str">
            <v>2_13_65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T177">
            <v>0</v>
          </cell>
        </row>
        <row r="178">
          <cell r="G178" t="str">
            <v>2_13_66</v>
          </cell>
          <cell r="H178">
            <v>49878451.040399998</v>
          </cell>
          <cell r="I178">
            <v>1065971.6235</v>
          </cell>
          <cell r="J178">
            <v>1065971.6235</v>
          </cell>
          <cell r="K178">
            <v>2588934.6</v>
          </cell>
          <cell r="L178">
            <v>5177869.2</v>
          </cell>
          <cell r="M178">
            <v>7766803.8000000007</v>
          </cell>
          <cell r="N178">
            <v>10355738.4</v>
          </cell>
          <cell r="O178">
            <v>1355738.4</v>
          </cell>
          <cell r="P178">
            <v>28197938.399999999</v>
          </cell>
          <cell r="Q178">
            <v>1355738.4</v>
          </cell>
          <cell r="R178">
            <v>866082</v>
          </cell>
          <cell r="T178">
            <v>0</v>
          </cell>
        </row>
        <row r="179">
          <cell r="G179" t="str">
            <v>2_13_67</v>
          </cell>
          <cell r="H179">
            <v>8570086.2518499997</v>
          </cell>
          <cell r="I179">
            <v>7981019.7196983788</v>
          </cell>
          <cell r="J179">
            <v>7981019.7196983788</v>
          </cell>
          <cell r="K179">
            <v>2702462.2571150321</v>
          </cell>
          <cell r="L179">
            <v>5404924.5142300641</v>
          </cell>
          <cell r="M179">
            <v>8107386.7713450957</v>
          </cell>
          <cell r="N179">
            <v>10809849.028460128</v>
          </cell>
          <cell r="O179">
            <v>11692232.739370773</v>
          </cell>
          <cell r="P179">
            <v>12159011.199278858</v>
          </cell>
          <cell r="Q179">
            <v>12245931.685278857</v>
          </cell>
          <cell r="R179">
            <v>12243674.076278858</v>
          </cell>
          <cell r="T179">
            <v>0</v>
          </cell>
        </row>
        <row r="180">
          <cell r="G180" t="str">
            <v>2_13_68</v>
          </cell>
          <cell r="H180">
            <v>149341.73949732</v>
          </cell>
          <cell r="I180">
            <v>197102</v>
          </cell>
          <cell r="J180">
            <v>188138</v>
          </cell>
          <cell r="K180">
            <v>209511.74594737071</v>
          </cell>
          <cell r="L180">
            <v>209511.74594737071</v>
          </cell>
          <cell r="M180">
            <v>209511.74594737071</v>
          </cell>
          <cell r="N180">
            <v>209511.74594737071</v>
          </cell>
          <cell r="O180">
            <v>246896.12263014395</v>
          </cell>
          <cell r="P180">
            <v>271953.99515738501</v>
          </cell>
          <cell r="Q180">
            <v>271953.99515738501</v>
          </cell>
          <cell r="R180">
            <v>271953.99515738501</v>
          </cell>
          <cell r="T180">
            <v>0</v>
          </cell>
        </row>
        <row r="181">
          <cell r="G181" t="str">
            <v>2_13_69</v>
          </cell>
          <cell r="H181">
            <v>252834.62428774929</v>
          </cell>
          <cell r="I181">
            <v>304999</v>
          </cell>
          <cell r="J181">
            <v>290609</v>
          </cell>
          <cell r="K181">
            <v>374669.79520238697</v>
          </cell>
          <cell r="L181">
            <v>374669.79520238697</v>
          </cell>
          <cell r="M181">
            <v>374669.79520238697</v>
          </cell>
          <cell r="N181">
            <v>374669.79520238697</v>
          </cell>
          <cell r="O181">
            <v>415787.0576743423</v>
          </cell>
          <cell r="P181">
            <v>450653.12712409138</v>
          </cell>
          <cell r="Q181">
            <v>450653.12712409138</v>
          </cell>
          <cell r="R181">
            <v>450653.12712409138</v>
          </cell>
          <cell r="T181">
            <v>0</v>
          </cell>
        </row>
        <row r="182">
          <cell r="G182" t="str">
            <v>2_13_70</v>
          </cell>
          <cell r="H182">
            <v>4602</v>
          </cell>
          <cell r="I182">
            <v>4878.416666666667</v>
          </cell>
          <cell r="J182">
            <v>4878.416666666667</v>
          </cell>
          <cell r="K182">
            <v>5322.2666666666673</v>
          </cell>
          <cell r="L182">
            <v>5322.2666666666673</v>
          </cell>
          <cell r="M182">
            <v>5322.2666666666673</v>
          </cell>
          <cell r="N182">
            <v>5322.2666666666673</v>
          </cell>
          <cell r="O182">
            <v>5257</v>
          </cell>
          <cell r="P182">
            <v>5369</v>
          </cell>
          <cell r="Q182">
            <v>5369</v>
          </cell>
          <cell r="R182">
            <v>5369</v>
          </cell>
          <cell r="T182">
            <v>0</v>
          </cell>
        </row>
        <row r="183">
          <cell r="G183" t="str">
            <v>2_13_71</v>
          </cell>
          <cell r="H183">
            <v>702</v>
          </cell>
          <cell r="I183">
            <v>757</v>
          </cell>
          <cell r="J183">
            <v>754</v>
          </cell>
          <cell r="K183">
            <v>729.16666666666663</v>
          </cell>
          <cell r="L183">
            <v>729.16666666666663</v>
          </cell>
          <cell r="M183">
            <v>729.16666666666663</v>
          </cell>
          <cell r="N183">
            <v>729.16666666666663</v>
          </cell>
          <cell r="O183">
            <v>729</v>
          </cell>
          <cell r="P183">
            <v>732</v>
          </cell>
          <cell r="Q183">
            <v>732</v>
          </cell>
          <cell r="R183">
            <v>732</v>
          </cell>
          <cell r="T183">
            <v>0</v>
          </cell>
        </row>
        <row r="184">
          <cell r="G184" t="str">
            <v>2_13_72</v>
          </cell>
          <cell r="H184">
            <v>8247248.2220000001</v>
          </cell>
          <cell r="I184">
            <v>11538551</v>
          </cell>
          <cell r="J184">
            <v>11008515</v>
          </cell>
          <cell r="K184">
            <v>13380928.580769917</v>
          </cell>
          <cell r="L184">
            <v>13380928.580769917</v>
          </cell>
          <cell r="M184">
            <v>13380928.580769917</v>
          </cell>
          <cell r="N184">
            <v>13380928.580769917</v>
          </cell>
          <cell r="O184">
            <v>15575195</v>
          </cell>
          <cell r="P184">
            <v>17521452</v>
          </cell>
          <cell r="Q184">
            <v>17521452</v>
          </cell>
          <cell r="R184">
            <v>17521452</v>
          </cell>
          <cell r="T184">
            <v>0</v>
          </cell>
        </row>
        <row r="185">
          <cell r="G185" t="str">
            <v>2_13_73</v>
          </cell>
          <cell r="H185">
            <v>2129878.875</v>
          </cell>
          <cell r="I185">
            <v>2769391</v>
          </cell>
          <cell r="J185">
            <v>2630593</v>
          </cell>
          <cell r="K185">
            <v>3278360.7080208859</v>
          </cell>
          <cell r="L185">
            <v>3278360.7080208859</v>
          </cell>
          <cell r="M185">
            <v>3278360.7080208859</v>
          </cell>
          <cell r="N185">
            <v>3278360.7080208859</v>
          </cell>
          <cell r="O185">
            <v>3535905</v>
          </cell>
          <cell r="P185">
            <v>3845073</v>
          </cell>
          <cell r="Q185">
            <v>3845073</v>
          </cell>
          <cell r="R185">
            <v>3845073</v>
          </cell>
          <cell r="T185">
            <v>0</v>
          </cell>
        </row>
        <row r="188">
          <cell r="G188" t="str">
            <v>2_13_97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T188">
            <v>0</v>
          </cell>
        </row>
        <row r="189">
          <cell r="G189" t="str">
            <v>2_13_98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T189">
            <v>0</v>
          </cell>
        </row>
        <row r="190">
          <cell r="G190" t="str">
            <v>2_13_99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T190">
            <v>0</v>
          </cell>
        </row>
        <row r="191">
          <cell r="G191" t="str">
            <v>2_13_100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T191">
            <v>0</v>
          </cell>
        </row>
        <row r="192">
          <cell r="G192" t="str">
            <v>2_13_101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T192">
            <v>0</v>
          </cell>
        </row>
        <row r="193">
          <cell r="G193" t="str">
            <v>2_13_102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T193">
            <v>0</v>
          </cell>
        </row>
      </sheetData>
      <sheetData sheetId="23" refreshError="1"/>
      <sheetData sheetId="24" refreshError="1"/>
      <sheetData sheetId="25" refreshError="1">
        <row r="83">
          <cell r="G83" t="str">
            <v>3_16_1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</row>
        <row r="84">
          <cell r="G84" t="str">
            <v>3_16_2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3_16_3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</row>
        <row r="86">
          <cell r="G86" t="str">
            <v>3_16_4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3_16_5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3_16_6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</row>
        <row r="89">
          <cell r="G89" t="str">
            <v>3_16_7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</row>
        <row r="90">
          <cell r="G90" t="str">
            <v>3_16_8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3_16_9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T91">
            <v>0</v>
          </cell>
        </row>
        <row r="92">
          <cell r="G92" t="str">
            <v>3_16_10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T92">
            <v>0</v>
          </cell>
        </row>
        <row r="93">
          <cell r="G93" t="str">
            <v>3_16_11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3_16_12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3_16_13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3_16_14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3_16_15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3_16_16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</row>
        <row r="99">
          <cell r="G99" t="str">
            <v>3_16_17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3_16_18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3_16_19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T101">
            <v>0</v>
          </cell>
        </row>
        <row r="102">
          <cell r="G102" t="str">
            <v>3_16_20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T102">
            <v>0</v>
          </cell>
        </row>
        <row r="103">
          <cell r="G103" t="str">
            <v>3_16_21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3_16_22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3_16_23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3_16_24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3_16_25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3_16_26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3_16_27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3_16_28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3_16_29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3_16_30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3_16_31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3_16_32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3_16_33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3_16_34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3_16_35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3_16_36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</row>
        <row r="119">
          <cell r="G119" t="str">
            <v>3_16_37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</row>
        <row r="120">
          <cell r="G120" t="str">
            <v>3_16_38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3_16_39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3_16_40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</row>
        <row r="123">
          <cell r="G123" t="str">
            <v>3_16_41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</row>
        <row r="124">
          <cell r="G124" t="str">
            <v>3_16_42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T124">
            <v>0</v>
          </cell>
        </row>
        <row r="125">
          <cell r="G125" t="str">
            <v>3_16_43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T125">
            <v>0</v>
          </cell>
        </row>
        <row r="126">
          <cell r="G126" t="str">
            <v>3_16_44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T126">
            <v>0</v>
          </cell>
        </row>
        <row r="127">
          <cell r="G127" t="str">
            <v>3_16_45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T127">
            <v>0</v>
          </cell>
        </row>
        <row r="128">
          <cell r="G128" t="str">
            <v>3_16_46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3_16_47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3_16_48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3_16_49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3_16_50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3_16_97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3_16_98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3_16_99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3_16_100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3_16_101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3_16_102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26" refreshError="1">
        <row r="83">
          <cell r="G83" t="str">
            <v>3_17_1</v>
          </cell>
          <cell r="H83">
            <v>4567528</v>
          </cell>
          <cell r="I83">
            <v>3510256</v>
          </cell>
          <cell r="J83">
            <v>5840234</v>
          </cell>
          <cell r="K83">
            <v>534877</v>
          </cell>
          <cell r="L83">
            <v>1270948</v>
          </cell>
          <cell r="M83">
            <v>2031536</v>
          </cell>
          <cell r="N83">
            <v>3133484</v>
          </cell>
          <cell r="O83">
            <v>7229178.2999999998</v>
          </cell>
          <cell r="P83">
            <v>8016751.1674091406</v>
          </cell>
          <cell r="Q83">
            <v>8025914.3770000003</v>
          </cell>
          <cell r="R83">
            <v>8029142.3770000003</v>
          </cell>
          <cell r="T83">
            <v>0</v>
          </cell>
        </row>
        <row r="84">
          <cell r="G84" t="str">
            <v>3_17_2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3_17_3</v>
          </cell>
          <cell r="H85">
            <v>4416509</v>
          </cell>
          <cell r="I85">
            <v>3310712.1</v>
          </cell>
          <cell r="J85">
            <v>5561463</v>
          </cell>
          <cell r="K85">
            <v>635454</v>
          </cell>
          <cell r="L85">
            <v>1337234.3</v>
          </cell>
          <cell r="M85">
            <v>2037691</v>
          </cell>
          <cell r="N85">
            <v>3079310.2</v>
          </cell>
          <cell r="O85">
            <v>5822484.5</v>
          </cell>
          <cell r="P85">
            <v>6139713.5</v>
          </cell>
          <cell r="Q85">
            <v>6093980</v>
          </cell>
          <cell r="R85">
            <v>6164776.5</v>
          </cell>
          <cell r="T85">
            <v>0</v>
          </cell>
        </row>
        <row r="86">
          <cell r="G86" t="str">
            <v>3_17_4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3_17_5</v>
          </cell>
          <cell r="H87">
            <v>5348</v>
          </cell>
          <cell r="I87">
            <v>0</v>
          </cell>
          <cell r="J87">
            <v>76722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3_17_6</v>
          </cell>
          <cell r="H88">
            <v>145670.99999999977</v>
          </cell>
          <cell r="I88">
            <v>199543.89999999991</v>
          </cell>
          <cell r="J88">
            <v>202049</v>
          </cell>
          <cell r="K88">
            <v>-100577</v>
          </cell>
          <cell r="L88">
            <v>-66286.300000000047</v>
          </cell>
          <cell r="M88">
            <v>-6155</v>
          </cell>
          <cell r="N88">
            <v>54173.799999999988</v>
          </cell>
          <cell r="O88">
            <v>1406693.4840267859</v>
          </cell>
          <cell r="P88">
            <v>1877037.6674091406</v>
          </cell>
          <cell r="Q88">
            <v>1931934.3770000003</v>
          </cell>
          <cell r="R88">
            <v>1864365.8770000003</v>
          </cell>
          <cell r="T88">
            <v>0</v>
          </cell>
        </row>
        <row r="89">
          <cell r="G89" t="str">
            <v>3_17_7</v>
          </cell>
          <cell r="H89">
            <v>179863.3</v>
          </cell>
          <cell r="I89">
            <v>234479</v>
          </cell>
          <cell r="J89">
            <v>221756</v>
          </cell>
          <cell r="K89">
            <v>53765.5</v>
          </cell>
          <cell r="L89">
            <v>107546</v>
          </cell>
          <cell r="M89">
            <v>161327.9</v>
          </cell>
          <cell r="N89">
            <v>301877</v>
          </cell>
          <cell r="O89">
            <v>667023.5</v>
          </cell>
          <cell r="P89">
            <v>775027.5</v>
          </cell>
          <cell r="Q89">
            <v>775027.5</v>
          </cell>
          <cell r="R89">
            <v>775027.5</v>
          </cell>
          <cell r="T89">
            <v>0</v>
          </cell>
        </row>
        <row r="90">
          <cell r="G90" t="str">
            <v>3_17_8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3_17_9</v>
          </cell>
          <cell r="H91">
            <v>3097480.7</v>
          </cell>
          <cell r="I91">
            <v>5339085</v>
          </cell>
          <cell r="J91">
            <v>7500137</v>
          </cell>
          <cell r="K91">
            <v>3991404</v>
          </cell>
          <cell r="L91">
            <v>4025452</v>
          </cell>
          <cell r="M91">
            <v>3241130</v>
          </cell>
          <cell r="N91">
            <v>9715310.25</v>
          </cell>
          <cell r="O91">
            <v>6788133</v>
          </cell>
          <cell r="P91">
            <v>2652200</v>
          </cell>
          <cell r="Q91">
            <v>4158413</v>
          </cell>
          <cell r="R91">
            <v>5554429</v>
          </cell>
          <cell r="T91">
            <v>0</v>
          </cell>
        </row>
        <row r="92">
          <cell r="G92" t="str">
            <v>3_17_10</v>
          </cell>
          <cell r="H92">
            <v>2987480.7</v>
          </cell>
          <cell r="I92">
            <v>5339085</v>
          </cell>
          <cell r="J92">
            <v>5160054</v>
          </cell>
          <cell r="K92">
            <v>1349704</v>
          </cell>
          <cell r="L92">
            <v>1383752</v>
          </cell>
          <cell r="M92">
            <v>365455</v>
          </cell>
          <cell r="N92">
            <v>6839635</v>
          </cell>
          <cell r="O92">
            <v>6788133</v>
          </cell>
          <cell r="P92">
            <v>2652200</v>
          </cell>
          <cell r="Q92">
            <v>4158413</v>
          </cell>
          <cell r="R92">
            <v>5554429</v>
          </cell>
          <cell r="T92">
            <v>0</v>
          </cell>
        </row>
        <row r="93">
          <cell r="G93" t="str">
            <v>3_17_11</v>
          </cell>
          <cell r="H93">
            <v>325534.3</v>
          </cell>
          <cell r="I93">
            <v>434022.9</v>
          </cell>
          <cell r="J93">
            <v>423805</v>
          </cell>
          <cell r="K93">
            <v>-46811.5</v>
          </cell>
          <cell r="L93">
            <v>41259.699999999953</v>
          </cell>
          <cell r="M93">
            <v>155172.9</v>
          </cell>
          <cell r="N93">
            <v>356050.8</v>
          </cell>
          <cell r="O93">
            <v>2073716.9840267859</v>
          </cell>
          <cell r="P93">
            <v>2652065.1674091406</v>
          </cell>
          <cell r="Q93">
            <v>2706961.8770000003</v>
          </cell>
          <cell r="R93">
            <v>2639393.3770000003</v>
          </cell>
          <cell r="T93">
            <v>0</v>
          </cell>
        </row>
        <row r="94">
          <cell r="G94" t="str">
            <v>3_17_12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3_17_13</v>
          </cell>
          <cell r="H95">
            <v>110000</v>
          </cell>
          <cell r="I95">
            <v>0</v>
          </cell>
          <cell r="J95">
            <v>2340083</v>
          </cell>
          <cell r="K95">
            <v>2641700</v>
          </cell>
          <cell r="L95">
            <v>2641700</v>
          </cell>
          <cell r="M95">
            <v>2875675</v>
          </cell>
          <cell r="N95">
            <v>2875675.25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3_17_14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3_17_15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3_17_16</v>
          </cell>
          <cell r="H98">
            <v>2715783</v>
          </cell>
          <cell r="I98">
            <v>499651</v>
          </cell>
          <cell r="J98">
            <v>517564</v>
          </cell>
          <cell r="K98">
            <v>204756</v>
          </cell>
          <cell r="L98">
            <v>251756</v>
          </cell>
          <cell r="M98">
            <v>440858</v>
          </cell>
          <cell r="N98">
            <v>8446692</v>
          </cell>
          <cell r="O98">
            <v>6753017</v>
          </cell>
          <cell r="P98">
            <v>989745</v>
          </cell>
          <cell r="Q98">
            <v>961822</v>
          </cell>
          <cell r="R98">
            <v>981645</v>
          </cell>
          <cell r="T98">
            <v>0</v>
          </cell>
        </row>
        <row r="99">
          <cell r="G99" t="str">
            <v>3_17_17</v>
          </cell>
          <cell r="H99">
            <v>5046</v>
          </cell>
          <cell r="I99">
            <v>21851</v>
          </cell>
          <cell r="J99">
            <v>21851</v>
          </cell>
          <cell r="K99">
            <v>20205</v>
          </cell>
          <cell r="L99">
            <v>20205</v>
          </cell>
          <cell r="M99">
            <v>20205</v>
          </cell>
          <cell r="N99">
            <v>20205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3_17_18</v>
          </cell>
          <cell r="H100">
            <v>5046</v>
          </cell>
          <cell r="I100">
            <v>21851</v>
          </cell>
          <cell r="J100">
            <v>21851</v>
          </cell>
          <cell r="K100">
            <v>20205</v>
          </cell>
          <cell r="L100">
            <v>20205</v>
          </cell>
          <cell r="M100">
            <v>20205</v>
          </cell>
          <cell r="N100">
            <v>20205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3_17_19</v>
          </cell>
          <cell r="H101">
            <v>2486918</v>
          </cell>
          <cell r="I101">
            <v>86492</v>
          </cell>
          <cell r="J101">
            <v>54477</v>
          </cell>
          <cell r="K101">
            <v>650</v>
          </cell>
          <cell r="L101">
            <v>7738</v>
          </cell>
          <cell r="M101">
            <v>12938</v>
          </cell>
          <cell r="N101">
            <v>7978860</v>
          </cell>
          <cell r="O101">
            <v>5778640</v>
          </cell>
          <cell r="P101">
            <v>15368</v>
          </cell>
          <cell r="Q101">
            <v>27357</v>
          </cell>
          <cell r="R101">
            <v>42998</v>
          </cell>
          <cell r="T101">
            <v>0</v>
          </cell>
        </row>
        <row r="102">
          <cell r="G102" t="str">
            <v>3_17_20</v>
          </cell>
          <cell r="H102">
            <v>68416</v>
          </cell>
          <cell r="I102">
            <v>86492</v>
          </cell>
          <cell r="J102">
            <v>54477</v>
          </cell>
          <cell r="K102">
            <v>650</v>
          </cell>
          <cell r="L102">
            <v>7738</v>
          </cell>
          <cell r="M102">
            <v>12938</v>
          </cell>
          <cell r="N102">
            <v>2711360</v>
          </cell>
          <cell r="O102">
            <v>5778640</v>
          </cell>
          <cell r="P102">
            <v>15368</v>
          </cell>
          <cell r="Q102">
            <v>27357</v>
          </cell>
          <cell r="R102">
            <v>42998</v>
          </cell>
          <cell r="T102">
            <v>0</v>
          </cell>
        </row>
        <row r="103">
          <cell r="G103" t="str">
            <v>3_17_21</v>
          </cell>
          <cell r="H103">
            <v>2418502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5267500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3_17_22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3_17_23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3_17_24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3_17_25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3_17_26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3_17_27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3_17_28</v>
          </cell>
          <cell r="H110">
            <v>223819</v>
          </cell>
          <cell r="I110">
            <v>391308</v>
          </cell>
          <cell r="J110">
            <v>441236</v>
          </cell>
          <cell r="K110">
            <v>183901</v>
          </cell>
          <cell r="L110">
            <v>223813</v>
          </cell>
          <cell r="M110">
            <v>407715</v>
          </cell>
          <cell r="N110">
            <v>447627</v>
          </cell>
          <cell r="O110">
            <v>974377</v>
          </cell>
          <cell r="P110">
            <v>974377</v>
          </cell>
          <cell r="Q110">
            <v>934465</v>
          </cell>
          <cell r="R110">
            <v>938647</v>
          </cell>
          <cell r="T110">
            <v>0</v>
          </cell>
        </row>
        <row r="111">
          <cell r="G111" t="str">
            <v>3_17_29</v>
          </cell>
          <cell r="H111">
            <v>223819</v>
          </cell>
          <cell r="I111">
            <v>391308</v>
          </cell>
          <cell r="J111">
            <v>441236</v>
          </cell>
          <cell r="K111">
            <v>183901</v>
          </cell>
          <cell r="L111">
            <v>223813</v>
          </cell>
          <cell r="M111">
            <v>407715</v>
          </cell>
          <cell r="N111">
            <v>447627</v>
          </cell>
          <cell r="O111">
            <v>974377</v>
          </cell>
          <cell r="P111">
            <v>974377</v>
          </cell>
          <cell r="Q111">
            <v>934465</v>
          </cell>
          <cell r="R111">
            <v>938647</v>
          </cell>
          <cell r="T111">
            <v>0</v>
          </cell>
        </row>
        <row r="112">
          <cell r="G112" t="str">
            <v>3_17_30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3_17_31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3_17_32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3_17_33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3_17_34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3_17_35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3_17_36</v>
          </cell>
          <cell r="H118">
            <v>298593</v>
          </cell>
          <cell r="I118">
            <v>268725</v>
          </cell>
          <cell r="J118">
            <v>475700</v>
          </cell>
          <cell r="K118">
            <v>55228.800000000003</v>
          </cell>
          <cell r="L118">
            <v>128408.79999999999</v>
          </cell>
          <cell r="M118">
            <v>200082.6</v>
          </cell>
          <cell r="N118">
            <v>297119.09999999998</v>
          </cell>
          <cell r="O118">
            <v>594091.91008321429</v>
          </cell>
          <cell r="P118">
            <v>660365.45208909689</v>
          </cell>
          <cell r="Q118">
            <v>665236.71600000001</v>
          </cell>
          <cell r="R118">
            <v>646561.58353924518</v>
          </cell>
          <cell r="T118">
            <v>0</v>
          </cell>
        </row>
        <row r="119">
          <cell r="G119" t="str">
            <v>3_17_37</v>
          </cell>
          <cell r="H119">
            <v>297281</v>
          </cell>
          <cell r="I119">
            <v>499651</v>
          </cell>
          <cell r="J119">
            <v>517564</v>
          </cell>
          <cell r="K119">
            <v>204756</v>
          </cell>
          <cell r="L119">
            <v>251756</v>
          </cell>
          <cell r="M119">
            <v>440858</v>
          </cell>
          <cell r="N119">
            <v>3179192</v>
          </cell>
          <cell r="O119">
            <v>6753017</v>
          </cell>
          <cell r="P119">
            <v>989745</v>
          </cell>
          <cell r="Q119">
            <v>961822</v>
          </cell>
          <cell r="R119">
            <v>981645</v>
          </cell>
          <cell r="T119">
            <v>0</v>
          </cell>
        </row>
        <row r="120">
          <cell r="G120" t="str">
            <v>3_17_38</v>
          </cell>
          <cell r="H120">
            <v>2418502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5267500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3_17_39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3_17_40</v>
          </cell>
          <cell r="H122">
            <v>121650.54438860972</v>
          </cell>
          <cell r="I122">
            <v>125435.88280060883</v>
          </cell>
          <cell r="J122">
            <v>136964</v>
          </cell>
          <cell r="K122">
            <v>133516</v>
          </cell>
          <cell r="L122">
            <v>133516</v>
          </cell>
          <cell r="M122">
            <v>133516</v>
          </cell>
          <cell r="N122">
            <v>140976.245210728</v>
          </cell>
          <cell r="O122">
            <v>169132.14783821479</v>
          </cell>
          <cell r="P122">
            <v>169871.40864714087</v>
          </cell>
          <cell r="Q122">
            <v>169871.40864714087</v>
          </cell>
          <cell r="R122">
            <v>169871.40864714087</v>
          </cell>
          <cell r="T122">
            <v>0</v>
          </cell>
        </row>
        <row r="123">
          <cell r="G123" t="str">
            <v>3_17_41</v>
          </cell>
          <cell r="H123">
            <v>121229.16666666667</v>
          </cell>
          <cell r="I123">
            <v>121423.33333333333</v>
          </cell>
          <cell r="J123">
            <v>143365</v>
          </cell>
          <cell r="K123">
            <v>121510</v>
          </cell>
          <cell r="L123">
            <v>121510</v>
          </cell>
          <cell r="M123">
            <v>121510</v>
          </cell>
          <cell r="N123">
            <v>121510</v>
          </cell>
          <cell r="O123">
            <v>163028</v>
          </cell>
          <cell r="P123">
            <v>163028</v>
          </cell>
          <cell r="Q123">
            <v>163028</v>
          </cell>
          <cell r="R123">
            <v>163028</v>
          </cell>
          <cell r="T123">
            <v>0</v>
          </cell>
        </row>
        <row r="124">
          <cell r="G124" t="str">
            <v>3_17_42</v>
          </cell>
          <cell r="H124">
            <v>398</v>
          </cell>
          <cell r="I124">
            <v>438</v>
          </cell>
          <cell r="J124">
            <v>423</v>
          </cell>
          <cell r="K124">
            <v>435</v>
          </cell>
          <cell r="L124">
            <v>435</v>
          </cell>
          <cell r="M124">
            <v>435</v>
          </cell>
          <cell r="N124">
            <v>435</v>
          </cell>
          <cell r="O124">
            <v>478</v>
          </cell>
          <cell r="P124">
            <v>478</v>
          </cell>
          <cell r="Q124">
            <v>478</v>
          </cell>
          <cell r="R124">
            <v>478</v>
          </cell>
          <cell r="T124">
            <v>0</v>
          </cell>
        </row>
        <row r="125">
          <cell r="G125" t="str">
            <v>3_17_43</v>
          </cell>
          <cell r="H125">
            <v>116</v>
          </cell>
          <cell r="I125">
            <v>125</v>
          </cell>
          <cell r="J125">
            <v>112</v>
          </cell>
          <cell r="K125">
            <v>117</v>
          </cell>
          <cell r="L125">
            <v>117</v>
          </cell>
          <cell r="M125">
            <v>117</v>
          </cell>
          <cell r="N125">
            <v>117</v>
          </cell>
          <cell r="O125">
            <v>125</v>
          </cell>
          <cell r="P125">
            <v>125</v>
          </cell>
          <cell r="Q125">
            <v>125</v>
          </cell>
          <cell r="R125">
            <v>125</v>
          </cell>
          <cell r="T125">
            <v>0</v>
          </cell>
        </row>
        <row r="126">
          <cell r="G126" t="str">
            <v>3_17_44</v>
          </cell>
          <cell r="H126">
            <v>581003</v>
          </cell>
          <cell r="I126">
            <v>659291</v>
          </cell>
          <cell r="J126">
            <v>695229</v>
          </cell>
          <cell r="K126">
            <v>174239</v>
          </cell>
          <cell r="L126">
            <v>348478</v>
          </cell>
          <cell r="M126">
            <v>522717</v>
          </cell>
          <cell r="N126">
            <v>735896</v>
          </cell>
          <cell r="O126">
            <v>970142</v>
          </cell>
          <cell r="P126">
            <v>974382.4</v>
          </cell>
          <cell r="Q126">
            <v>974382.4</v>
          </cell>
          <cell r="R126">
            <v>974382.4</v>
          </cell>
          <cell r="T126">
            <v>0</v>
          </cell>
        </row>
        <row r="127">
          <cell r="G127" t="str">
            <v>3_17_45</v>
          </cell>
          <cell r="H127">
            <v>168751</v>
          </cell>
          <cell r="I127">
            <v>182135</v>
          </cell>
          <cell r="J127">
            <v>192683</v>
          </cell>
          <cell r="K127">
            <v>42650</v>
          </cell>
          <cell r="L127">
            <v>85300</v>
          </cell>
          <cell r="M127">
            <v>127950</v>
          </cell>
          <cell r="N127">
            <v>170600</v>
          </cell>
          <cell r="O127">
            <v>244542</v>
          </cell>
          <cell r="P127">
            <v>244542</v>
          </cell>
          <cell r="Q127">
            <v>244542</v>
          </cell>
          <cell r="R127">
            <v>244542</v>
          </cell>
          <cell r="T127">
            <v>0</v>
          </cell>
        </row>
        <row r="128">
          <cell r="G128" t="str">
            <v>3_17_46</v>
          </cell>
          <cell r="H128">
            <v>381697.70000000019</v>
          </cell>
          <cell r="I128">
            <v>4839434</v>
          </cell>
          <cell r="J128">
            <v>6982573</v>
          </cell>
          <cell r="K128">
            <v>3786648</v>
          </cell>
          <cell r="L128">
            <v>3773696</v>
          </cell>
          <cell r="M128">
            <v>2800272</v>
          </cell>
          <cell r="N128">
            <v>1268618.25</v>
          </cell>
          <cell r="O128">
            <v>35116</v>
          </cell>
          <cell r="P128">
            <v>1662455</v>
          </cell>
          <cell r="Q128">
            <v>3196591</v>
          </cell>
          <cell r="R128">
            <v>4572784</v>
          </cell>
          <cell r="T128">
            <v>0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3_17_47</v>
          </cell>
          <cell r="H130">
            <v>131268</v>
          </cell>
          <cell r="I130">
            <v>121600</v>
          </cell>
          <cell r="J130">
            <v>161133</v>
          </cell>
          <cell r="K130">
            <v>66884</v>
          </cell>
          <cell r="L130">
            <v>133768</v>
          </cell>
          <cell r="M130">
            <v>200652</v>
          </cell>
          <cell r="N130">
            <v>286465.2</v>
          </cell>
          <cell r="O130">
            <v>275748</v>
          </cell>
          <cell r="P130">
            <v>235540</v>
          </cell>
          <cell r="Q130">
            <v>205856</v>
          </cell>
          <cell r="R130">
            <v>176884</v>
          </cell>
          <cell r="T130">
            <v>0</v>
          </cell>
        </row>
        <row r="131">
          <cell r="G131" t="str">
            <v>3_17_48</v>
          </cell>
          <cell r="H131">
            <v>2418502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7942902</v>
          </cell>
          <cell r="O131">
            <v>5778640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3_17_49</v>
          </cell>
          <cell r="H132">
            <v>68416</v>
          </cell>
          <cell r="I132">
            <v>86492</v>
          </cell>
          <cell r="J132">
            <v>54477</v>
          </cell>
          <cell r="K132">
            <v>650</v>
          </cell>
          <cell r="L132">
            <v>7738</v>
          </cell>
          <cell r="M132">
            <v>12938</v>
          </cell>
          <cell r="N132">
            <v>35958</v>
          </cell>
          <cell r="O132">
            <v>0</v>
          </cell>
          <cell r="P132">
            <v>15368</v>
          </cell>
          <cell r="Q132">
            <v>27357</v>
          </cell>
          <cell r="R132">
            <v>42998</v>
          </cell>
          <cell r="T132">
            <v>0</v>
          </cell>
        </row>
        <row r="133">
          <cell r="G133" t="str">
            <v>3_17_50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3_17_97</v>
          </cell>
          <cell r="H137">
            <v>4567528</v>
          </cell>
          <cell r="I137">
            <v>3510256</v>
          </cell>
          <cell r="J137">
            <v>5840234</v>
          </cell>
          <cell r="K137">
            <v>534877</v>
          </cell>
          <cell r="L137">
            <v>1270948</v>
          </cell>
          <cell r="M137">
            <v>2031536</v>
          </cell>
          <cell r="N137">
            <v>3133484</v>
          </cell>
          <cell r="O137">
            <v>7229178.2999999998</v>
          </cell>
          <cell r="P137">
            <v>8016751.1674091406</v>
          </cell>
          <cell r="Q137">
            <v>8025914.3770000003</v>
          </cell>
          <cell r="R137">
            <v>8029142.3770000003</v>
          </cell>
          <cell r="T137">
            <v>0</v>
          </cell>
        </row>
        <row r="138">
          <cell r="G138" t="str">
            <v>3_17_98</v>
          </cell>
          <cell r="H138">
            <v>4416509</v>
          </cell>
          <cell r="I138">
            <v>3310712.1</v>
          </cell>
          <cell r="J138">
            <v>5561463</v>
          </cell>
          <cell r="K138">
            <v>635454</v>
          </cell>
          <cell r="L138">
            <v>1337234.3</v>
          </cell>
          <cell r="M138">
            <v>2037691</v>
          </cell>
          <cell r="N138">
            <v>3079310.2</v>
          </cell>
          <cell r="O138">
            <v>5822484.5</v>
          </cell>
          <cell r="P138">
            <v>6139713.5</v>
          </cell>
          <cell r="Q138">
            <v>6093980</v>
          </cell>
          <cell r="R138">
            <v>6164776.5</v>
          </cell>
          <cell r="T138">
            <v>0</v>
          </cell>
        </row>
        <row r="139">
          <cell r="G139" t="str">
            <v>3_17_99</v>
          </cell>
          <cell r="H139">
            <v>145670.99999999977</v>
          </cell>
          <cell r="I139">
            <v>199543.89999999991</v>
          </cell>
          <cell r="J139">
            <v>202049</v>
          </cell>
          <cell r="K139">
            <v>-100577</v>
          </cell>
          <cell r="L139">
            <v>-66286.300000000047</v>
          </cell>
          <cell r="M139">
            <v>-6155</v>
          </cell>
          <cell r="N139">
            <v>54173.799999999988</v>
          </cell>
          <cell r="O139">
            <v>1406693.4840267859</v>
          </cell>
          <cell r="P139">
            <v>1877037.6674091406</v>
          </cell>
          <cell r="Q139">
            <v>1931934.3770000003</v>
          </cell>
          <cell r="R139">
            <v>1864365.8770000003</v>
          </cell>
          <cell r="T139">
            <v>0</v>
          </cell>
        </row>
        <row r="140">
          <cell r="G140" t="str">
            <v>3_17_100</v>
          </cell>
          <cell r="H140">
            <v>298593</v>
          </cell>
          <cell r="I140">
            <v>268725</v>
          </cell>
          <cell r="J140">
            <v>475700</v>
          </cell>
          <cell r="K140">
            <v>55228.800000000003</v>
          </cell>
          <cell r="L140">
            <v>128408.79999999999</v>
          </cell>
          <cell r="M140">
            <v>200082.6</v>
          </cell>
          <cell r="N140">
            <v>297119.09999999998</v>
          </cell>
          <cell r="O140">
            <v>594091.91008321429</v>
          </cell>
          <cell r="P140">
            <v>660365.45208909689</v>
          </cell>
          <cell r="Q140">
            <v>665236.71600000001</v>
          </cell>
          <cell r="R140">
            <v>646561.58353924518</v>
          </cell>
          <cell r="T140">
            <v>0</v>
          </cell>
        </row>
        <row r="141">
          <cell r="G141" t="str">
            <v>3_17_101</v>
          </cell>
          <cell r="H141">
            <v>5046</v>
          </cell>
          <cell r="I141">
            <v>21851</v>
          </cell>
          <cell r="J141">
            <v>21851</v>
          </cell>
          <cell r="K141">
            <v>20205</v>
          </cell>
          <cell r="L141">
            <v>20205</v>
          </cell>
          <cell r="M141">
            <v>20205</v>
          </cell>
          <cell r="N141">
            <v>20205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3_17_102</v>
          </cell>
          <cell r="H142">
            <v>2486918</v>
          </cell>
          <cell r="I142">
            <v>86492</v>
          </cell>
          <cell r="J142">
            <v>54477</v>
          </cell>
          <cell r="K142">
            <v>650</v>
          </cell>
          <cell r="L142">
            <v>7738</v>
          </cell>
          <cell r="M142">
            <v>12938</v>
          </cell>
          <cell r="N142">
            <v>7978860</v>
          </cell>
          <cell r="O142">
            <v>5778640</v>
          </cell>
          <cell r="P142">
            <v>15368</v>
          </cell>
          <cell r="Q142">
            <v>27357</v>
          </cell>
          <cell r="R142">
            <v>42998</v>
          </cell>
          <cell r="T142">
            <v>0</v>
          </cell>
        </row>
      </sheetData>
      <sheetData sheetId="27" refreshError="1">
        <row r="83">
          <cell r="G83" t="str">
            <v>3_18_1</v>
          </cell>
          <cell r="H83">
            <v>6940973</v>
          </cell>
          <cell r="I83">
            <v>5063852</v>
          </cell>
          <cell r="J83">
            <v>6597773</v>
          </cell>
          <cell r="K83">
            <v>1350154.158282965</v>
          </cell>
          <cell r="L83">
            <v>2679257.3707719436</v>
          </cell>
          <cell r="M83">
            <v>4388692.382638406</v>
          </cell>
          <cell r="N83">
            <v>6391521</v>
          </cell>
          <cell r="O83">
            <v>6869570.0500000007</v>
          </cell>
          <cell r="P83">
            <v>7214734.3025000002</v>
          </cell>
          <cell r="Q83">
            <v>7557704.8576250011</v>
          </cell>
          <cell r="R83">
            <v>7923169.0597062511</v>
          </cell>
          <cell r="T83">
            <v>0</v>
          </cell>
        </row>
        <row r="84">
          <cell r="G84" t="str">
            <v>3_18_2</v>
          </cell>
          <cell r="H84">
            <v>970000</v>
          </cell>
          <cell r="I84">
            <v>590764</v>
          </cell>
          <cell r="J84">
            <v>590764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3_18_3</v>
          </cell>
          <cell r="H85">
            <v>6378755</v>
          </cell>
          <cell r="I85">
            <v>4685583.22</v>
          </cell>
          <cell r="J85">
            <v>6185239</v>
          </cell>
          <cell r="K85">
            <v>1456694.9834814088</v>
          </cell>
          <cell r="L85">
            <v>2904919.1627309984</v>
          </cell>
          <cell r="M85">
            <v>4275861.9399699736</v>
          </cell>
          <cell r="N85">
            <v>5664353.0927264364</v>
          </cell>
          <cell r="O85">
            <v>6169169.1910672216</v>
          </cell>
          <cell r="P85">
            <v>6460938.2320861928</v>
          </cell>
          <cell r="Q85">
            <v>6766822.0597170154</v>
          </cell>
          <cell r="R85">
            <v>7097177.1977492739</v>
          </cell>
          <cell r="T85">
            <v>0</v>
          </cell>
        </row>
        <row r="86">
          <cell r="G86" t="str">
            <v>3_18_4</v>
          </cell>
          <cell r="H86">
            <v>668040</v>
          </cell>
          <cell r="I86">
            <v>354458</v>
          </cell>
          <cell r="J86">
            <v>544121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3_18_5</v>
          </cell>
          <cell r="H87">
            <v>194058</v>
          </cell>
          <cell r="I87">
            <v>116861</v>
          </cell>
          <cell r="J87">
            <v>123760</v>
          </cell>
          <cell r="K87">
            <v>36358.395363678173</v>
          </cell>
          <cell r="L87">
            <v>72716.790727356347</v>
          </cell>
          <cell r="M87">
            <v>109075.18609103453</v>
          </cell>
          <cell r="N87">
            <v>145433.58145471269</v>
          </cell>
          <cell r="O87">
            <v>122570.15031323647</v>
          </cell>
          <cell r="P87">
            <v>113069.410562071</v>
          </cell>
          <cell r="Q87">
            <v>118632.41968619783</v>
          </cell>
          <cell r="R87">
            <v>123898.77929354657</v>
          </cell>
          <cell r="T87">
            <v>0</v>
          </cell>
        </row>
        <row r="88">
          <cell r="G88" t="str">
            <v>3_18_6</v>
          </cell>
          <cell r="H88">
            <v>368160</v>
          </cell>
          <cell r="I88">
            <v>261407.78000000026</v>
          </cell>
          <cell r="J88">
            <v>288774</v>
          </cell>
          <cell r="K88">
            <v>-142899.22056212195</v>
          </cell>
          <cell r="L88">
            <v>-298378.58268641128</v>
          </cell>
          <cell r="M88">
            <v>3755.256577397231</v>
          </cell>
          <cell r="N88">
            <v>581734.32581885078</v>
          </cell>
          <cell r="O88">
            <v>577830.70861954335</v>
          </cell>
          <cell r="P88">
            <v>640726.65985173569</v>
          </cell>
          <cell r="Q88">
            <v>672250.37822178775</v>
          </cell>
          <cell r="R88">
            <v>702093.0826634306</v>
          </cell>
          <cell r="T88">
            <v>0</v>
          </cell>
        </row>
        <row r="89">
          <cell r="G89" t="str">
            <v>3_18_7</v>
          </cell>
          <cell r="H89">
            <v>208415.23699999996</v>
          </cell>
          <cell r="I89">
            <v>285586.05000000005</v>
          </cell>
          <cell r="J89">
            <v>283670.89798499999</v>
          </cell>
          <cell r="K89">
            <v>59098.1558</v>
          </cell>
          <cell r="L89">
            <v>136425.59261842107</v>
          </cell>
          <cell r="M89">
            <v>220943.12604562589</v>
          </cell>
          <cell r="N89">
            <v>310299.81881404691</v>
          </cell>
          <cell r="O89">
            <v>324755.52975474932</v>
          </cell>
          <cell r="P89">
            <v>342049.60684248677</v>
          </cell>
          <cell r="Q89">
            <v>355664.64225948678</v>
          </cell>
          <cell r="R89">
            <v>369478.04024802684</v>
          </cell>
          <cell r="T89">
            <v>0</v>
          </cell>
        </row>
        <row r="90">
          <cell r="G90" t="str">
            <v>3_18_8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3_18_9</v>
          </cell>
          <cell r="H91">
            <v>6786361</v>
          </cell>
          <cell r="I91">
            <v>9996400</v>
          </cell>
          <cell r="J91">
            <v>2807283</v>
          </cell>
          <cell r="K91">
            <v>1934204.7815553192</v>
          </cell>
          <cell r="L91">
            <v>1886052.8562494512</v>
          </cell>
          <cell r="M91">
            <v>2272704.2289404646</v>
          </cell>
          <cell r="N91">
            <v>2896723.8971907431</v>
          </cell>
          <cell r="O91">
            <v>3468530.8987508984</v>
          </cell>
          <cell r="P91">
            <v>4339126.1446637465</v>
          </cell>
          <cell r="Q91">
            <v>5204425.5458657481</v>
          </cell>
          <cell r="R91">
            <v>6167961.5405884515</v>
          </cell>
          <cell r="T91">
            <v>0</v>
          </cell>
        </row>
        <row r="92">
          <cell r="G92" t="str">
            <v>3_18_10</v>
          </cell>
          <cell r="H92">
            <v>6085098</v>
          </cell>
          <cell r="I92">
            <v>2038352</v>
          </cell>
          <cell r="J92">
            <v>2157283</v>
          </cell>
          <cell r="K92">
            <v>1603134.7171342666</v>
          </cell>
          <cell r="L92">
            <v>1524982.7918283986</v>
          </cell>
          <cell r="M92">
            <v>1911634.164519412</v>
          </cell>
          <cell r="N92">
            <v>2535653.8327696905</v>
          </cell>
          <cell r="O92">
            <v>3468530.8987508984</v>
          </cell>
          <cell r="P92">
            <v>4339126.1446637465</v>
          </cell>
          <cell r="Q92">
            <v>5204425.5458657481</v>
          </cell>
          <cell r="R92">
            <v>6167961.5405884515</v>
          </cell>
          <cell r="T92">
            <v>0</v>
          </cell>
        </row>
        <row r="93">
          <cell r="G93" t="str">
            <v>3_18_11</v>
          </cell>
          <cell r="H93">
            <v>533222</v>
          </cell>
          <cell r="I93">
            <v>546994</v>
          </cell>
          <cell r="J93">
            <v>572445</v>
          </cell>
          <cell r="K93">
            <v>-83801.06476212194</v>
          </cell>
          <cell r="L93">
            <v>-161952.99006799015</v>
          </cell>
          <cell r="M93">
            <v>224698.38262302312</v>
          </cell>
          <cell r="N93">
            <v>892034.14463289769</v>
          </cell>
          <cell r="O93">
            <v>902586.23837429262</v>
          </cell>
          <cell r="P93">
            <v>982776.26669422246</v>
          </cell>
          <cell r="Q93">
            <v>1027915.0204812745</v>
          </cell>
          <cell r="R93">
            <v>1071571.1229114574</v>
          </cell>
          <cell r="T93">
            <v>0</v>
          </cell>
        </row>
        <row r="94">
          <cell r="G94" t="str">
            <v>3_18_12</v>
          </cell>
          <cell r="H94">
            <v>5551876</v>
          </cell>
          <cell r="I94">
            <v>1491358</v>
          </cell>
          <cell r="J94">
            <v>1584838</v>
          </cell>
          <cell r="K94">
            <v>1686935.7818963886</v>
          </cell>
          <cell r="L94">
            <v>1686935.7818963889</v>
          </cell>
          <cell r="M94">
            <v>1686935.7818963889</v>
          </cell>
          <cell r="N94">
            <v>1643619.6881367927</v>
          </cell>
          <cell r="O94">
            <v>2565944.6603766056</v>
          </cell>
          <cell r="P94">
            <v>3356349.8779695239</v>
          </cell>
          <cell r="Q94">
            <v>4176510.5253844736</v>
          </cell>
          <cell r="R94">
            <v>5096390.4176769946</v>
          </cell>
          <cell r="T94">
            <v>0</v>
          </cell>
        </row>
        <row r="95">
          <cell r="G95" t="str">
            <v>3_18_13</v>
          </cell>
          <cell r="H95">
            <v>701263</v>
          </cell>
          <cell r="I95">
            <v>7958048</v>
          </cell>
          <cell r="J95">
            <v>650000</v>
          </cell>
          <cell r="K95">
            <v>331070.06442105258</v>
          </cell>
          <cell r="L95">
            <v>361070.06442105258</v>
          </cell>
          <cell r="M95">
            <v>361070.06442105258</v>
          </cell>
          <cell r="N95">
            <v>361070.06442105258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3_18_14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3_18_15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3_18_16</v>
          </cell>
          <cell r="H98">
            <v>9274418</v>
          </cell>
          <cell r="I98">
            <v>8893503</v>
          </cell>
          <cell r="J98">
            <v>1631403</v>
          </cell>
          <cell r="K98">
            <v>425250.77943787805</v>
          </cell>
          <cell r="L98">
            <v>347819.29633990454</v>
          </cell>
          <cell r="M98">
            <v>828838.4346300289</v>
          </cell>
          <cell r="N98">
            <v>1686721.5317706256</v>
          </cell>
          <cell r="O98">
            <v>1007724.4770177379</v>
          </cell>
          <cell r="P98">
            <v>1117845.3147347593</v>
          </cell>
          <cell r="Q98">
            <v>1181016.0188203191</v>
          </cell>
          <cell r="R98">
            <v>1184561.7263749451</v>
          </cell>
          <cell r="T98">
            <v>0</v>
          </cell>
        </row>
        <row r="99">
          <cell r="G99" t="str">
            <v>3_18_17</v>
          </cell>
          <cell r="H99">
            <v>55224</v>
          </cell>
          <cell r="I99">
            <v>39211</v>
          </cell>
          <cell r="J99">
            <v>43316</v>
          </cell>
          <cell r="K99">
            <v>0</v>
          </cell>
          <cell r="L99">
            <v>0</v>
          </cell>
          <cell r="M99">
            <v>0</v>
          </cell>
          <cell r="N99">
            <v>87260.148872827616</v>
          </cell>
          <cell r="O99">
            <v>86674.606292931494</v>
          </cell>
          <cell r="P99">
            <v>96108.998977760348</v>
          </cell>
          <cell r="Q99">
            <v>100837.55673326815</v>
          </cell>
          <cell r="R99">
            <v>105313.96239951458</v>
          </cell>
          <cell r="T99">
            <v>0</v>
          </cell>
        </row>
        <row r="100">
          <cell r="G100" t="str">
            <v>3_18_18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3_18_19</v>
          </cell>
          <cell r="H101">
            <v>6064285</v>
          </cell>
          <cell r="I101">
            <v>7720471</v>
          </cell>
          <cell r="J101">
            <v>694497</v>
          </cell>
          <cell r="K101">
            <v>365150</v>
          </cell>
          <cell r="L101">
            <v>412506</v>
          </cell>
          <cell r="M101">
            <v>505699.42000000004</v>
          </cell>
          <cell r="N101">
            <v>672651.41999999993</v>
          </cell>
          <cell r="O101">
            <v>260451.64600000001</v>
          </cell>
          <cell r="P101">
            <v>298242.1398</v>
          </cell>
          <cell r="Q101">
            <v>325160.56776000001</v>
          </cell>
          <cell r="R101">
            <v>356462.68131200003</v>
          </cell>
          <cell r="T101">
            <v>0</v>
          </cell>
        </row>
        <row r="102">
          <cell r="G102" t="str">
            <v>3_18_20</v>
          </cell>
          <cell r="H102">
            <v>2064285</v>
          </cell>
          <cell r="I102">
            <v>7138175</v>
          </cell>
          <cell r="J102">
            <v>594497</v>
          </cell>
          <cell r="K102">
            <v>72168</v>
          </cell>
          <cell r="L102">
            <v>119524</v>
          </cell>
          <cell r="M102">
            <v>212717.42</v>
          </cell>
          <cell r="N102">
            <v>379669.42</v>
          </cell>
          <cell r="O102">
            <v>260451.64600000001</v>
          </cell>
          <cell r="P102">
            <v>298242.1398</v>
          </cell>
          <cell r="Q102">
            <v>325160.56776000001</v>
          </cell>
          <cell r="R102">
            <v>356462.68131200003</v>
          </cell>
          <cell r="T102">
            <v>0</v>
          </cell>
        </row>
        <row r="103">
          <cell r="G103" t="str">
            <v>3_18_21</v>
          </cell>
          <cell r="H103">
            <v>4000000</v>
          </cell>
          <cell r="I103">
            <v>582296</v>
          </cell>
          <cell r="J103">
            <v>100000</v>
          </cell>
          <cell r="K103">
            <v>292982</v>
          </cell>
          <cell r="L103">
            <v>292982</v>
          </cell>
          <cell r="M103">
            <v>292982</v>
          </cell>
          <cell r="N103">
            <v>292982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3_18_22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3_18_23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3_18_24</v>
          </cell>
          <cell r="H106">
            <v>49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3_18_25</v>
          </cell>
          <cell r="H107">
            <v>49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3_18_26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3_18_27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3_18_28</v>
          </cell>
          <cell r="H110">
            <v>545263</v>
          </cell>
          <cell r="I110">
            <v>872413</v>
          </cell>
          <cell r="J110">
            <v>604816</v>
          </cell>
          <cell r="K110">
            <v>203000</v>
          </cell>
          <cell r="L110">
            <v>233691.87902631579</v>
          </cell>
          <cell r="M110">
            <v>319383.75805263157</v>
          </cell>
          <cell r="N110">
            <v>345075.63707894739</v>
          </cell>
          <cell r="O110">
            <v>82767.516105263145</v>
          </cell>
          <cell r="P110">
            <v>82767.516105263145</v>
          </cell>
          <cell r="Q110">
            <v>82767.516105263145</v>
          </cell>
          <cell r="R110">
            <v>20692</v>
          </cell>
          <cell r="T110">
            <v>0</v>
          </cell>
        </row>
        <row r="111">
          <cell r="G111" t="str">
            <v>3_18_29</v>
          </cell>
          <cell r="H111">
            <v>545263</v>
          </cell>
          <cell r="I111">
            <v>872413</v>
          </cell>
          <cell r="J111">
            <v>604816</v>
          </cell>
          <cell r="K111">
            <v>203000</v>
          </cell>
          <cell r="L111">
            <v>233691.87902631579</v>
          </cell>
          <cell r="M111">
            <v>319383.75805263157</v>
          </cell>
          <cell r="N111">
            <v>345075.63707894739</v>
          </cell>
          <cell r="O111">
            <v>82767.516105263145</v>
          </cell>
          <cell r="P111">
            <v>82767.516105263145</v>
          </cell>
          <cell r="Q111">
            <v>82767.516105263145</v>
          </cell>
          <cell r="R111">
            <v>20692</v>
          </cell>
          <cell r="T111">
            <v>0</v>
          </cell>
        </row>
        <row r="112">
          <cell r="G112" t="str">
            <v>3_18_30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3_18_31</v>
          </cell>
          <cell r="H113">
            <v>2609597</v>
          </cell>
          <cell r="I113">
            <v>261408</v>
          </cell>
          <cell r="J113">
            <v>288774</v>
          </cell>
          <cell r="K113">
            <v>-142899.22056212195</v>
          </cell>
          <cell r="L113">
            <v>-298378.58268641122</v>
          </cell>
          <cell r="M113">
            <v>3755.256577397231</v>
          </cell>
          <cell r="N113">
            <v>581734.32581885078</v>
          </cell>
          <cell r="O113">
            <v>577830.70861954335</v>
          </cell>
          <cell r="P113">
            <v>640726.65985173569</v>
          </cell>
          <cell r="Q113">
            <v>672250.37822178775</v>
          </cell>
          <cell r="R113">
            <v>702093.0826634306</v>
          </cell>
          <cell r="T113">
            <v>0</v>
          </cell>
        </row>
        <row r="114">
          <cell r="G114" t="str">
            <v>3_18_32</v>
          </cell>
          <cell r="H114">
            <v>2064285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3_18_33</v>
          </cell>
          <cell r="H115">
            <v>49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3_18_34</v>
          </cell>
          <cell r="H116">
            <v>545263</v>
          </cell>
          <cell r="I116">
            <v>261408</v>
          </cell>
          <cell r="J116">
            <v>288774</v>
          </cell>
          <cell r="K116">
            <v>-142899.22056212195</v>
          </cell>
          <cell r="L116">
            <v>-298378.58268641122</v>
          </cell>
          <cell r="M116">
            <v>3755.256577397231</v>
          </cell>
          <cell r="N116">
            <v>581734.32581885078</v>
          </cell>
          <cell r="O116">
            <v>577830.70861954335</v>
          </cell>
          <cell r="P116">
            <v>640726.65985173569</v>
          </cell>
          <cell r="Q116">
            <v>672250.37822178775</v>
          </cell>
          <cell r="R116">
            <v>702093.0826634306</v>
          </cell>
          <cell r="T116">
            <v>0</v>
          </cell>
        </row>
        <row r="117">
          <cell r="G117" t="str">
            <v>3_18_35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3_18_36</v>
          </cell>
          <cell r="H118">
            <v>790149</v>
          </cell>
          <cell r="I118">
            <v>755590.99199999997</v>
          </cell>
          <cell r="J118">
            <v>799259.39559884695</v>
          </cell>
          <cell r="K118">
            <v>205136.84438050064</v>
          </cell>
          <cell r="L118">
            <v>409861.63316092017</v>
          </cell>
          <cell r="M118">
            <v>664732.79861647089</v>
          </cell>
          <cell r="N118">
            <v>961998.47609458992</v>
          </cell>
          <cell r="O118">
            <v>977721.15483661334</v>
          </cell>
          <cell r="P118">
            <v>1015485.9354696631</v>
          </cell>
          <cell r="Q118">
            <v>1064486.3526678192</v>
          </cell>
          <cell r="R118">
            <v>1115032.0044874973</v>
          </cell>
          <cell r="T118">
            <v>0</v>
          </cell>
        </row>
        <row r="119">
          <cell r="G119" t="str">
            <v>3_18_37</v>
          </cell>
          <cell r="H119">
            <v>5274418</v>
          </cell>
          <cell r="I119">
            <v>8311207</v>
          </cell>
          <cell r="J119">
            <v>1531403</v>
          </cell>
          <cell r="K119">
            <v>132268.77943787805</v>
          </cell>
          <cell r="L119">
            <v>54837.29633990454</v>
          </cell>
          <cell r="M119">
            <v>535856.43463002879</v>
          </cell>
          <cell r="N119">
            <v>1393739.5317706256</v>
          </cell>
          <cell r="O119">
            <v>1007724.4770177379</v>
          </cell>
          <cell r="P119">
            <v>1117845.3147347593</v>
          </cell>
          <cell r="Q119">
            <v>1181016.0188203191</v>
          </cell>
          <cell r="R119">
            <v>1184561.7263749451</v>
          </cell>
          <cell r="T119">
            <v>0</v>
          </cell>
        </row>
        <row r="120">
          <cell r="G120" t="str">
            <v>3_18_38</v>
          </cell>
          <cell r="H120">
            <v>4000000</v>
          </cell>
          <cell r="I120">
            <v>582296</v>
          </cell>
          <cell r="J120">
            <v>100000</v>
          </cell>
          <cell r="K120">
            <v>292982</v>
          </cell>
          <cell r="L120">
            <v>292982</v>
          </cell>
          <cell r="M120">
            <v>292982</v>
          </cell>
          <cell r="N120">
            <v>292982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3_18_39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3_18_40</v>
          </cell>
          <cell r="H122">
            <v>168871.29606710671</v>
          </cell>
          <cell r="I122">
            <v>183456.61078717202</v>
          </cell>
          <cell r="J122">
            <v>185692.34842467567</v>
          </cell>
          <cell r="K122">
            <v>59051.001722949681</v>
          </cell>
          <cell r="L122">
            <v>118102.00344589936</v>
          </cell>
          <cell r="M122">
            <v>177153.00516884908</v>
          </cell>
          <cell r="N122">
            <v>236578.19549735816</v>
          </cell>
          <cell r="O122">
            <v>252299.03029209626</v>
          </cell>
          <cell r="P122">
            <v>265857.14238723484</v>
          </cell>
          <cell r="Q122">
            <v>279084.33271757024</v>
          </cell>
          <cell r="R122">
            <v>293153.86550417164</v>
          </cell>
          <cell r="T122">
            <v>0</v>
          </cell>
        </row>
        <row r="123">
          <cell r="G123" t="str">
            <v>3_18_41</v>
          </cell>
          <cell r="H123">
            <v>162663.83186705766</v>
          </cell>
          <cell r="I123">
            <v>183348.57142857142</v>
          </cell>
          <cell r="J123">
            <v>175812.62626262626</v>
          </cell>
          <cell r="K123">
            <v>48261.222052845522</v>
          </cell>
          <cell r="L123">
            <v>96522.444105691058</v>
          </cell>
          <cell r="M123">
            <v>144783.66615853659</v>
          </cell>
          <cell r="N123">
            <v>193415.43495934957</v>
          </cell>
          <cell r="O123">
            <v>212150.555234375</v>
          </cell>
          <cell r="P123">
            <v>224549.63656484376</v>
          </cell>
          <cell r="Q123">
            <v>235509.5835045625</v>
          </cell>
          <cell r="R123">
            <v>247185.45690291974</v>
          </cell>
          <cell r="T123">
            <v>0</v>
          </cell>
        </row>
        <row r="124">
          <cell r="G124" t="str">
            <v>3_18_42</v>
          </cell>
          <cell r="H124">
            <v>606</v>
          </cell>
          <cell r="I124">
            <v>686</v>
          </cell>
          <cell r="J124">
            <v>629.5</v>
          </cell>
          <cell r="K124">
            <v>725.5</v>
          </cell>
          <cell r="L124">
            <v>725.5</v>
          </cell>
          <cell r="M124">
            <v>725.5</v>
          </cell>
          <cell r="N124">
            <v>725.5</v>
          </cell>
          <cell r="O124">
            <v>727.5</v>
          </cell>
          <cell r="P124">
            <v>730.5</v>
          </cell>
          <cell r="Q124">
            <v>730.5</v>
          </cell>
          <cell r="R124">
            <v>730.5</v>
          </cell>
          <cell r="T124">
            <v>0</v>
          </cell>
        </row>
        <row r="125">
          <cell r="G125" t="str">
            <v>3_18_43</v>
          </cell>
          <cell r="H125">
            <v>170.5</v>
          </cell>
          <cell r="I125">
            <v>175</v>
          </cell>
          <cell r="J125">
            <v>165</v>
          </cell>
          <cell r="K125">
            <v>164</v>
          </cell>
          <cell r="L125">
            <v>164</v>
          </cell>
          <cell r="M125">
            <v>164</v>
          </cell>
          <cell r="N125">
            <v>164</v>
          </cell>
          <cell r="O125">
            <v>160</v>
          </cell>
          <cell r="P125">
            <v>160</v>
          </cell>
          <cell r="Q125">
            <v>160</v>
          </cell>
          <cell r="R125">
            <v>160</v>
          </cell>
          <cell r="T125">
            <v>0</v>
          </cell>
        </row>
        <row r="126">
          <cell r="G126" t="str">
            <v>3_18_44</v>
          </cell>
          <cell r="H126">
            <v>1228032.0649999999</v>
          </cell>
          <cell r="I126">
            <v>1492006.42</v>
          </cell>
          <cell r="J126">
            <v>1510214.82</v>
          </cell>
          <cell r="K126">
            <v>514098.02099999995</v>
          </cell>
          <cell r="L126">
            <v>1028196.0419999999</v>
          </cell>
          <cell r="M126">
            <v>1542294.0630000001</v>
          </cell>
          <cell r="N126">
            <v>2059649.77</v>
          </cell>
          <cell r="O126">
            <v>2202570.5344500002</v>
          </cell>
          <cell r="P126">
            <v>2330503.7101665004</v>
          </cell>
          <cell r="Q126">
            <v>2446453.2606022204</v>
          </cell>
          <cell r="R126">
            <v>2569786.7850095686</v>
          </cell>
          <cell r="T126">
            <v>0</v>
          </cell>
        </row>
        <row r="127">
          <cell r="G127" t="str">
            <v>3_18_45</v>
          </cell>
          <cell r="H127">
            <v>332810.19999999995</v>
          </cell>
          <cell r="I127">
            <v>378906.6</v>
          </cell>
          <cell r="J127">
            <v>385032</v>
          </cell>
          <cell r="K127">
            <v>94978.084999999992</v>
          </cell>
          <cell r="L127">
            <v>189956.16999999998</v>
          </cell>
          <cell r="M127">
            <v>284934.255</v>
          </cell>
          <cell r="N127">
            <v>380641.576</v>
          </cell>
          <cell r="O127">
            <v>407329.06605000002</v>
          </cell>
          <cell r="P127">
            <v>431135.30220450001</v>
          </cell>
          <cell r="Q127">
            <v>452178.40032876004</v>
          </cell>
          <cell r="R127">
            <v>474596.07725360594</v>
          </cell>
          <cell r="T127">
            <v>0</v>
          </cell>
        </row>
        <row r="128">
          <cell r="G128" t="str">
            <v>3_18_46</v>
          </cell>
          <cell r="H128">
            <v>-2488057</v>
          </cell>
          <cell r="I128">
            <v>1102897</v>
          </cell>
          <cell r="J128">
            <v>1175880</v>
          </cell>
          <cell r="K128">
            <v>1508954.002117441</v>
          </cell>
          <cell r="L128">
            <v>1538233.5599095467</v>
          </cell>
          <cell r="M128">
            <v>1443865.7943104357</v>
          </cell>
          <cell r="N128">
            <v>1210002.3654201175</v>
          </cell>
          <cell r="O128">
            <v>2460806.4217331605</v>
          </cell>
          <cell r="P128">
            <v>3221280.8299289872</v>
          </cell>
          <cell r="Q128">
            <v>4023409.5270454288</v>
          </cell>
          <cell r="R128">
            <v>4983399.8142135069</v>
          </cell>
          <cell r="T128">
            <v>0</v>
          </cell>
        </row>
        <row r="130">
          <cell r="G130" t="str">
            <v>3_18_47</v>
          </cell>
          <cell r="H130">
            <v>10719</v>
          </cell>
          <cell r="I130">
            <v>72428</v>
          </cell>
          <cell r="J130">
            <v>41510</v>
          </cell>
          <cell r="K130">
            <v>13332.101932631576</v>
          </cell>
          <cell r="L130">
            <v>26457.285074999996</v>
          </cell>
          <cell r="M130">
            <v>38961.711846578939</v>
          </cell>
          <cell r="N130">
            <v>50845.382247368412</v>
          </cell>
          <cell r="O130">
            <v>42007.11789526316</v>
          </cell>
          <cell r="P130">
            <v>32600.015962631576</v>
          </cell>
          <cell r="Q130">
            <v>33151.265962631573</v>
          </cell>
          <cell r="R130">
            <v>33730.078462631573</v>
          </cell>
          <cell r="T130">
            <v>0</v>
          </cell>
        </row>
        <row r="131">
          <cell r="G131" t="str">
            <v>3_18_48</v>
          </cell>
          <cell r="H131">
            <v>5822248</v>
          </cell>
          <cell r="I131">
            <v>7459249</v>
          </cell>
          <cell r="J131">
            <v>436386</v>
          </cell>
          <cell r="K131">
            <v>326970</v>
          </cell>
          <cell r="L131">
            <v>326970</v>
          </cell>
          <cell r="M131">
            <v>326970</v>
          </cell>
          <cell r="N131">
            <v>464970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3_18_49</v>
          </cell>
          <cell r="H132">
            <v>242037</v>
          </cell>
          <cell r="I132">
            <v>261222</v>
          </cell>
          <cell r="J132">
            <v>258111</v>
          </cell>
          <cell r="K132">
            <v>38180</v>
          </cell>
          <cell r="L132">
            <v>85536</v>
          </cell>
          <cell r="M132">
            <v>178729</v>
          </cell>
          <cell r="N132">
            <v>207681.42</v>
          </cell>
          <cell r="O132">
            <v>260452</v>
          </cell>
          <cell r="P132">
            <v>298242</v>
          </cell>
          <cell r="Q132">
            <v>325161</v>
          </cell>
          <cell r="R132">
            <v>356463</v>
          </cell>
          <cell r="T132">
            <v>0</v>
          </cell>
        </row>
        <row r="133">
          <cell r="G133" t="str">
            <v>3_18_50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3_18_97</v>
          </cell>
          <cell r="H137">
            <v>6940973</v>
          </cell>
          <cell r="I137">
            <v>5063852</v>
          </cell>
          <cell r="J137">
            <v>6597773</v>
          </cell>
          <cell r="K137">
            <v>1350154.158282965</v>
          </cell>
          <cell r="L137">
            <v>2679257.3707719436</v>
          </cell>
          <cell r="M137">
            <v>4388692.382638406</v>
          </cell>
          <cell r="N137">
            <v>6391521</v>
          </cell>
          <cell r="O137">
            <v>6869570.0500000007</v>
          </cell>
          <cell r="P137">
            <v>7214734.3025000002</v>
          </cell>
          <cell r="Q137">
            <v>7557704.8576250011</v>
          </cell>
          <cell r="R137">
            <v>7923169.0597062511</v>
          </cell>
          <cell r="T137">
            <v>0</v>
          </cell>
        </row>
        <row r="138">
          <cell r="G138" t="str">
            <v>3_18_98</v>
          </cell>
          <cell r="H138">
            <v>6378755</v>
          </cell>
          <cell r="I138">
            <v>4685583.22</v>
          </cell>
          <cell r="J138">
            <v>6185239</v>
          </cell>
          <cell r="K138">
            <v>1456694.9834814088</v>
          </cell>
          <cell r="L138">
            <v>2904919.1627309984</v>
          </cell>
          <cell r="M138">
            <v>4275861.9399699736</v>
          </cell>
          <cell r="N138">
            <v>5664353.0927264364</v>
          </cell>
          <cell r="O138">
            <v>6169169.1910672216</v>
          </cell>
          <cell r="P138">
            <v>6460938.2320861928</v>
          </cell>
          <cell r="Q138">
            <v>6766822.0597170154</v>
          </cell>
          <cell r="R138">
            <v>7097177.1977492739</v>
          </cell>
          <cell r="T138">
            <v>0</v>
          </cell>
        </row>
        <row r="139">
          <cell r="G139" t="str">
            <v>3_18_99</v>
          </cell>
          <cell r="H139">
            <v>368160</v>
          </cell>
          <cell r="I139">
            <v>261407.78000000026</v>
          </cell>
          <cell r="J139">
            <v>288774</v>
          </cell>
          <cell r="K139">
            <v>-142899.22056212195</v>
          </cell>
          <cell r="L139">
            <v>-298378.58268641128</v>
          </cell>
          <cell r="M139">
            <v>3755.256577397231</v>
          </cell>
          <cell r="N139">
            <v>581734.32581885078</v>
          </cell>
          <cell r="O139">
            <v>577830.70861954335</v>
          </cell>
          <cell r="P139">
            <v>640726.65985173569</v>
          </cell>
          <cell r="Q139">
            <v>672250.37822178775</v>
          </cell>
          <cell r="R139">
            <v>702093.0826634306</v>
          </cell>
          <cell r="T139">
            <v>0</v>
          </cell>
        </row>
        <row r="140">
          <cell r="G140" t="str">
            <v>3_18_100</v>
          </cell>
          <cell r="H140">
            <v>790149</v>
          </cell>
          <cell r="I140">
            <v>755590.99199999997</v>
          </cell>
          <cell r="J140">
            <v>799259.39559884695</v>
          </cell>
          <cell r="K140">
            <v>205136.84438050064</v>
          </cell>
          <cell r="L140">
            <v>409861.63316092017</v>
          </cell>
          <cell r="M140">
            <v>664732.79861647089</v>
          </cell>
          <cell r="N140">
            <v>961998.47609458992</v>
          </cell>
          <cell r="O140">
            <v>977721.15483661334</v>
          </cell>
          <cell r="P140">
            <v>1015485.9354696631</v>
          </cell>
          <cell r="Q140">
            <v>1064486.3526678192</v>
          </cell>
          <cell r="R140">
            <v>1115032.0044874973</v>
          </cell>
          <cell r="T140">
            <v>0</v>
          </cell>
        </row>
        <row r="141">
          <cell r="G141" t="str">
            <v>3_18_101</v>
          </cell>
          <cell r="H141">
            <v>55224</v>
          </cell>
          <cell r="I141">
            <v>39211</v>
          </cell>
          <cell r="J141">
            <v>43316</v>
          </cell>
          <cell r="K141">
            <v>0</v>
          </cell>
          <cell r="L141">
            <v>0</v>
          </cell>
          <cell r="M141">
            <v>0</v>
          </cell>
          <cell r="N141">
            <v>87260.148872827616</v>
          </cell>
          <cell r="O141">
            <v>86674.606292931494</v>
          </cell>
          <cell r="P141">
            <v>96108.998977760348</v>
          </cell>
          <cell r="Q141">
            <v>100837.55673326815</v>
          </cell>
          <cell r="R141">
            <v>105313.96239951458</v>
          </cell>
          <cell r="T141">
            <v>0</v>
          </cell>
        </row>
        <row r="142">
          <cell r="G142" t="str">
            <v>3_18_102</v>
          </cell>
          <cell r="H142">
            <v>6064285</v>
          </cell>
          <cell r="I142">
            <v>7720471</v>
          </cell>
          <cell r="J142">
            <v>694497</v>
          </cell>
          <cell r="K142">
            <v>365150</v>
          </cell>
          <cell r="L142">
            <v>412506</v>
          </cell>
          <cell r="M142">
            <v>505699.42000000004</v>
          </cell>
          <cell r="N142">
            <v>672651.41999999993</v>
          </cell>
          <cell r="O142">
            <v>260451.64600000001</v>
          </cell>
          <cell r="P142">
            <v>298242.1398</v>
          </cell>
          <cell r="Q142">
            <v>325160.56776000001</v>
          </cell>
          <cell r="R142">
            <v>356462.68131200003</v>
          </cell>
          <cell r="T142">
            <v>0</v>
          </cell>
        </row>
      </sheetData>
      <sheetData sheetId="28" refreshError="1">
        <row r="83">
          <cell r="G83" t="str">
            <v>3_19_1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</row>
        <row r="84">
          <cell r="G84" t="str">
            <v>3_19_2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3_19_3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</row>
        <row r="86">
          <cell r="G86" t="str">
            <v>3_19_4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3_19_5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3_19_6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</row>
        <row r="89">
          <cell r="G89" t="str">
            <v>3_19_7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</row>
        <row r="90">
          <cell r="G90" t="str">
            <v>3_19_8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3_19_9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T91">
            <v>0</v>
          </cell>
        </row>
        <row r="92">
          <cell r="G92" t="str">
            <v>3_19_10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T92">
            <v>0</v>
          </cell>
        </row>
        <row r="93">
          <cell r="G93" t="str">
            <v>3_19_11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3_19_12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3_19_13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3_19_14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3_19_15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3_19_16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</row>
        <row r="99">
          <cell r="G99" t="str">
            <v>3_19_17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3_19_18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3_19_19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T101">
            <v>0</v>
          </cell>
        </row>
        <row r="102">
          <cell r="G102" t="str">
            <v>3_19_20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T102">
            <v>0</v>
          </cell>
        </row>
        <row r="103">
          <cell r="G103" t="str">
            <v>3_19_21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3_19_22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3_19_23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3_19_24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3_19_25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3_19_26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3_19_27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3_19_28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3_19_29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3_19_30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3_19_31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3_19_32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3_19_33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3_19_34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3_19_35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3_19_36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</row>
        <row r="119">
          <cell r="G119" t="str">
            <v>3_19_37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</row>
        <row r="120">
          <cell r="G120" t="str">
            <v>3_19_38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3_19_39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3_19_40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</row>
        <row r="123">
          <cell r="G123" t="str">
            <v>3_19_41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</row>
        <row r="124">
          <cell r="G124" t="str">
            <v>3_19_42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T124">
            <v>0</v>
          </cell>
        </row>
        <row r="125">
          <cell r="G125" t="str">
            <v>3_19_43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T125">
            <v>0</v>
          </cell>
        </row>
        <row r="126">
          <cell r="G126" t="str">
            <v>3_19_44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T126">
            <v>0</v>
          </cell>
        </row>
        <row r="127">
          <cell r="G127" t="str">
            <v>3_19_45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T127">
            <v>0</v>
          </cell>
        </row>
        <row r="128">
          <cell r="G128" t="str">
            <v>3_19_46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30">
          <cell r="G130" t="str">
            <v>3_19_47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3_19_48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3_19_49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3_19_50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3_19_97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3_19_98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3_19_99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3_19_100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3_19_101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3_19_102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29" refreshError="1">
        <row r="83">
          <cell r="G83" t="str">
            <v>3_20_1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</row>
        <row r="84">
          <cell r="G84" t="str">
            <v>3_20_2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3_20_3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</row>
        <row r="86">
          <cell r="G86" t="str">
            <v>3_20_4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3_20_5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3_20_6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</row>
        <row r="89">
          <cell r="G89" t="str">
            <v>3_20_7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</row>
        <row r="90">
          <cell r="G90" t="str">
            <v>3_20_8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3_20_9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T91">
            <v>0</v>
          </cell>
        </row>
        <row r="92">
          <cell r="G92" t="str">
            <v>3_20_10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T92">
            <v>0</v>
          </cell>
        </row>
        <row r="93">
          <cell r="G93" t="str">
            <v>3_20_11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3_20_12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3_20_13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3_20_14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3_20_15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3_20_16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</row>
        <row r="99">
          <cell r="G99" t="str">
            <v>3_20_17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3_20_18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3_20_19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T101">
            <v>0</v>
          </cell>
        </row>
        <row r="102">
          <cell r="G102" t="str">
            <v>3_20_20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T102">
            <v>0</v>
          </cell>
        </row>
        <row r="103">
          <cell r="G103" t="str">
            <v>3_20_21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3_20_22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3_20_23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3_20_24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3_20_25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3_20_26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3_20_27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3_20_28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3_20_29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3_20_30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3_20_31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3_20_32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3_20_33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3_20_34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3_20_35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3_20_36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</row>
        <row r="119">
          <cell r="G119" t="str">
            <v>3_20_37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</row>
        <row r="120">
          <cell r="G120" t="str">
            <v>3_20_38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3_20_39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3_20_40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</row>
        <row r="123">
          <cell r="G123" t="str">
            <v>3_20_41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</row>
        <row r="124">
          <cell r="G124" t="str">
            <v>3_20_42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T124">
            <v>0</v>
          </cell>
        </row>
        <row r="125">
          <cell r="G125" t="str">
            <v>3_20_43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T125">
            <v>0</v>
          </cell>
        </row>
        <row r="126">
          <cell r="G126" t="str">
            <v>3_20_44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T126">
            <v>0</v>
          </cell>
        </row>
        <row r="127">
          <cell r="G127" t="str">
            <v>3_20_45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T127">
            <v>0</v>
          </cell>
        </row>
        <row r="128">
          <cell r="G128" t="str">
            <v>3_20_46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3_20_47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3_20_48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3_20_49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3_20_50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3_20_97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3_20_98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3_20_99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3_20_100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3_20_101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3_20_102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30" refreshError="1">
        <row r="83">
          <cell r="G83" t="str">
            <v>3_21_1</v>
          </cell>
          <cell r="H83">
            <v>696334.79437110608</v>
          </cell>
          <cell r="I83">
            <v>1088908.0785000001</v>
          </cell>
          <cell r="J83">
            <v>1088908.0785000001</v>
          </cell>
          <cell r="K83">
            <v>64010.638946681276</v>
          </cell>
          <cell r="L83">
            <v>569540.18773704453</v>
          </cell>
          <cell r="M83">
            <v>1196767.4761261768</v>
          </cell>
          <cell r="N83">
            <v>1431819.3630129471</v>
          </cell>
          <cell r="O83">
            <v>3671073.1368906163</v>
          </cell>
          <cell r="P83">
            <v>3711635.6160139171</v>
          </cell>
          <cell r="Q83">
            <v>3797663.5732231317</v>
          </cell>
          <cell r="R83">
            <v>3888258.287459861</v>
          </cell>
          <cell r="T83">
            <v>0</v>
          </cell>
        </row>
        <row r="84">
          <cell r="G84" t="str">
            <v>3_21_2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3_21_3</v>
          </cell>
          <cell r="H85">
            <v>760882.43935963581</v>
          </cell>
          <cell r="I85">
            <v>1000365.5121000001</v>
          </cell>
          <cell r="J85">
            <v>1000365.5121000001</v>
          </cell>
          <cell r="K85">
            <v>242210.19571539984</v>
          </cell>
          <cell r="L85">
            <v>561806.18891080422</v>
          </cell>
          <cell r="M85">
            <v>916174.72211742366</v>
          </cell>
          <cell r="N85">
            <v>1226552.1910069711</v>
          </cell>
          <cell r="O85">
            <v>3296478.9196520378</v>
          </cell>
          <cell r="P85">
            <v>3347522.3540463485</v>
          </cell>
          <cell r="Q85">
            <v>3280815.8880564673</v>
          </cell>
          <cell r="R85">
            <v>3264312.4644621327</v>
          </cell>
          <cell r="T85">
            <v>0</v>
          </cell>
        </row>
        <row r="86">
          <cell r="G86" t="str">
            <v>3_21_4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3_21_5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1848.3927000000001</v>
          </cell>
          <cell r="O87">
            <v>65553.98801675126</v>
          </cell>
          <cell r="P87">
            <v>54616.989295135347</v>
          </cell>
          <cell r="Q87">
            <v>77527.152774999675</v>
          </cell>
          <cell r="R87">
            <v>93591.873449659222</v>
          </cell>
          <cell r="T87">
            <v>0</v>
          </cell>
        </row>
        <row r="88">
          <cell r="G88" t="str">
            <v>3_21_6</v>
          </cell>
          <cell r="H88">
            <v>-64547.64498852969</v>
          </cell>
          <cell r="I88">
            <v>88542.566399999996</v>
          </cell>
          <cell r="J88">
            <v>88542.566399999996</v>
          </cell>
          <cell r="K88">
            <v>-178199.55676871861</v>
          </cell>
          <cell r="L88">
            <v>7733.9988262402821</v>
          </cell>
          <cell r="M88">
            <v>280592.75400875311</v>
          </cell>
          <cell r="N88">
            <v>203418.77930597609</v>
          </cell>
          <cell r="O88">
            <v>309040.22922182741</v>
          </cell>
          <cell r="P88">
            <v>309496.27267243364</v>
          </cell>
          <cell r="Q88">
            <v>439320.5323916648</v>
          </cell>
          <cell r="R88">
            <v>530353.94954806892</v>
          </cell>
          <cell r="T88">
            <v>0</v>
          </cell>
        </row>
        <row r="89">
          <cell r="G89" t="str">
            <v>3_21_7</v>
          </cell>
          <cell r="H89">
            <v>128365.618568055</v>
          </cell>
          <cell r="I89">
            <v>137153.38380000001</v>
          </cell>
          <cell r="J89">
            <v>137153.38380000001</v>
          </cell>
          <cell r="K89">
            <v>34425.346484999995</v>
          </cell>
          <cell r="L89">
            <v>107192.12859000001</v>
          </cell>
          <cell r="M89">
            <v>180023.08759499999</v>
          </cell>
          <cell r="N89">
            <v>254166.9786</v>
          </cell>
          <cell r="O89">
            <v>300350.28271200001</v>
          </cell>
          <cell r="P89">
            <v>300350.28271200001</v>
          </cell>
          <cell r="Q89">
            <v>300350.28271200001</v>
          </cell>
          <cell r="R89">
            <v>300350.28271200001</v>
          </cell>
          <cell r="T89">
            <v>0</v>
          </cell>
        </row>
        <row r="90">
          <cell r="G90" t="str">
            <v>3_21_8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3_21_9</v>
          </cell>
          <cell r="H91">
            <v>2146234.9237795253</v>
          </cell>
          <cell r="I91">
            <v>225695.95019999999</v>
          </cell>
          <cell r="J91">
            <v>225695.95019999999</v>
          </cell>
          <cell r="K91">
            <v>-143774.2102837186</v>
          </cell>
          <cell r="L91">
            <v>114926.12741624028</v>
          </cell>
          <cell r="M91">
            <v>460615.84160375316</v>
          </cell>
          <cell r="N91">
            <v>457585.75790597609</v>
          </cell>
          <cell r="O91">
            <v>609390.51193382742</v>
          </cell>
          <cell r="P91">
            <v>609846.55538443371</v>
          </cell>
          <cell r="Q91">
            <v>739670.81510366488</v>
          </cell>
          <cell r="R91">
            <v>830704.23226006888</v>
          </cell>
          <cell r="T91">
            <v>0</v>
          </cell>
        </row>
        <row r="92">
          <cell r="G92" t="str">
            <v>3_21_10</v>
          </cell>
          <cell r="H92">
            <v>63817.973579525307</v>
          </cell>
          <cell r="I92">
            <v>225695.95019999999</v>
          </cell>
          <cell r="J92">
            <v>225695.95019999999</v>
          </cell>
          <cell r="K92">
            <v>-143774.2102837186</v>
          </cell>
          <cell r="L92">
            <v>114926.12741624028</v>
          </cell>
          <cell r="M92">
            <v>460615.84160375316</v>
          </cell>
          <cell r="N92">
            <v>457585.75790597609</v>
          </cell>
          <cell r="O92">
            <v>609390.51193382742</v>
          </cell>
          <cell r="P92">
            <v>609846.55538443371</v>
          </cell>
          <cell r="Q92">
            <v>739670.81510366488</v>
          </cell>
          <cell r="R92">
            <v>830704.23226006888</v>
          </cell>
          <cell r="T92">
            <v>0</v>
          </cell>
        </row>
        <row r="93">
          <cell r="G93" t="str">
            <v>3_21_11</v>
          </cell>
          <cell r="H93">
            <v>63817.973579525307</v>
          </cell>
          <cell r="I93">
            <v>225695.95019999999</v>
          </cell>
          <cell r="J93">
            <v>225695.95019999999</v>
          </cell>
          <cell r="K93">
            <v>-143774.2102837186</v>
          </cell>
          <cell r="L93">
            <v>114926.12741624028</v>
          </cell>
          <cell r="M93">
            <v>460615.84160375316</v>
          </cell>
          <cell r="N93">
            <v>457585.75790597609</v>
          </cell>
          <cell r="O93">
            <v>609390.51193382742</v>
          </cell>
          <cell r="P93">
            <v>609846.55538443371</v>
          </cell>
          <cell r="Q93">
            <v>739670.81510366488</v>
          </cell>
          <cell r="R93">
            <v>830704.23226006888</v>
          </cell>
          <cell r="T93">
            <v>0</v>
          </cell>
        </row>
        <row r="94">
          <cell r="G94" t="str">
            <v>3_21_12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3_21_13</v>
          </cell>
          <cell r="H95">
            <v>2082416.9502000001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3_21_14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3_21_15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3_21_16</v>
          </cell>
          <cell r="H98">
            <v>4315203.0327107282</v>
          </cell>
          <cell r="I98">
            <v>372421.4901</v>
          </cell>
          <cell r="J98">
            <v>372421.4901</v>
          </cell>
          <cell r="K98">
            <v>33081.350161151997</v>
          </cell>
          <cell r="L98">
            <v>174613.460161152</v>
          </cell>
          <cell r="M98">
            <v>196294.96446115201</v>
          </cell>
          <cell r="N98">
            <v>314563.19316115201</v>
          </cell>
          <cell r="O98">
            <v>3473751.0427381443</v>
          </cell>
          <cell r="P98">
            <v>3459206.8104460854</v>
          </cell>
          <cell r="Q98">
            <v>1407504.8332193787</v>
          </cell>
          <cell r="R98">
            <v>690805.9351267945</v>
          </cell>
          <cell r="T98">
            <v>0</v>
          </cell>
        </row>
        <row r="99">
          <cell r="G99" t="str">
            <v>3_21_17</v>
          </cell>
          <cell r="H99">
            <v>0</v>
          </cell>
          <cell r="I99">
            <v>0</v>
          </cell>
          <cell r="J99">
            <v>0</v>
          </cell>
          <cell r="K99">
            <v>6507.2145611519991</v>
          </cell>
          <cell r="L99">
            <v>6507.2145611519991</v>
          </cell>
          <cell r="M99">
            <v>6507.2145611519991</v>
          </cell>
          <cell r="N99">
            <v>6507.2145611519991</v>
          </cell>
          <cell r="O99">
            <v>14949.754638144434</v>
          </cell>
          <cell r="P99">
            <v>22712.139046085147</v>
          </cell>
          <cell r="Q99">
            <v>22745.654819378829</v>
          </cell>
          <cell r="R99">
            <v>32286.764226794421</v>
          </cell>
          <cell r="T99">
            <v>0</v>
          </cell>
        </row>
        <row r="100">
          <cell r="G100" t="str">
            <v>3_21_18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3_21_19</v>
          </cell>
          <cell r="H101">
            <v>1462459.9740107278</v>
          </cell>
          <cell r="I101">
            <v>185279.69010000001</v>
          </cell>
          <cell r="J101">
            <v>185279.69010000001</v>
          </cell>
          <cell r="K101">
            <v>26574.135600000001</v>
          </cell>
          <cell r="L101">
            <v>50530.245600000002</v>
          </cell>
          <cell r="M101">
            <v>72211.749899999995</v>
          </cell>
          <cell r="N101">
            <v>72903.978600000002</v>
          </cell>
          <cell r="O101">
            <v>3223649.2881</v>
          </cell>
          <cell r="P101">
            <v>1709276.7768000001</v>
          </cell>
          <cell r="Q101">
            <v>869923.26840000006</v>
          </cell>
          <cell r="R101">
            <v>143683.26089999999</v>
          </cell>
          <cell r="T101">
            <v>0</v>
          </cell>
        </row>
        <row r="102">
          <cell r="G102" t="str">
            <v>3_21_20</v>
          </cell>
          <cell r="H102">
            <v>75846.645248300993</v>
          </cell>
          <cell r="I102">
            <v>185279.69010000001</v>
          </cell>
          <cell r="J102">
            <v>185279.69010000001</v>
          </cell>
          <cell r="K102">
            <v>1341.8361</v>
          </cell>
          <cell r="L102">
            <v>19713.0861</v>
          </cell>
          <cell r="M102">
            <v>41394.590400000001</v>
          </cell>
          <cell r="N102">
            <v>42086.819100000001</v>
          </cell>
          <cell r="O102">
            <v>264918.32400000002</v>
          </cell>
          <cell r="P102">
            <v>290457.79080000002</v>
          </cell>
          <cell r="Q102">
            <v>160513.77540000001</v>
          </cell>
          <cell r="R102">
            <v>143683.26089999999</v>
          </cell>
          <cell r="T102">
            <v>0</v>
          </cell>
        </row>
        <row r="103">
          <cell r="G103" t="str">
            <v>3_21_21</v>
          </cell>
          <cell r="H103">
            <v>1386613.328762427</v>
          </cell>
          <cell r="I103">
            <v>0</v>
          </cell>
          <cell r="J103">
            <v>0</v>
          </cell>
          <cell r="K103">
            <v>25232.299500000001</v>
          </cell>
          <cell r="L103">
            <v>30817.159500000002</v>
          </cell>
          <cell r="M103">
            <v>30817.159500000002</v>
          </cell>
          <cell r="N103">
            <v>30817.159500000002</v>
          </cell>
          <cell r="O103">
            <v>2958730.9641</v>
          </cell>
          <cell r="P103">
            <v>1418818.986</v>
          </cell>
          <cell r="Q103">
            <v>709409.49300000002</v>
          </cell>
          <cell r="R103">
            <v>0</v>
          </cell>
          <cell r="T103">
            <v>0</v>
          </cell>
        </row>
        <row r="104">
          <cell r="G104" t="str">
            <v>3_21_22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3_21_23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3_21_24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3_21_25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3_21_26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3_21_27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3_21_28</v>
          </cell>
          <cell r="H110">
            <v>2852743.0586999999</v>
          </cell>
          <cell r="I110">
            <v>187141.8</v>
          </cell>
          <cell r="J110">
            <v>187141.8</v>
          </cell>
          <cell r="K110">
            <v>0</v>
          </cell>
          <cell r="L110">
            <v>117576</v>
          </cell>
          <cell r="M110">
            <v>117576</v>
          </cell>
          <cell r="N110">
            <v>235152</v>
          </cell>
          <cell r="O110">
            <v>235152</v>
          </cell>
          <cell r="P110">
            <v>1727217.8946</v>
          </cell>
          <cell r="Q110">
            <v>514835.91</v>
          </cell>
          <cell r="R110">
            <v>514835.91</v>
          </cell>
          <cell r="T110">
            <v>0</v>
          </cell>
        </row>
        <row r="111">
          <cell r="G111" t="str">
            <v>3_21_29</v>
          </cell>
          <cell r="H111">
            <v>2852743.0586999999</v>
          </cell>
          <cell r="I111">
            <v>187141.8</v>
          </cell>
          <cell r="J111">
            <v>187141.8</v>
          </cell>
          <cell r="K111">
            <v>0</v>
          </cell>
          <cell r="L111">
            <v>117576</v>
          </cell>
          <cell r="M111">
            <v>117576</v>
          </cell>
          <cell r="N111">
            <v>235152</v>
          </cell>
          <cell r="O111">
            <v>235152</v>
          </cell>
          <cell r="P111">
            <v>1727217.8946</v>
          </cell>
          <cell r="Q111">
            <v>514835.91</v>
          </cell>
          <cell r="R111">
            <v>514835.91</v>
          </cell>
          <cell r="T111">
            <v>0</v>
          </cell>
        </row>
        <row r="112">
          <cell r="G112" t="str">
            <v>3_21_30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3_21_31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3_21_32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3_21_33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3_21_34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3_21_35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3_21_36</v>
          </cell>
          <cell r="H118">
            <v>54191.268300000003</v>
          </cell>
          <cell r="I118">
            <v>122341.7472</v>
          </cell>
          <cell r="J118">
            <v>122341.7472</v>
          </cell>
          <cell r="K118">
            <v>34692.991102500004</v>
          </cell>
          <cell r="L118">
            <v>69386.570084999999</v>
          </cell>
          <cell r="M118">
            <v>104079.75714750001</v>
          </cell>
          <cell r="N118">
            <v>141723.12201000002</v>
          </cell>
          <cell r="O118">
            <v>-16587.47301301366</v>
          </cell>
          <cell r="P118">
            <v>158401.05240670429</v>
          </cell>
          <cell r="Q118">
            <v>290917.69298278436</v>
          </cell>
          <cell r="R118">
            <v>403931.00423796818</v>
          </cell>
          <cell r="T118">
            <v>0</v>
          </cell>
        </row>
        <row r="119">
          <cell r="G119" t="str">
            <v>3_21_37</v>
          </cell>
          <cell r="H119">
            <v>2928589.7039483008</v>
          </cell>
          <cell r="I119">
            <v>372421.4901</v>
          </cell>
          <cell r="J119">
            <v>372421.4901</v>
          </cell>
          <cell r="K119">
            <v>7849.0506611519995</v>
          </cell>
          <cell r="L119">
            <v>143796.300661152</v>
          </cell>
          <cell r="M119">
            <v>165477.804961152</v>
          </cell>
          <cell r="N119">
            <v>283746.033661152</v>
          </cell>
          <cell r="O119">
            <v>515020.07863814448</v>
          </cell>
          <cell r="P119">
            <v>2040387.8244460851</v>
          </cell>
          <cell r="Q119">
            <v>698095.34021937882</v>
          </cell>
          <cell r="R119">
            <v>690805.9351267945</v>
          </cell>
          <cell r="T119">
            <v>0</v>
          </cell>
        </row>
        <row r="120">
          <cell r="G120" t="str">
            <v>3_21_38</v>
          </cell>
          <cell r="H120">
            <v>1386613.328762427</v>
          </cell>
          <cell r="I120">
            <v>0</v>
          </cell>
          <cell r="J120">
            <v>0</v>
          </cell>
          <cell r="K120">
            <v>25232.299500000001</v>
          </cell>
          <cell r="L120">
            <v>30817.159500000002</v>
          </cell>
          <cell r="M120">
            <v>30817.159500000002</v>
          </cell>
          <cell r="N120">
            <v>30817.159500000002</v>
          </cell>
          <cell r="O120">
            <v>2958730.9641</v>
          </cell>
          <cell r="P120">
            <v>1418818.986</v>
          </cell>
          <cell r="Q120">
            <v>709409.49300000002</v>
          </cell>
          <cell r="R120">
            <v>0</v>
          </cell>
          <cell r="T120">
            <v>0</v>
          </cell>
        </row>
        <row r="121">
          <cell r="G121" t="str">
            <v>3_21_39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3_21_40</v>
          </cell>
          <cell r="H122">
            <v>171487.56202777801</v>
          </cell>
          <cell r="I122">
            <v>174439.85507246375</v>
          </cell>
          <cell r="J122">
            <v>174439.85507246375</v>
          </cell>
          <cell r="K122">
            <v>179792.92582417582</v>
          </cell>
          <cell r="L122">
            <v>239723.90109890111</v>
          </cell>
          <cell r="M122">
            <v>244991.91086691088</v>
          </cell>
          <cell r="N122">
            <v>247625.45787545788</v>
          </cell>
          <cell r="O122">
            <v>286495.42124542128</v>
          </cell>
          <cell r="P122">
            <v>286495.42124542128</v>
          </cell>
          <cell r="Q122">
            <v>286495.42124542128</v>
          </cell>
          <cell r="R122">
            <v>286495.42124542128</v>
          </cell>
          <cell r="T122">
            <v>0</v>
          </cell>
        </row>
        <row r="123">
          <cell r="G123" t="str">
            <v>3_21_41</v>
          </cell>
          <cell r="H123">
            <v>201366.457531447</v>
          </cell>
          <cell r="I123">
            <v>250053.27868852459</v>
          </cell>
          <cell r="J123">
            <v>250053.27868852459</v>
          </cell>
          <cell r="K123">
            <v>250053.27868852459</v>
          </cell>
          <cell r="L123">
            <v>333404.37158469943</v>
          </cell>
          <cell r="M123">
            <v>343526.41165755922</v>
          </cell>
          <cell r="N123">
            <v>348586.06557377044</v>
          </cell>
          <cell r="O123">
            <v>476050.54644808744</v>
          </cell>
          <cell r="P123">
            <v>476050.54644808744</v>
          </cell>
          <cell r="Q123">
            <v>476050.54644808744</v>
          </cell>
          <cell r="R123">
            <v>476050.54644808744</v>
          </cell>
          <cell r="T123">
            <v>0</v>
          </cell>
        </row>
        <row r="124">
          <cell r="G124" t="str">
            <v>3_21_42</v>
          </cell>
          <cell r="H124">
            <v>44.091000000000001</v>
          </cell>
          <cell r="I124">
            <v>56.338500000000003</v>
          </cell>
          <cell r="J124">
            <v>56.338500000000003</v>
          </cell>
          <cell r="K124">
            <v>89.161799999999999</v>
          </cell>
          <cell r="L124">
            <v>89.161799999999999</v>
          </cell>
          <cell r="M124">
            <v>89.161799999999999</v>
          </cell>
          <cell r="N124">
            <v>89.161799999999999</v>
          </cell>
          <cell r="O124">
            <v>89.161799999999999</v>
          </cell>
          <cell r="P124">
            <v>89.161799999999999</v>
          </cell>
          <cell r="Q124">
            <v>89.161799999999999</v>
          </cell>
          <cell r="R124">
            <v>89.161799999999999</v>
          </cell>
          <cell r="T124">
            <v>0</v>
          </cell>
        </row>
        <row r="125">
          <cell r="G125" t="str">
            <v>3_21_43</v>
          </cell>
          <cell r="H125">
            <v>25.964700000000001</v>
          </cell>
          <cell r="I125">
            <v>24.005099999999999</v>
          </cell>
          <cell r="J125">
            <v>24.005099999999999</v>
          </cell>
          <cell r="K125">
            <v>29.883900000000001</v>
          </cell>
          <cell r="L125">
            <v>29.883900000000001</v>
          </cell>
          <cell r="M125">
            <v>29.883900000000001</v>
          </cell>
          <cell r="N125">
            <v>29.883900000000001</v>
          </cell>
          <cell r="O125">
            <v>29.883900000000001</v>
          </cell>
          <cell r="P125">
            <v>29.883900000000001</v>
          </cell>
          <cell r="Q125">
            <v>29.883900000000001</v>
          </cell>
          <cell r="R125">
            <v>29.883900000000001</v>
          </cell>
          <cell r="T125">
            <v>0</v>
          </cell>
        </row>
        <row r="126">
          <cell r="G126" t="str">
            <v>3_21_44</v>
          </cell>
          <cell r="H126">
            <v>90732.697168401006</v>
          </cell>
          <cell r="I126">
            <v>117932.15730000001</v>
          </cell>
          <cell r="J126">
            <v>117932.15730000001</v>
          </cell>
          <cell r="K126">
            <v>64122.643575000002</v>
          </cell>
          <cell r="L126">
            <v>128245.28715</v>
          </cell>
          <cell r="M126">
            <v>196595.277825</v>
          </cell>
          <cell r="N126">
            <v>264944.77860000002</v>
          </cell>
          <cell r="O126">
            <v>306533.36940000003</v>
          </cell>
          <cell r="P126">
            <v>306533.36940000003</v>
          </cell>
          <cell r="Q126">
            <v>306533.36940000003</v>
          </cell>
          <cell r="R126">
            <v>306533.36940000003</v>
          </cell>
          <cell r="T126">
            <v>0</v>
          </cell>
        </row>
        <row r="127">
          <cell r="G127" t="str">
            <v>3_21_45</v>
          </cell>
          <cell r="H127">
            <v>62741.035918401001</v>
          </cell>
          <cell r="I127">
            <v>68910.313800000004</v>
          </cell>
          <cell r="J127">
            <v>68910.313800000004</v>
          </cell>
          <cell r="K127">
            <v>29890.268700000001</v>
          </cell>
          <cell r="L127">
            <v>59780.537400000001</v>
          </cell>
          <cell r="M127">
            <v>92393.180399999997</v>
          </cell>
          <cell r="N127">
            <v>125005.33349999999</v>
          </cell>
          <cell r="O127">
            <v>170714.96309999999</v>
          </cell>
          <cell r="P127">
            <v>170714.96309999999</v>
          </cell>
          <cell r="Q127">
            <v>170714.96309999999</v>
          </cell>
          <cell r="R127">
            <v>170714.96309999999</v>
          </cell>
          <cell r="T127">
            <v>0</v>
          </cell>
        </row>
        <row r="128">
          <cell r="G128" t="str">
            <v>3_21_46</v>
          </cell>
          <cell r="H128">
            <v>-2168968.1089312024</v>
          </cell>
          <cell r="I128">
            <v>-146725.5399</v>
          </cell>
          <cell r="J128">
            <v>-146725.5399</v>
          </cell>
          <cell r="K128">
            <v>-176855.56044487059</v>
          </cell>
          <cell r="L128">
            <v>-59687.332744911713</v>
          </cell>
          <cell r="M128">
            <v>264320.87714260112</v>
          </cell>
          <cell r="N128">
            <v>143022.56474482408</v>
          </cell>
          <cell r="O128">
            <v>-2864360.530804317</v>
          </cell>
          <cell r="P128">
            <v>-2849360.2550616516</v>
          </cell>
          <cell r="Q128">
            <v>-667834.01811571396</v>
          </cell>
          <cell r="R128">
            <v>139898.29713327446</v>
          </cell>
          <cell r="T128">
            <v>0</v>
          </cell>
        </row>
        <row r="130">
          <cell r="G130" t="str">
            <v>3_21_47</v>
          </cell>
          <cell r="H130">
            <v>216818.22245100001</v>
          </cell>
          <cell r="I130">
            <v>193469.34839999999</v>
          </cell>
          <cell r="J130">
            <v>193469.34839999999</v>
          </cell>
          <cell r="K130">
            <v>48412.897799999999</v>
          </cell>
          <cell r="L130">
            <v>96825.795599999998</v>
          </cell>
          <cell r="M130">
            <v>145238.69339999999</v>
          </cell>
          <cell r="N130">
            <v>193651.5912</v>
          </cell>
          <cell r="O130">
            <v>140791.87109999999</v>
          </cell>
          <cell r="P130">
            <v>176749.06140000001</v>
          </cell>
          <cell r="Q130">
            <v>82130.7552</v>
          </cell>
          <cell r="R130">
            <v>45742.942799999997</v>
          </cell>
          <cell r="T130">
            <v>0</v>
          </cell>
        </row>
        <row r="131">
          <cell r="G131" t="str">
            <v>3_21_48</v>
          </cell>
          <cell r="H131">
            <v>946881.54768320406</v>
          </cell>
          <cell r="I131">
            <v>147112.071</v>
          </cell>
          <cell r="J131">
            <v>147112.071</v>
          </cell>
          <cell r="K131">
            <v>25232.299500000001</v>
          </cell>
          <cell r="L131">
            <v>45514.159500000002</v>
          </cell>
          <cell r="M131">
            <v>63980.94</v>
          </cell>
          <cell r="N131">
            <v>64673.168700000002</v>
          </cell>
          <cell r="O131">
            <v>3179303.0501999999</v>
          </cell>
          <cell r="P131">
            <v>1693044.9201</v>
          </cell>
          <cell r="Q131">
            <v>852068.37300000002</v>
          </cell>
          <cell r="R131">
            <v>124042.68000000001</v>
          </cell>
          <cell r="T131">
            <v>0</v>
          </cell>
        </row>
        <row r="132">
          <cell r="G132" t="str">
            <v>3_21_49</v>
          </cell>
          <cell r="H132">
            <v>1012.686987</v>
          </cell>
          <cell r="I132">
            <v>36066.927900000002</v>
          </cell>
          <cell r="J132">
            <v>36066.927900000002</v>
          </cell>
          <cell r="K132">
            <v>0</v>
          </cell>
          <cell r="L132">
            <v>2694.45</v>
          </cell>
          <cell r="M132">
            <v>5388.9</v>
          </cell>
          <cell r="N132">
            <v>5388.9</v>
          </cell>
          <cell r="O132">
            <v>39289.980000000003</v>
          </cell>
          <cell r="P132">
            <v>10670.022000000001</v>
          </cell>
          <cell r="Q132">
            <v>11737.0242</v>
          </cell>
          <cell r="R132">
            <v>12910.8246</v>
          </cell>
          <cell r="T132">
            <v>0</v>
          </cell>
        </row>
        <row r="133">
          <cell r="G133" t="str">
            <v>3_21_50</v>
          </cell>
          <cell r="H133">
            <v>514565.73934052396</v>
          </cell>
          <cell r="I133">
            <v>2100.6912000000002</v>
          </cell>
          <cell r="J133">
            <v>2100.6912000000002</v>
          </cell>
          <cell r="K133">
            <v>1341.8361</v>
          </cell>
          <cell r="L133">
            <v>2321.6361000000002</v>
          </cell>
          <cell r="M133">
            <v>2841.9099000000001</v>
          </cell>
          <cell r="N133">
            <v>2841.9099000000001</v>
          </cell>
          <cell r="O133">
            <v>5056.2578999999996</v>
          </cell>
          <cell r="P133">
            <v>5561.8347000000003</v>
          </cell>
          <cell r="Q133">
            <v>6117.8711999999996</v>
          </cell>
          <cell r="R133">
            <v>6729.7563</v>
          </cell>
          <cell r="T133">
            <v>0</v>
          </cell>
        </row>
        <row r="137">
          <cell r="G137" t="str">
            <v>3_21_97</v>
          </cell>
          <cell r="H137">
            <v>696334.79437110608</v>
          </cell>
          <cell r="I137">
            <v>1088908.0785000001</v>
          </cell>
          <cell r="J137">
            <v>1088908.0785000001</v>
          </cell>
          <cell r="K137">
            <v>64010.638946681276</v>
          </cell>
          <cell r="L137">
            <v>569540.18773704453</v>
          </cell>
          <cell r="M137">
            <v>1196767.4761261768</v>
          </cell>
          <cell r="N137">
            <v>1431819.3630129471</v>
          </cell>
          <cell r="O137">
            <v>3671073.1368906163</v>
          </cell>
          <cell r="P137">
            <v>3711635.6160139171</v>
          </cell>
          <cell r="Q137">
            <v>3797663.5732231317</v>
          </cell>
          <cell r="R137">
            <v>3888258.287459861</v>
          </cell>
          <cell r="T137">
            <v>0</v>
          </cell>
        </row>
        <row r="138">
          <cell r="G138" t="str">
            <v>3_21_98</v>
          </cell>
          <cell r="H138">
            <v>760882.43935963581</v>
          </cell>
          <cell r="I138">
            <v>1000365.5121000001</v>
          </cell>
          <cell r="J138">
            <v>1000365.5121000001</v>
          </cell>
          <cell r="K138">
            <v>242210.19571539984</v>
          </cell>
          <cell r="L138">
            <v>561806.18891080422</v>
          </cell>
          <cell r="M138">
            <v>916174.72211742366</v>
          </cell>
          <cell r="N138">
            <v>1226552.1910069711</v>
          </cell>
          <cell r="O138">
            <v>3296478.9196520378</v>
          </cell>
          <cell r="P138">
            <v>3347522.3540463485</v>
          </cell>
          <cell r="Q138">
            <v>3280815.8880564673</v>
          </cell>
          <cell r="R138">
            <v>3264312.4644621327</v>
          </cell>
          <cell r="T138">
            <v>0</v>
          </cell>
        </row>
        <row r="139">
          <cell r="G139" t="str">
            <v>3_21_99</v>
          </cell>
          <cell r="H139">
            <v>-64547.64498852969</v>
          </cell>
          <cell r="I139">
            <v>88542.566399999996</v>
          </cell>
          <cell r="J139">
            <v>88542.566399999996</v>
          </cell>
          <cell r="K139">
            <v>-178199.55676871861</v>
          </cell>
          <cell r="L139">
            <v>7733.9988262402821</v>
          </cell>
          <cell r="M139">
            <v>280592.75400875311</v>
          </cell>
          <cell r="N139">
            <v>203418.77930597609</v>
          </cell>
          <cell r="O139">
            <v>309040.22922182741</v>
          </cell>
          <cell r="P139">
            <v>309496.27267243364</v>
          </cell>
          <cell r="Q139">
            <v>439320.5323916648</v>
          </cell>
          <cell r="R139">
            <v>530353.94954806892</v>
          </cell>
          <cell r="T139">
            <v>0</v>
          </cell>
        </row>
        <row r="140">
          <cell r="G140" t="str">
            <v>3_21_100</v>
          </cell>
          <cell r="H140">
            <v>54191.268300000003</v>
          </cell>
          <cell r="I140">
            <v>122341.7472</v>
          </cell>
          <cell r="J140">
            <v>122341.7472</v>
          </cell>
          <cell r="K140">
            <v>34692.991102500004</v>
          </cell>
          <cell r="L140">
            <v>69386.570084999999</v>
          </cell>
          <cell r="M140">
            <v>104079.75714750001</v>
          </cell>
          <cell r="N140">
            <v>141723.12201000002</v>
          </cell>
          <cell r="O140">
            <v>-16587.47301301366</v>
          </cell>
          <cell r="P140">
            <v>158401.05240670429</v>
          </cell>
          <cell r="Q140">
            <v>290917.69298278436</v>
          </cell>
          <cell r="R140">
            <v>403931.00423796818</v>
          </cell>
          <cell r="T140">
            <v>0</v>
          </cell>
        </row>
        <row r="141">
          <cell r="G141" t="str">
            <v>3_21_101</v>
          </cell>
          <cell r="H141">
            <v>0</v>
          </cell>
          <cell r="I141">
            <v>0</v>
          </cell>
          <cell r="J141">
            <v>0</v>
          </cell>
          <cell r="K141">
            <v>6507.2145611519991</v>
          </cell>
          <cell r="L141">
            <v>6507.2145611519991</v>
          </cell>
          <cell r="M141">
            <v>6507.2145611519991</v>
          </cell>
          <cell r="N141">
            <v>6507.2145611519991</v>
          </cell>
          <cell r="O141">
            <v>14949.754638144434</v>
          </cell>
          <cell r="P141">
            <v>22712.139046085147</v>
          </cell>
          <cell r="Q141">
            <v>22745.654819378829</v>
          </cell>
          <cell r="R141">
            <v>32286.764226794421</v>
          </cell>
          <cell r="T141">
            <v>0</v>
          </cell>
        </row>
        <row r="142">
          <cell r="G142" t="str">
            <v>3_21_102</v>
          </cell>
          <cell r="H142">
            <v>1462459.9740107278</v>
          </cell>
          <cell r="I142">
            <v>185279.69010000001</v>
          </cell>
          <cell r="J142">
            <v>185279.69010000001</v>
          </cell>
          <cell r="K142">
            <v>26574.135600000001</v>
          </cell>
          <cell r="L142">
            <v>50530.245600000002</v>
          </cell>
          <cell r="M142">
            <v>72211.749899999995</v>
          </cell>
          <cell r="N142">
            <v>72903.978600000002</v>
          </cell>
          <cell r="O142">
            <v>3223649.2881</v>
          </cell>
          <cell r="P142">
            <v>1709276.7768000001</v>
          </cell>
          <cell r="Q142">
            <v>869923.26840000006</v>
          </cell>
          <cell r="R142">
            <v>143683.26089999999</v>
          </cell>
          <cell r="T142">
            <v>0</v>
          </cell>
        </row>
      </sheetData>
      <sheetData sheetId="31" refreshError="1">
        <row r="83">
          <cell r="G83" t="str">
            <v>3_22_1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T83">
            <v>0</v>
          </cell>
        </row>
        <row r="84">
          <cell r="G84" t="str">
            <v>3_22_2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3_22_3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T85">
            <v>0</v>
          </cell>
        </row>
        <row r="86">
          <cell r="G86" t="str">
            <v>3_22_4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3_22_5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T87">
            <v>0</v>
          </cell>
        </row>
        <row r="88">
          <cell r="G88" t="str">
            <v>3_22_6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T88">
            <v>0</v>
          </cell>
        </row>
        <row r="89">
          <cell r="G89" t="str">
            <v>3_22_7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T89">
            <v>0</v>
          </cell>
        </row>
        <row r="90">
          <cell r="G90" t="str">
            <v>3_22_8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3_22_9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T91">
            <v>0</v>
          </cell>
        </row>
        <row r="92">
          <cell r="G92" t="str">
            <v>3_22_10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T92">
            <v>0</v>
          </cell>
        </row>
        <row r="93">
          <cell r="G93" t="str">
            <v>3_22_11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T93">
            <v>0</v>
          </cell>
        </row>
        <row r="94">
          <cell r="G94" t="str">
            <v>3_22_12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T94">
            <v>0</v>
          </cell>
        </row>
        <row r="95">
          <cell r="G95" t="str">
            <v>3_22_13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3_22_14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3_22_15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3_22_16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T98">
            <v>0</v>
          </cell>
        </row>
        <row r="99">
          <cell r="G99" t="str">
            <v>3_22_17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T99">
            <v>0</v>
          </cell>
        </row>
        <row r="100">
          <cell r="G100" t="str">
            <v>3_22_18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T100">
            <v>0</v>
          </cell>
        </row>
        <row r="101">
          <cell r="G101" t="str">
            <v>3_22_19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T101">
            <v>0</v>
          </cell>
        </row>
        <row r="102">
          <cell r="G102" t="str">
            <v>3_22_20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T102">
            <v>0</v>
          </cell>
        </row>
        <row r="103">
          <cell r="G103" t="str">
            <v>3_22_21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3_22_22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3_22_23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3_22_24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3_22_25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3_22_26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3_22_27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3_22_28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3_22_29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3_22_30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3_22_31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3_22_32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3_22_33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3_22_34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3_22_35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3_22_36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T118">
            <v>0</v>
          </cell>
        </row>
        <row r="119">
          <cell r="G119" t="str">
            <v>3_22_37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T119">
            <v>0</v>
          </cell>
        </row>
        <row r="120">
          <cell r="G120" t="str">
            <v>3_22_38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3_22_39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3_22_40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T122">
            <v>0</v>
          </cell>
        </row>
        <row r="123">
          <cell r="G123" t="str">
            <v>3_22_41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T123">
            <v>0</v>
          </cell>
        </row>
        <row r="124">
          <cell r="G124" t="str">
            <v>3_22_42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T124">
            <v>0</v>
          </cell>
        </row>
        <row r="125">
          <cell r="G125" t="str">
            <v>3_22_43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T125">
            <v>0</v>
          </cell>
        </row>
        <row r="126">
          <cell r="G126" t="str">
            <v>3_22_44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T126">
            <v>0</v>
          </cell>
        </row>
        <row r="127">
          <cell r="G127" t="str">
            <v>3_22_45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T127">
            <v>0</v>
          </cell>
        </row>
        <row r="128">
          <cell r="G128" t="str">
            <v>3_22_46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30">
          <cell r="G130" t="str">
            <v>3_22_47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3_22_48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3_22_49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3_22_50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3_22_97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3_22_98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3_22_99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3_22_100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3_22_101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3_22_102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32" refreshError="1"/>
      <sheetData sheetId="33" refreshError="1"/>
      <sheetData sheetId="34" refreshError="1"/>
      <sheetData sheetId="35" refreshError="1">
        <row r="83">
          <cell r="G83" t="str">
            <v>1_7_1</v>
          </cell>
        </row>
        <row r="107">
          <cell r="G107" t="str">
            <v>4_26_1</v>
          </cell>
          <cell r="H107">
            <v>740145872.55420005</v>
          </cell>
          <cell r="I107">
            <v>2083395513.4336953</v>
          </cell>
          <cell r="J107">
            <v>1547780898.3642764</v>
          </cell>
          <cell r="K107">
            <v>270949985.30048591</v>
          </cell>
          <cell r="L107">
            <v>547934471.60595739</v>
          </cell>
          <cell r="M107">
            <v>864647091.87586927</v>
          </cell>
          <cell r="N107">
            <v>1184090334.7780881</v>
          </cell>
          <cell r="O107">
            <v>2603666865.7381105</v>
          </cell>
          <cell r="P107">
            <v>3088408975.2950902</v>
          </cell>
          <cell r="Q107">
            <v>3289890536.7898002</v>
          </cell>
          <cell r="R107">
            <v>3382928678.5254092</v>
          </cell>
          <cell r="T107">
            <v>0</v>
          </cell>
        </row>
        <row r="108">
          <cell r="G108" t="str">
            <v>4_26_2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4_26_3</v>
          </cell>
          <cell r="H109">
            <v>724390978.99254</v>
          </cell>
          <cell r="I109">
            <v>2063653811.1888933</v>
          </cell>
          <cell r="J109">
            <v>1563331718</v>
          </cell>
          <cell r="K109">
            <v>291132439.04388529</v>
          </cell>
          <cell r="L109">
            <v>566810535.61791337</v>
          </cell>
          <cell r="M109">
            <v>888504526.89201021</v>
          </cell>
          <cell r="N109">
            <v>1204094045.538681</v>
          </cell>
          <cell r="O109">
            <v>2612404806.9838991</v>
          </cell>
          <cell r="P109">
            <v>3088217415.0236545</v>
          </cell>
          <cell r="Q109">
            <v>3286426019.615715</v>
          </cell>
          <cell r="R109">
            <v>3377234079.9092131</v>
          </cell>
          <cell r="T109">
            <v>0</v>
          </cell>
        </row>
        <row r="110">
          <cell r="G110" t="str">
            <v>4_26_4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T110">
            <v>0</v>
          </cell>
        </row>
        <row r="111">
          <cell r="G111" t="str">
            <v>4_26_5</v>
          </cell>
          <cell r="H111">
            <v>10019198.056446239</v>
          </cell>
          <cell r="I111">
            <v>15800468.459021665</v>
          </cell>
          <cell r="J111">
            <v>3127514</v>
          </cell>
          <cell r="K111">
            <v>454532.47354295896</v>
          </cell>
          <cell r="L111">
            <v>1117857.6106276489</v>
          </cell>
          <cell r="M111">
            <v>1828421.8834505728</v>
          </cell>
          <cell r="N111">
            <v>2337805.1707101981</v>
          </cell>
          <cell r="O111">
            <v>1910463.7549465583</v>
          </cell>
          <cell r="P111">
            <v>2578018.0554458494</v>
          </cell>
          <cell r="Q111">
            <v>3451604.2944924198</v>
          </cell>
          <cell r="R111">
            <v>3804053.7789206612</v>
          </cell>
          <cell r="T111">
            <v>0</v>
          </cell>
        </row>
        <row r="112">
          <cell r="G112" t="str">
            <v>4_26_6</v>
          </cell>
          <cell r="H112">
            <v>5728326.5052138437</v>
          </cell>
          <cell r="I112">
            <v>3941233.7857801877</v>
          </cell>
          <cell r="J112">
            <v>-18763886.635723561</v>
          </cell>
          <cell r="K112">
            <v>-20636986.216942318</v>
          </cell>
          <cell r="L112">
            <v>-19993921.622583739</v>
          </cell>
          <cell r="M112">
            <v>-25685856.899591509</v>
          </cell>
          <cell r="N112">
            <v>-22341515.931303255</v>
          </cell>
          <cell r="O112">
            <v>-10648405.00073499</v>
          </cell>
          <cell r="P112">
            <v>-2386457.7840100676</v>
          </cell>
          <cell r="Q112">
            <v>12912.879592631012</v>
          </cell>
          <cell r="R112">
            <v>1890544.8372757179</v>
          </cell>
          <cell r="T112">
            <v>0</v>
          </cell>
        </row>
        <row r="113">
          <cell r="G113" t="str">
            <v>4_26_7</v>
          </cell>
          <cell r="H113">
            <v>8961616.8360602278</v>
          </cell>
          <cell r="I113">
            <v>10276856.261412542</v>
          </cell>
          <cell r="J113">
            <v>29811380.99353902</v>
          </cell>
          <cell r="K113">
            <v>7576447.3619418973</v>
          </cell>
          <cell r="L113">
            <v>15254414.746443313</v>
          </cell>
          <cell r="M113">
            <v>22980691.045540921</v>
          </cell>
          <cell r="N113">
            <v>30758252.677708451</v>
          </cell>
          <cell r="O113">
            <v>13234226.676972052</v>
          </cell>
          <cell r="P113">
            <v>15615893.112351727</v>
          </cell>
          <cell r="Q113">
            <v>16722859.7191834</v>
          </cell>
          <cell r="R113">
            <v>17837119.81961228</v>
          </cell>
          <cell r="T113">
            <v>0</v>
          </cell>
        </row>
        <row r="114">
          <cell r="G114" t="str">
            <v>4_26_8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4_26_9</v>
          </cell>
          <cell r="H115">
            <v>439100974.086824</v>
          </cell>
          <cell r="I115">
            <v>682532111.31196284</v>
          </cell>
          <cell r="J115">
            <v>488267345.35781544</v>
          </cell>
          <cell r="K115">
            <v>68928042.713090032</v>
          </cell>
          <cell r="L115">
            <v>102349074.69195017</v>
          </cell>
          <cell r="M115">
            <v>126983415.71403989</v>
          </cell>
          <cell r="N115">
            <v>163155318.3144958</v>
          </cell>
          <cell r="O115">
            <v>609163976.0827533</v>
          </cell>
          <cell r="P115">
            <v>174064956.11252582</v>
          </cell>
          <cell r="Q115">
            <v>190743126.66672045</v>
          </cell>
          <cell r="R115">
            <v>178540092.41487902</v>
          </cell>
          <cell r="T115">
            <v>0</v>
          </cell>
        </row>
        <row r="116">
          <cell r="G116" t="str">
            <v>4_26_10</v>
          </cell>
          <cell r="H116">
            <v>28818894.086823989</v>
          </cell>
          <cell r="I116">
            <v>186528699.06887588</v>
          </cell>
          <cell r="J116">
            <v>183358103.35781544</v>
          </cell>
          <cell r="K116">
            <v>24523991.214090042</v>
          </cell>
          <cell r="L116">
            <v>32845023.19295017</v>
          </cell>
          <cell r="M116">
            <v>34879364.215039901</v>
          </cell>
          <cell r="N116">
            <v>46001266.815495804</v>
          </cell>
          <cell r="O116">
            <v>74030280.213644341</v>
          </cell>
          <cell r="P116">
            <v>70224970.798556447</v>
          </cell>
          <cell r="Q116">
            <v>82990495.699604809</v>
          </cell>
          <cell r="R116">
            <v>86390092.414879009</v>
          </cell>
          <cell r="T116">
            <v>0</v>
          </cell>
        </row>
        <row r="117">
          <cell r="G117" t="str">
            <v>4_26_11</v>
          </cell>
          <cell r="H117">
            <v>14689943.341274071</v>
          </cell>
          <cell r="I117">
            <v>14218090.04719273</v>
          </cell>
          <cell r="J117">
            <v>11047494.357815459</v>
          </cell>
          <cell r="K117">
            <v>-13060538.855000421</v>
          </cell>
          <cell r="L117">
            <v>-4739506.8761404268</v>
          </cell>
          <cell r="M117">
            <v>-2705165.8540505879</v>
          </cell>
          <cell r="N117">
            <v>8416736.7464051954</v>
          </cell>
          <cell r="O117">
            <v>2585821.6762370616</v>
          </cell>
          <cell r="P117">
            <v>13229435.328341659</v>
          </cell>
          <cell r="Q117">
            <v>16735772.598776031</v>
          </cell>
          <cell r="R117">
            <v>19727664.656887997</v>
          </cell>
          <cell r="T117">
            <v>0</v>
          </cell>
        </row>
        <row r="118">
          <cell r="G118" t="str">
            <v>4_26_12</v>
          </cell>
          <cell r="H118">
            <v>14128950.745549917</v>
          </cell>
          <cell r="I118">
            <v>172310609.02168316</v>
          </cell>
          <cell r="J118">
            <v>172310609</v>
          </cell>
          <cell r="K118">
            <v>37584530.069090486</v>
          </cell>
          <cell r="L118">
            <v>37584530.069090486</v>
          </cell>
          <cell r="M118">
            <v>37584530.069090486</v>
          </cell>
          <cell r="N118">
            <v>37584530.069090486</v>
          </cell>
          <cell r="O118">
            <v>52932616.776455954</v>
          </cell>
          <cell r="P118">
            <v>34394056.702330828</v>
          </cell>
          <cell r="Q118">
            <v>43115900.411214679</v>
          </cell>
          <cell r="R118">
            <v>43299405.068377227</v>
          </cell>
          <cell r="T118">
            <v>0</v>
          </cell>
        </row>
        <row r="119">
          <cell r="G119" t="str">
            <v>4_26_13</v>
          </cell>
          <cell r="H119">
            <v>410282080</v>
          </cell>
          <cell r="I119">
            <v>496003412.24308699</v>
          </cell>
          <cell r="J119">
            <v>304909242</v>
          </cell>
          <cell r="K119">
            <v>44404051.498999998</v>
          </cell>
          <cell r="L119">
            <v>69504051.498999998</v>
          </cell>
          <cell r="M119">
            <v>92104051.498999998</v>
          </cell>
          <cell r="N119">
            <v>117154051.499</v>
          </cell>
          <cell r="O119">
            <v>535133695.86910897</v>
          </cell>
          <cell r="P119">
            <v>103839985.31396939</v>
          </cell>
          <cell r="Q119">
            <v>107752630.96711564</v>
          </cell>
          <cell r="R119">
            <v>92150000</v>
          </cell>
          <cell r="T119">
            <v>0</v>
          </cell>
        </row>
        <row r="120">
          <cell r="G120" t="str">
            <v>4_26_14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T120">
            <v>0</v>
          </cell>
        </row>
        <row r="121">
          <cell r="G121" t="str">
            <v>4_26_15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4_26_16</v>
          </cell>
          <cell r="H122">
            <v>294461048.13512719</v>
          </cell>
          <cell r="I122">
            <v>678709388.26931524</v>
          </cell>
          <cell r="J122">
            <v>514090166.10115242</v>
          </cell>
          <cell r="K122">
            <v>68928042.713090032</v>
          </cell>
          <cell r="L122">
            <v>102349074.69195017</v>
          </cell>
          <cell r="M122">
            <v>126983415.71403989</v>
          </cell>
          <cell r="N122">
            <v>163155318.3144958</v>
          </cell>
          <cell r="O122">
            <v>609163976.0827533</v>
          </cell>
          <cell r="P122">
            <v>174064956.11252582</v>
          </cell>
          <cell r="Q122">
            <v>190743126.66672045</v>
          </cell>
          <cell r="R122">
            <v>178540092.41487902</v>
          </cell>
          <cell r="T122">
            <v>0</v>
          </cell>
        </row>
        <row r="123">
          <cell r="G123" t="str">
            <v>4_26_17</v>
          </cell>
          <cell r="H123">
            <v>3755467.4663596689</v>
          </cell>
          <cell r="I123">
            <v>5209557.5820219945</v>
          </cell>
          <cell r="J123">
            <v>10380792.898971664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921164.06675907597</v>
          </cell>
          <cell r="P123">
            <v>2082991.2375209751</v>
          </cell>
          <cell r="Q123">
            <v>2082226.7790363953</v>
          </cell>
          <cell r="R123">
            <v>2000023.0652931312</v>
          </cell>
          <cell r="T123">
            <v>0</v>
          </cell>
        </row>
        <row r="124">
          <cell r="G124" t="str">
            <v>4_26_18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T124">
            <v>0</v>
          </cell>
        </row>
        <row r="125">
          <cell r="G125" t="str">
            <v>4_26_19</v>
          </cell>
          <cell r="H125">
            <v>20377893.958767496</v>
          </cell>
          <cell r="I125">
            <v>47999585.633052833</v>
          </cell>
          <cell r="J125">
            <v>53718990.202180743</v>
          </cell>
          <cell r="K125">
            <v>5943450.5998933623</v>
          </cell>
          <cell r="L125">
            <v>14367535.802587818</v>
          </cell>
          <cell r="M125">
            <v>19724493.707731508</v>
          </cell>
          <cell r="N125">
            <v>25081187.338154633</v>
          </cell>
          <cell r="O125">
            <v>17300788.272494592</v>
          </cell>
          <cell r="P125">
            <v>7504704.0229806174</v>
          </cell>
          <cell r="Q125">
            <v>3791182.5852162479</v>
          </cell>
          <cell r="R125">
            <v>3592200.8040452637</v>
          </cell>
          <cell r="T125">
            <v>0</v>
          </cell>
        </row>
        <row r="126">
          <cell r="G126" t="str">
            <v>4_26_20</v>
          </cell>
          <cell r="H126">
            <v>10618127.811776266</v>
          </cell>
          <cell r="I126">
            <v>42241007.177400924</v>
          </cell>
          <cell r="J126">
            <v>48321900.796199061</v>
          </cell>
          <cell r="K126">
            <v>5920531.5998933623</v>
          </cell>
          <cell r="L126">
            <v>13879969.875760265</v>
          </cell>
          <cell r="M126">
            <v>18823415.369373836</v>
          </cell>
          <cell r="N126">
            <v>23628365.002498947</v>
          </cell>
          <cell r="O126">
            <v>14453478.139368102</v>
          </cell>
          <cell r="P126">
            <v>4139666.0281587048</v>
          </cell>
          <cell r="Q126">
            <v>3791182.5852162479</v>
          </cell>
          <cell r="R126">
            <v>3592200.8040452637</v>
          </cell>
          <cell r="T126">
            <v>0</v>
          </cell>
        </row>
        <row r="127">
          <cell r="G127" t="str">
            <v>4_26_21</v>
          </cell>
          <cell r="H127">
            <v>9759766.1469912287</v>
          </cell>
          <cell r="I127">
            <v>5758578.4556519119</v>
          </cell>
          <cell r="J127">
            <v>5397089.4059816804</v>
          </cell>
          <cell r="K127">
            <v>22918.999999999996</v>
          </cell>
          <cell r="L127">
            <v>487565.92682755424</v>
          </cell>
          <cell r="M127">
            <v>901078.33835767279</v>
          </cell>
          <cell r="N127">
            <v>1452822.3356556853</v>
          </cell>
          <cell r="O127">
            <v>2847310.1331264889</v>
          </cell>
          <cell r="P127">
            <v>3365037.9948219126</v>
          </cell>
          <cell r="Q127">
            <v>0</v>
          </cell>
          <cell r="R127">
            <v>0</v>
          </cell>
          <cell r="T127">
            <v>0</v>
          </cell>
        </row>
        <row r="128">
          <cell r="G128" t="str">
            <v>4_26_22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T128">
            <v>0</v>
          </cell>
        </row>
        <row r="129">
          <cell r="G129" t="str">
            <v>4_26_23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T129">
            <v>0</v>
          </cell>
        </row>
        <row r="130">
          <cell r="G130" t="str">
            <v>4_26_24</v>
          </cell>
          <cell r="H130">
            <v>209020773.71000001</v>
          </cell>
          <cell r="I130">
            <v>8360951</v>
          </cell>
          <cell r="J130">
            <v>17580939</v>
          </cell>
          <cell r="K130">
            <v>9950000</v>
          </cell>
          <cell r="L130">
            <v>14031775.75</v>
          </cell>
          <cell r="M130">
            <v>25563551.5</v>
          </cell>
          <cell r="N130">
            <v>25698403.5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T130">
            <v>0</v>
          </cell>
        </row>
        <row r="131">
          <cell r="G131" t="str">
            <v>4_26_25</v>
          </cell>
          <cell r="H131">
            <v>10525773.710000001</v>
          </cell>
          <cell r="I131">
            <v>8360951</v>
          </cell>
          <cell r="J131">
            <v>17580939</v>
          </cell>
          <cell r="K131">
            <v>9950000</v>
          </cell>
          <cell r="L131">
            <v>14031775.75</v>
          </cell>
          <cell r="M131">
            <v>25563551.5</v>
          </cell>
          <cell r="N131">
            <v>25698403.5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4_26_26</v>
          </cell>
          <cell r="H132">
            <v>198495000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4_26_27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4">
          <cell r="G134" t="str">
            <v>4_26_28</v>
          </cell>
          <cell r="H134">
            <v>61306913</v>
          </cell>
          <cell r="I134">
            <v>560242002.42877448</v>
          </cell>
          <cell r="J134">
            <v>432409444</v>
          </cell>
          <cell r="K134">
            <v>12218312.449999999</v>
          </cell>
          <cell r="L134">
            <v>36868921.450000003</v>
          </cell>
          <cell r="M134">
            <v>66219410.504999995</v>
          </cell>
          <cell r="N134">
            <v>98020019.337399989</v>
          </cell>
          <cell r="O134">
            <v>554638390.25034809</v>
          </cell>
          <cell r="P134">
            <v>111580497.83239999</v>
          </cell>
          <cell r="Q134">
            <v>149080497.83239999</v>
          </cell>
          <cell r="R134">
            <v>124318492.71794832</v>
          </cell>
          <cell r="T134">
            <v>0</v>
          </cell>
        </row>
        <row r="135">
          <cell r="G135" t="str">
            <v>4_26_29</v>
          </cell>
          <cell r="H135">
            <v>9584527.0145062804</v>
          </cell>
          <cell r="I135">
            <v>85766671.59304601</v>
          </cell>
          <cell r="J135">
            <v>127500202</v>
          </cell>
          <cell r="K135">
            <v>12218312.449999999</v>
          </cell>
          <cell r="L135">
            <v>36868921.450000003</v>
          </cell>
          <cell r="M135">
            <v>66219410.504999995</v>
          </cell>
          <cell r="N135">
            <v>93971019.337399989</v>
          </cell>
          <cell r="O135">
            <v>471640967.83239996</v>
          </cell>
          <cell r="P135">
            <v>96580497.832399994</v>
          </cell>
          <cell r="Q135">
            <v>96580497.832399994</v>
          </cell>
          <cell r="R135">
            <v>96580497.832399994</v>
          </cell>
          <cell r="T135">
            <v>0</v>
          </cell>
        </row>
        <row r="136">
          <cell r="G136" t="str">
            <v>4_26_30</v>
          </cell>
          <cell r="H136">
            <v>51722385.98549372</v>
          </cell>
          <cell r="I136">
            <v>474475330.83572847</v>
          </cell>
          <cell r="J136">
            <v>304909242</v>
          </cell>
          <cell r="K136">
            <v>0</v>
          </cell>
          <cell r="L136">
            <v>0</v>
          </cell>
          <cell r="M136">
            <v>0</v>
          </cell>
          <cell r="N136">
            <v>4049000</v>
          </cell>
          <cell r="O136">
            <v>82997422.417948127</v>
          </cell>
          <cell r="P136">
            <v>15000000</v>
          </cell>
          <cell r="Q136">
            <v>52500000</v>
          </cell>
          <cell r="R136">
            <v>27737994.885548316</v>
          </cell>
          <cell r="T136">
            <v>0</v>
          </cell>
        </row>
        <row r="137">
          <cell r="G137" t="str">
            <v>4_26_31</v>
          </cell>
          <cell r="H137">
            <v>0</v>
          </cell>
          <cell r="I137">
            <v>56897291.62546593</v>
          </cell>
          <cell r="J137">
            <v>0</v>
          </cell>
          <cell r="K137">
            <v>40816279.663196668</v>
          </cell>
          <cell r="L137">
            <v>37080841.689362347</v>
          </cell>
          <cell r="M137">
            <v>15475960.001308382</v>
          </cell>
          <cell r="N137">
            <v>14355708.138941169</v>
          </cell>
          <cell r="O137">
            <v>36303633.49315159</v>
          </cell>
          <cell r="P137">
            <v>52896763.019624226</v>
          </cell>
          <cell r="Q137">
            <v>35789219.470067792</v>
          </cell>
          <cell r="R137">
            <v>48629375.827592313</v>
          </cell>
          <cell r="T137">
            <v>0</v>
          </cell>
        </row>
        <row r="138">
          <cell r="G138" t="str">
            <v>4_26_32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14453478.139368102</v>
          </cell>
          <cell r="P138">
            <v>4139666.0281587048</v>
          </cell>
          <cell r="Q138">
            <v>3791182.5852162479</v>
          </cell>
          <cell r="R138">
            <v>3592200.8040452637</v>
          </cell>
          <cell r="T138">
            <v>0</v>
          </cell>
        </row>
        <row r="139">
          <cell r="G139" t="str">
            <v>4_26_33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4_26_34</v>
          </cell>
          <cell r="H140">
            <v>0</v>
          </cell>
          <cell r="I140">
            <v>56897291.62546593</v>
          </cell>
          <cell r="J140">
            <v>0</v>
          </cell>
          <cell r="K140">
            <v>40816279.663196668</v>
          </cell>
          <cell r="L140">
            <v>37080841.689362347</v>
          </cell>
          <cell r="M140">
            <v>15475960.001308382</v>
          </cell>
          <cell r="N140">
            <v>14355708.138941169</v>
          </cell>
          <cell r="O140">
            <v>21850155.353783488</v>
          </cell>
          <cell r="P140">
            <v>48757096.991465524</v>
          </cell>
          <cell r="Q140">
            <v>31998036.884851545</v>
          </cell>
          <cell r="R140">
            <v>45037175.023547053</v>
          </cell>
          <cell r="T140">
            <v>0</v>
          </cell>
        </row>
        <row r="141">
          <cell r="G141" t="str">
            <v>4_26_35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4_26_36</v>
          </cell>
          <cell r="H142">
            <v>13802978</v>
          </cell>
          <cell r="I142">
            <v>36526282.510277383</v>
          </cell>
          <cell r="J142">
            <v>36526282.510277383</v>
          </cell>
          <cell r="K142">
            <v>2861409.6296476745</v>
          </cell>
          <cell r="L142">
            <v>8332193.0085818209</v>
          </cell>
          <cell r="M142">
            <v>12539199.468713049</v>
          </cell>
          <cell r="N142">
            <v>11858216.194603151</v>
          </cell>
          <cell r="O142">
            <v>13009603.407566288</v>
          </cell>
          <cell r="P142">
            <v>15342685.300909815</v>
          </cell>
          <cell r="Q142">
            <v>15514391.644853283</v>
          </cell>
          <cell r="R142">
            <v>15540241.663180688</v>
          </cell>
          <cell r="T142">
            <v>0</v>
          </cell>
        </row>
        <row r="143">
          <cell r="G143" t="str">
            <v>4_26_37</v>
          </cell>
          <cell r="H143">
            <v>34483896.002642214</v>
          </cell>
          <cell r="I143">
            <v>198475478.97793487</v>
          </cell>
          <cell r="J143">
            <v>203783834.69517073</v>
          </cell>
          <cell r="K143">
            <v>68905123.713090032</v>
          </cell>
          <cell r="L143">
            <v>101861508.76512262</v>
          </cell>
          <cell r="M143">
            <v>126082337.3756822</v>
          </cell>
          <cell r="N143">
            <v>157653495.97884011</v>
          </cell>
          <cell r="O143">
            <v>523319243.53167874</v>
          </cell>
          <cell r="P143">
            <v>155699918.11770391</v>
          </cell>
          <cell r="Q143">
            <v>138243126.66672042</v>
          </cell>
          <cell r="R143">
            <v>150802097.5293307</v>
          </cell>
          <cell r="T143">
            <v>0</v>
          </cell>
        </row>
        <row r="144">
          <cell r="G144" t="str">
            <v>4_26_38</v>
          </cell>
          <cell r="H144">
            <v>259977152.13248494</v>
          </cell>
          <cell r="I144">
            <v>480233909.29138041</v>
          </cell>
          <cell r="J144">
            <v>310306331.40598166</v>
          </cell>
          <cell r="K144">
            <v>22918.999999999996</v>
          </cell>
          <cell r="L144">
            <v>487565.92682755424</v>
          </cell>
          <cell r="M144">
            <v>901078.33835767279</v>
          </cell>
          <cell r="N144">
            <v>5501822.3356556855</v>
          </cell>
          <cell r="O144">
            <v>85844732.551074609</v>
          </cell>
          <cell r="P144">
            <v>18365037.994821914</v>
          </cell>
          <cell r="Q144">
            <v>52500000</v>
          </cell>
          <cell r="R144">
            <v>27737994.885548316</v>
          </cell>
          <cell r="T144">
            <v>0</v>
          </cell>
        </row>
        <row r="145">
          <cell r="G145" t="str">
            <v>4_26_39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T145">
            <v>0</v>
          </cell>
        </row>
        <row r="146">
          <cell r="G146" t="str">
            <v>4_26_40</v>
          </cell>
          <cell r="H146">
            <v>126367.12980044057</v>
          </cell>
          <cell r="I146">
            <v>185144.89162209307</v>
          </cell>
          <cell r="J146">
            <v>185144.89162209307</v>
          </cell>
          <cell r="K146">
            <v>223502.52686862397</v>
          </cell>
          <cell r="L146">
            <v>222975.00151637543</v>
          </cell>
          <cell r="M146">
            <v>222167.18116402189</v>
          </cell>
          <cell r="N146">
            <v>221938.16645387223</v>
          </cell>
          <cell r="O146">
            <v>210063.65273680634</v>
          </cell>
          <cell r="P146">
            <v>214113.98080212483</v>
          </cell>
          <cell r="Q146">
            <v>216618.47976388803</v>
          </cell>
          <cell r="R146">
            <v>218981.08913038729</v>
          </cell>
          <cell r="T146">
            <v>0</v>
          </cell>
        </row>
        <row r="147">
          <cell r="G147" t="str">
            <v>4_26_41</v>
          </cell>
          <cell r="H147">
            <v>299716.49298622523</v>
          </cell>
          <cell r="I147">
            <v>395147.99760806363</v>
          </cell>
          <cell r="J147">
            <v>395147.99760806363</v>
          </cell>
          <cell r="K147">
            <v>487943.32822704886</v>
          </cell>
          <cell r="L147">
            <v>505173.15824709315</v>
          </cell>
          <cell r="M147">
            <v>497497.85610374197</v>
          </cell>
          <cell r="N147">
            <v>497429.44513337535</v>
          </cell>
          <cell r="O147">
            <v>485379.23707212106</v>
          </cell>
          <cell r="P147">
            <v>490792.96588653431</v>
          </cell>
          <cell r="Q147">
            <v>495734.03130271391</v>
          </cell>
          <cell r="R147">
            <v>500943.77228066907</v>
          </cell>
          <cell r="T147">
            <v>0</v>
          </cell>
        </row>
        <row r="148">
          <cell r="G148" t="str">
            <v>4_26_42</v>
          </cell>
          <cell r="H148">
            <v>6103.6456666666672</v>
          </cell>
          <cell r="I148">
            <v>17114</v>
          </cell>
          <cell r="J148">
            <v>17114</v>
          </cell>
          <cell r="K148">
            <v>16547.5</v>
          </cell>
          <cell r="L148">
            <v>16559.5</v>
          </cell>
          <cell r="M148">
            <v>16560.5</v>
          </cell>
          <cell r="N148">
            <v>16569.5</v>
          </cell>
          <cell r="O148">
            <v>16028.5</v>
          </cell>
          <cell r="P148">
            <v>16098.5</v>
          </cell>
          <cell r="Q148">
            <v>16098.5</v>
          </cell>
          <cell r="R148">
            <v>16098.5</v>
          </cell>
          <cell r="T148">
            <v>0</v>
          </cell>
        </row>
        <row r="149">
          <cell r="G149" t="str">
            <v>4_26_43</v>
          </cell>
          <cell r="H149">
            <v>1027.6185333333333</v>
          </cell>
          <cell r="I149">
            <v>3308.5</v>
          </cell>
          <cell r="J149">
            <v>3308.5</v>
          </cell>
          <cell r="K149">
            <v>2599.5</v>
          </cell>
          <cell r="L149">
            <v>2599.5</v>
          </cell>
          <cell r="M149">
            <v>2600.5</v>
          </cell>
          <cell r="N149">
            <v>2600</v>
          </cell>
          <cell r="O149">
            <v>2566.5</v>
          </cell>
          <cell r="P149">
            <v>2566.5</v>
          </cell>
          <cell r="Q149">
            <v>2566.5</v>
          </cell>
          <cell r="R149">
            <v>2566.5</v>
          </cell>
          <cell r="T149">
            <v>0</v>
          </cell>
        </row>
        <row r="150">
          <cell r="G150" t="str">
            <v>4_26_44</v>
          </cell>
          <cell r="H150">
            <v>9255602.2105867602</v>
          </cell>
          <cell r="I150">
            <v>38022836.102646008</v>
          </cell>
          <cell r="J150">
            <v>38022836.102646008</v>
          </cell>
          <cell r="K150">
            <v>11095224.190075666</v>
          </cell>
          <cell r="L150">
            <v>22154127.225662515</v>
          </cell>
          <cell r="M150">
            <v>33112796.433001064</v>
          </cell>
          <cell r="N150">
            <v>44128853.388689235</v>
          </cell>
          <cell r="O150">
            <v>40404063.094702803</v>
          </cell>
          <cell r="P150">
            <v>41362967.039316081</v>
          </cell>
          <cell r="Q150">
            <v>41846791.157747418</v>
          </cell>
          <cell r="R150">
            <v>42303204.760386482</v>
          </cell>
          <cell r="T150">
            <v>0</v>
          </cell>
        </row>
        <row r="151">
          <cell r="G151" t="str">
            <v>4_26_45</v>
          </cell>
          <cell r="H151">
            <v>3695930.6752597806</v>
          </cell>
          <cell r="I151">
            <v>15688165.801035341</v>
          </cell>
          <cell r="J151">
            <v>15688165.801035341</v>
          </cell>
          <cell r="K151">
            <v>3805226.0451786402</v>
          </cell>
          <cell r="L151">
            <v>7879185.7491799127</v>
          </cell>
          <cell r="M151">
            <v>11643688.573180029</v>
          </cell>
          <cell r="N151">
            <v>15519798.688161312</v>
          </cell>
          <cell r="O151">
            <v>14948709.743347183</v>
          </cell>
          <cell r="P151">
            <v>15115441.763373485</v>
          </cell>
          <cell r="Q151">
            <v>15267616.696060982</v>
          </cell>
          <cell r="R151">
            <v>15428066.298700046</v>
          </cell>
          <cell r="T151">
            <v>0</v>
          </cell>
        </row>
        <row r="152">
          <cell r="G152" t="str">
            <v>4_26_46</v>
          </cell>
          <cell r="H152">
            <v>144639925.95169681</v>
          </cell>
          <cell r="I152">
            <v>3822723.0426476002</v>
          </cell>
          <cell r="J152">
            <v>-25822820.743336976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T152">
            <v>0</v>
          </cell>
        </row>
        <row r="154">
          <cell r="G154" t="str">
            <v>4_26_47</v>
          </cell>
          <cell r="H154">
            <v>11333054</v>
          </cell>
          <cell r="I154">
            <v>41696334.1758679</v>
          </cell>
          <cell r="J154">
            <v>52380841</v>
          </cell>
          <cell r="K154">
            <v>15025337.991513349</v>
          </cell>
          <cell r="L154">
            <v>21033890.517618816</v>
          </cell>
          <cell r="M154">
            <v>35500835.35040307</v>
          </cell>
          <cell r="N154">
            <v>41370119.934034213</v>
          </cell>
          <cell r="O154">
            <v>42120214.821971253</v>
          </cell>
          <cell r="P154">
            <v>38472397.527405709</v>
          </cell>
          <cell r="Q154">
            <v>36589285.256524429</v>
          </cell>
          <cell r="R154">
            <v>34699305.033315018</v>
          </cell>
          <cell r="T154">
            <v>0</v>
          </cell>
        </row>
        <row r="155">
          <cell r="G155" t="str">
            <v>4_26_48</v>
          </cell>
          <cell r="H155">
            <v>13467774.481086202</v>
          </cell>
          <cell r="I155">
            <v>37964615.853315413</v>
          </cell>
          <cell r="J155">
            <v>44033373.990735054</v>
          </cell>
          <cell r="K155">
            <v>2829758</v>
          </cell>
          <cell r="L155">
            <v>7931517.781827555</v>
          </cell>
          <cell r="M155">
            <v>10959453.333357673</v>
          </cell>
          <cell r="N155">
            <v>14284173.301405687</v>
          </cell>
          <cell r="O155">
            <v>13793969.13312649</v>
          </cell>
          <cell r="P155">
            <v>4958337.9948219126</v>
          </cell>
          <cell r="Q155">
            <v>416250</v>
          </cell>
          <cell r="R155">
            <v>288750</v>
          </cell>
          <cell r="T155">
            <v>0</v>
          </cell>
        </row>
        <row r="156">
          <cell r="G156" t="str">
            <v>4_26_49</v>
          </cell>
          <cell r="H156">
            <v>1828711.2478918217</v>
          </cell>
          <cell r="I156">
            <v>8079058.9872483257</v>
          </cell>
          <cell r="J156">
            <v>7694042.4890153324</v>
          </cell>
          <cell r="K156">
            <v>2394634.0138053098</v>
          </cell>
          <cell r="L156">
            <v>4925651.0138053093</v>
          </cell>
          <cell r="M156">
            <v>6722597.5138053093</v>
          </cell>
          <cell r="N156">
            <v>8295431.6592335179</v>
          </cell>
          <cell r="O156">
            <v>2991405.0510607702</v>
          </cell>
          <cell r="P156">
            <v>2345908.1101772762</v>
          </cell>
          <cell r="Q156">
            <v>3213434.1079866765</v>
          </cell>
          <cell r="R156">
            <v>3183789.2356427349</v>
          </cell>
          <cell r="T156">
            <v>0</v>
          </cell>
        </row>
        <row r="157">
          <cell r="G157" t="str">
            <v>4_26_50</v>
          </cell>
          <cell r="H157">
            <v>5081408.8381582405</v>
          </cell>
          <cell r="I157">
            <v>1955910.7924890975</v>
          </cell>
          <cell r="J157">
            <v>1991573.7224303558</v>
          </cell>
          <cell r="K157">
            <v>719058.58608805307</v>
          </cell>
          <cell r="L157">
            <v>1510367.0069549556</v>
          </cell>
          <cell r="M157">
            <v>2042442.8605685253</v>
          </cell>
          <cell r="N157">
            <v>2501582.3775154278</v>
          </cell>
          <cell r="O157">
            <v>515414.08830733248</v>
          </cell>
          <cell r="P157">
            <v>200457.91798142856</v>
          </cell>
          <cell r="Q157">
            <v>161498.47722957144</v>
          </cell>
          <cell r="R157">
            <v>119661.56840252857</v>
          </cell>
          <cell r="T157">
            <v>0</v>
          </cell>
        </row>
        <row r="160">
          <cell r="G160" t="str">
            <v>4_26_74</v>
          </cell>
          <cell r="H160">
            <v>29501405</v>
          </cell>
          <cell r="I160">
            <v>30587414</v>
          </cell>
          <cell r="J160">
            <v>30587414</v>
          </cell>
          <cell r="K160">
            <v>-2438381</v>
          </cell>
          <cell r="L160">
            <v>1723063</v>
          </cell>
          <cell r="M160">
            <v>4897890</v>
          </cell>
          <cell r="N160">
            <v>9128904</v>
          </cell>
          <cell r="O160">
            <v>14213959</v>
          </cell>
          <cell r="P160">
            <v>14276188</v>
          </cell>
          <cell r="Q160">
            <v>14440785</v>
          </cell>
          <cell r="R160">
            <v>14602173</v>
          </cell>
          <cell r="T160">
            <v>0</v>
          </cell>
        </row>
        <row r="161">
          <cell r="G161" t="str">
            <v>4_26_75</v>
          </cell>
          <cell r="H161">
            <v>33951359</v>
          </cell>
          <cell r="I161">
            <v>33131568</v>
          </cell>
          <cell r="J161">
            <v>33131568</v>
          </cell>
          <cell r="K161">
            <v>4407418</v>
          </cell>
          <cell r="L161">
            <v>8663477</v>
          </cell>
          <cell r="M161">
            <v>12981763</v>
          </cell>
          <cell r="N161">
            <v>17063842</v>
          </cell>
          <cell r="O161">
            <v>18873443</v>
          </cell>
          <cell r="P161">
            <v>20654787</v>
          </cell>
          <cell r="Q161">
            <v>21336766</v>
          </cell>
          <cell r="R161">
            <v>21526058</v>
          </cell>
          <cell r="T161">
            <v>0</v>
          </cell>
        </row>
        <row r="162">
          <cell r="G162" t="str">
            <v>4_26_76</v>
          </cell>
          <cell r="H162">
            <v>1443759</v>
          </cell>
          <cell r="I162">
            <v>1254983</v>
          </cell>
          <cell r="J162">
            <v>1254983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T162">
            <v>0</v>
          </cell>
        </row>
        <row r="163">
          <cell r="G163" t="str">
            <v>4_26_77</v>
          </cell>
          <cell r="H163">
            <v>-4449954</v>
          </cell>
          <cell r="I163">
            <v>-2544154</v>
          </cell>
          <cell r="J163">
            <v>-2544154</v>
          </cell>
          <cell r="K163">
            <v>-6917034</v>
          </cell>
          <cell r="L163">
            <v>-7082884</v>
          </cell>
          <cell r="M163">
            <v>-8297578</v>
          </cell>
          <cell r="N163">
            <v>-8219878</v>
          </cell>
          <cell r="O163">
            <v>-4431116</v>
          </cell>
          <cell r="P163">
            <v>-6067463</v>
          </cell>
          <cell r="Q163">
            <v>-7162021</v>
          </cell>
          <cell r="R163">
            <v>-7193995</v>
          </cell>
          <cell r="T163">
            <v>0</v>
          </cell>
        </row>
        <row r="164">
          <cell r="G164" t="str">
            <v>4_26_78</v>
          </cell>
          <cell r="H164">
            <v>5476273</v>
          </cell>
          <cell r="I164">
            <v>5626709</v>
          </cell>
          <cell r="J164">
            <v>5626709</v>
          </cell>
          <cell r="K164">
            <v>1446581</v>
          </cell>
          <cell r="L164">
            <v>2893569</v>
          </cell>
          <cell r="M164">
            <v>4342326</v>
          </cell>
          <cell r="N164">
            <v>5977144</v>
          </cell>
          <cell r="O164">
            <v>7338768</v>
          </cell>
          <cell r="P164">
            <v>7338768</v>
          </cell>
          <cell r="Q164">
            <v>7373642</v>
          </cell>
          <cell r="R164">
            <v>7375042</v>
          </cell>
          <cell r="T164">
            <v>0</v>
          </cell>
        </row>
        <row r="165">
          <cell r="G165" t="str">
            <v>4_26_79</v>
          </cell>
          <cell r="H165">
            <v>861229</v>
          </cell>
          <cell r="I165">
            <v>1177980</v>
          </cell>
          <cell r="J165">
            <v>1177980</v>
          </cell>
          <cell r="K165">
            <v>71235</v>
          </cell>
          <cell r="L165">
            <v>142470</v>
          </cell>
          <cell r="M165">
            <v>213705</v>
          </cell>
          <cell r="N165">
            <v>284940</v>
          </cell>
          <cell r="O165">
            <v>-228368</v>
          </cell>
          <cell r="P165">
            <v>-311136</v>
          </cell>
          <cell r="Q165">
            <v>266040</v>
          </cell>
          <cell r="R165">
            <v>270110</v>
          </cell>
          <cell r="T165">
            <v>0</v>
          </cell>
        </row>
        <row r="166">
          <cell r="G166" t="str">
            <v>4_26_80</v>
          </cell>
          <cell r="H166">
            <v>3742581</v>
          </cell>
          <cell r="I166">
            <v>3402635</v>
          </cell>
          <cell r="J166">
            <v>2891903</v>
          </cell>
          <cell r="K166">
            <v>511795</v>
          </cell>
          <cell r="L166">
            <v>2903195</v>
          </cell>
          <cell r="M166">
            <v>4619058</v>
          </cell>
          <cell r="N166">
            <v>6992075</v>
          </cell>
          <cell r="O166">
            <v>11985829</v>
          </cell>
          <cell r="P166">
            <v>1106964</v>
          </cell>
          <cell r="Q166">
            <v>1008456</v>
          </cell>
          <cell r="R166">
            <v>1068563</v>
          </cell>
          <cell r="T166">
            <v>0</v>
          </cell>
        </row>
        <row r="167">
          <cell r="G167" t="str">
            <v>4_26_81</v>
          </cell>
          <cell r="H167">
            <v>2548399</v>
          </cell>
          <cell r="I167">
            <v>2469714</v>
          </cell>
          <cell r="J167">
            <v>2223903</v>
          </cell>
          <cell r="K167">
            <v>480635</v>
          </cell>
          <cell r="L167">
            <v>2720001</v>
          </cell>
          <cell r="M167">
            <v>4065067</v>
          </cell>
          <cell r="N167">
            <v>6020822</v>
          </cell>
          <cell r="O167">
            <v>10664209</v>
          </cell>
          <cell r="P167">
            <v>0</v>
          </cell>
          <cell r="Q167">
            <v>0</v>
          </cell>
          <cell r="R167">
            <v>0</v>
          </cell>
          <cell r="T167">
            <v>0</v>
          </cell>
        </row>
        <row r="168">
          <cell r="G168" t="str">
            <v>4_26_82</v>
          </cell>
          <cell r="H168">
            <v>1194182</v>
          </cell>
          <cell r="I168">
            <v>932921</v>
          </cell>
          <cell r="J168">
            <v>668000</v>
          </cell>
          <cell r="K168">
            <v>31160</v>
          </cell>
          <cell r="L168">
            <v>183194</v>
          </cell>
          <cell r="M168">
            <v>553991</v>
          </cell>
          <cell r="N168">
            <v>971253</v>
          </cell>
          <cell r="O168">
            <v>1321620</v>
          </cell>
          <cell r="P168">
            <v>1106964</v>
          </cell>
          <cell r="Q168">
            <v>1008456</v>
          </cell>
          <cell r="R168">
            <v>1068563</v>
          </cell>
          <cell r="T168">
            <v>0</v>
          </cell>
        </row>
        <row r="169">
          <cell r="G169" t="str">
            <v>4_26_83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T169">
            <v>0</v>
          </cell>
        </row>
        <row r="170">
          <cell r="G170" t="str">
            <v>4_26_84</v>
          </cell>
          <cell r="H170">
            <v>3742581</v>
          </cell>
          <cell r="I170">
            <v>3402635</v>
          </cell>
          <cell r="J170">
            <v>2891903</v>
          </cell>
          <cell r="K170">
            <v>511795</v>
          </cell>
          <cell r="L170">
            <v>2903195</v>
          </cell>
          <cell r="M170">
            <v>4619058</v>
          </cell>
          <cell r="N170">
            <v>6992075</v>
          </cell>
          <cell r="O170">
            <v>11985829</v>
          </cell>
          <cell r="P170">
            <v>1106964</v>
          </cell>
          <cell r="Q170">
            <v>1008456</v>
          </cell>
          <cell r="R170">
            <v>1068563</v>
          </cell>
          <cell r="T170">
            <v>0</v>
          </cell>
        </row>
        <row r="171">
          <cell r="G171" t="str">
            <v>4_26_85</v>
          </cell>
          <cell r="H171">
            <v>159132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T171">
            <v>0</v>
          </cell>
        </row>
        <row r="172">
          <cell r="G172" t="str">
            <v>4_26_86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T172">
            <v>0</v>
          </cell>
        </row>
        <row r="173">
          <cell r="G173" t="str">
            <v>4_26_87</v>
          </cell>
          <cell r="H173">
            <v>3583449</v>
          </cell>
          <cell r="I173">
            <v>3402635</v>
          </cell>
          <cell r="J173">
            <v>2891903</v>
          </cell>
          <cell r="K173">
            <v>511795</v>
          </cell>
          <cell r="L173">
            <v>2903195</v>
          </cell>
          <cell r="M173">
            <v>4619058</v>
          </cell>
          <cell r="N173">
            <v>6992075</v>
          </cell>
          <cell r="O173">
            <v>11985829</v>
          </cell>
          <cell r="P173">
            <v>1106964</v>
          </cell>
          <cell r="Q173">
            <v>1008456</v>
          </cell>
          <cell r="R173">
            <v>1068563</v>
          </cell>
          <cell r="T173">
            <v>0</v>
          </cell>
        </row>
        <row r="174">
          <cell r="G174" t="str">
            <v>4_26_88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T174">
            <v>0</v>
          </cell>
        </row>
        <row r="175">
          <cell r="G175" t="str">
            <v>4_26_89</v>
          </cell>
          <cell r="H175">
            <v>4644230.1430000002</v>
          </cell>
          <cell r="I175">
            <v>3528903</v>
          </cell>
          <cell r="J175">
            <v>3528903</v>
          </cell>
          <cell r="K175">
            <v>2119875</v>
          </cell>
          <cell r="L175">
            <v>2245484</v>
          </cell>
          <cell r="M175">
            <v>4365359</v>
          </cell>
          <cell r="N175">
            <v>4806250</v>
          </cell>
          <cell r="O175">
            <v>4806250</v>
          </cell>
          <cell r="P175">
            <v>4745780</v>
          </cell>
          <cell r="Q175">
            <v>4745780</v>
          </cell>
          <cell r="R175">
            <v>4745780</v>
          </cell>
          <cell r="T175">
            <v>0</v>
          </cell>
        </row>
        <row r="176">
          <cell r="G176" t="str">
            <v>4_26_90</v>
          </cell>
          <cell r="H176">
            <v>5639838</v>
          </cell>
          <cell r="I176">
            <v>5524595</v>
          </cell>
          <cell r="J176">
            <v>5524595</v>
          </cell>
          <cell r="K176">
            <v>967649</v>
          </cell>
          <cell r="L176">
            <v>2167313</v>
          </cell>
          <cell r="M176">
            <v>3268633</v>
          </cell>
          <cell r="N176">
            <v>4567071</v>
          </cell>
          <cell r="O176">
            <v>4691021</v>
          </cell>
          <cell r="P176">
            <v>6099912</v>
          </cell>
          <cell r="Q176">
            <v>6190529</v>
          </cell>
          <cell r="R176">
            <v>6336236</v>
          </cell>
          <cell r="T176">
            <v>0</v>
          </cell>
        </row>
        <row r="177">
          <cell r="G177" t="str">
            <v>4_26_91</v>
          </cell>
          <cell r="H177">
            <v>108942.54201680672</v>
          </cell>
          <cell r="I177">
            <v>139153.73218004167</v>
          </cell>
          <cell r="J177">
            <v>139153.73218004167</v>
          </cell>
          <cell r="K177">
            <v>129606.68864813942</v>
          </cell>
          <cell r="L177">
            <v>131933.66305542472</v>
          </cell>
          <cell r="M177">
            <v>138450.98654943216</v>
          </cell>
          <cell r="N177">
            <v>137182.05369759776</v>
          </cell>
          <cell r="O177">
            <v>164439.66817496228</v>
          </cell>
          <cell r="P177">
            <v>178341.43675561587</v>
          </cell>
          <cell r="Q177">
            <v>192616.19930649782</v>
          </cell>
          <cell r="R177">
            <v>207072.62927785318</v>
          </cell>
          <cell r="T177">
            <v>0</v>
          </cell>
        </row>
        <row r="178">
          <cell r="G178" t="str">
            <v>4_26_92</v>
          </cell>
          <cell r="H178">
            <v>139612.87878787878</v>
          </cell>
          <cell r="I178">
            <v>189289.78052126197</v>
          </cell>
          <cell r="J178">
            <v>189289.78052126197</v>
          </cell>
          <cell r="K178">
            <v>178592.75362318842</v>
          </cell>
          <cell r="L178">
            <v>182896.37681159421</v>
          </cell>
          <cell r="M178">
            <v>191218.84057971017</v>
          </cell>
          <cell r="N178">
            <v>192282.60869565216</v>
          </cell>
          <cell r="O178">
            <v>240260.86956521738</v>
          </cell>
          <cell r="P178">
            <v>260732.24637681158</v>
          </cell>
          <cell r="Q178">
            <v>281662.31884057971</v>
          </cell>
          <cell r="R178">
            <v>302885.14492753625</v>
          </cell>
          <cell r="T178">
            <v>0</v>
          </cell>
        </row>
        <row r="179">
          <cell r="G179" t="str">
            <v>4_26_93</v>
          </cell>
          <cell r="H179">
            <v>2380</v>
          </cell>
          <cell r="I179">
            <v>2081</v>
          </cell>
          <cell r="J179">
            <v>2081</v>
          </cell>
          <cell r="K179">
            <v>2123</v>
          </cell>
          <cell r="L179">
            <v>2123</v>
          </cell>
          <cell r="M179">
            <v>2123</v>
          </cell>
          <cell r="N179">
            <v>2123</v>
          </cell>
          <cell r="O179">
            <v>2210</v>
          </cell>
          <cell r="P179">
            <v>2211</v>
          </cell>
          <cell r="Q179">
            <v>2211</v>
          </cell>
          <cell r="R179">
            <v>2211</v>
          </cell>
          <cell r="T179">
            <v>0</v>
          </cell>
        </row>
        <row r="180">
          <cell r="G180" t="str">
            <v>4_26_94</v>
          </cell>
          <cell r="H180">
            <v>330</v>
          </cell>
          <cell r="I180">
            <v>243</v>
          </cell>
          <cell r="J180">
            <v>243</v>
          </cell>
          <cell r="K180">
            <v>230</v>
          </cell>
          <cell r="L180">
            <v>230</v>
          </cell>
          <cell r="M180">
            <v>230</v>
          </cell>
          <cell r="N180">
            <v>230</v>
          </cell>
          <cell r="O180">
            <v>230</v>
          </cell>
          <cell r="P180">
            <v>230</v>
          </cell>
          <cell r="Q180">
            <v>230</v>
          </cell>
          <cell r="R180">
            <v>230</v>
          </cell>
          <cell r="T180">
            <v>0</v>
          </cell>
        </row>
        <row r="181">
          <cell r="G181" t="str">
            <v>4_26_95</v>
          </cell>
          <cell r="H181">
            <v>3111399</v>
          </cell>
          <cell r="I181">
            <v>3474947</v>
          </cell>
          <cell r="J181">
            <v>3474947</v>
          </cell>
          <cell r="K181">
            <v>825465</v>
          </cell>
          <cell r="L181">
            <v>1680571</v>
          </cell>
          <cell r="M181">
            <v>2645383</v>
          </cell>
          <cell r="N181">
            <v>3494850</v>
          </cell>
          <cell r="O181">
            <v>4360940</v>
          </cell>
          <cell r="P181">
            <v>4731755</v>
          </cell>
          <cell r="Q181">
            <v>5110493</v>
          </cell>
          <cell r="R181">
            <v>5494051</v>
          </cell>
          <cell r="T181">
            <v>0</v>
          </cell>
        </row>
        <row r="182">
          <cell r="G182" t="str">
            <v>4_26_96</v>
          </cell>
          <cell r="H182">
            <v>552867</v>
          </cell>
          <cell r="I182">
            <v>551969</v>
          </cell>
          <cell r="J182">
            <v>551969</v>
          </cell>
          <cell r="K182">
            <v>123229</v>
          </cell>
          <cell r="L182">
            <v>252397</v>
          </cell>
          <cell r="M182">
            <v>395823</v>
          </cell>
          <cell r="N182">
            <v>530700</v>
          </cell>
          <cell r="O182">
            <v>663120</v>
          </cell>
          <cell r="P182">
            <v>719621</v>
          </cell>
          <cell r="Q182">
            <v>777388</v>
          </cell>
          <cell r="R182">
            <v>835963</v>
          </cell>
          <cell r="T182">
            <v>0</v>
          </cell>
        </row>
        <row r="185">
          <cell r="G185" t="str">
            <v>4_26_97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T185">
            <v>0</v>
          </cell>
        </row>
        <row r="186">
          <cell r="G186" t="str">
            <v>4_26_98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T186">
            <v>0</v>
          </cell>
        </row>
        <row r="187">
          <cell r="G187" t="str">
            <v>4_26_99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T187">
            <v>0</v>
          </cell>
        </row>
        <row r="188">
          <cell r="G188" t="str">
            <v>4_26_100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T188">
            <v>0</v>
          </cell>
        </row>
        <row r="189">
          <cell r="G189" t="str">
            <v>4_26_101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T189">
            <v>0</v>
          </cell>
        </row>
        <row r="190">
          <cell r="G190" t="str">
            <v>4_26_102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T190">
            <v>0</v>
          </cell>
        </row>
      </sheetData>
      <sheetData sheetId="36" refreshError="1">
        <row r="83">
          <cell r="G83" t="str">
            <v>4_27_1</v>
          </cell>
          <cell r="H83">
            <v>39067768</v>
          </cell>
          <cell r="I83">
            <v>55763254.5</v>
          </cell>
          <cell r="J83">
            <v>55763254.5</v>
          </cell>
          <cell r="K83">
            <v>19129956</v>
          </cell>
          <cell r="L83">
            <v>43023732</v>
          </cell>
          <cell r="M83">
            <v>62995549.5</v>
          </cell>
          <cell r="N83">
            <v>82999619.5</v>
          </cell>
          <cell r="O83">
            <v>61874411</v>
          </cell>
          <cell r="P83">
            <v>71212137.5</v>
          </cell>
          <cell r="Q83">
            <v>114394570</v>
          </cell>
          <cell r="R83">
            <v>195662045</v>
          </cell>
          <cell r="T83">
            <v>0</v>
          </cell>
        </row>
        <row r="84">
          <cell r="G84" t="str">
            <v>4_27_2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4_27_3</v>
          </cell>
          <cell r="H85">
            <v>19977536</v>
          </cell>
          <cell r="I85">
            <v>32465723</v>
          </cell>
          <cell r="J85">
            <v>32465723</v>
          </cell>
          <cell r="K85">
            <v>10186607.5</v>
          </cell>
          <cell r="L85">
            <v>20735023</v>
          </cell>
          <cell r="M85">
            <v>30634390.5</v>
          </cell>
          <cell r="N85">
            <v>41502579</v>
          </cell>
          <cell r="O85">
            <v>58289367.5</v>
          </cell>
          <cell r="P85">
            <v>61013040</v>
          </cell>
          <cell r="Q85">
            <v>88088977</v>
          </cell>
          <cell r="R85">
            <v>116921743.5</v>
          </cell>
          <cell r="T85">
            <v>0</v>
          </cell>
        </row>
        <row r="86">
          <cell r="G86" t="str">
            <v>4_27_4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4_27_5</v>
          </cell>
          <cell r="H87">
            <v>5725521</v>
          </cell>
          <cell r="I87">
            <v>7139553</v>
          </cell>
          <cell r="J87">
            <v>7139553</v>
          </cell>
          <cell r="K87">
            <v>1701311</v>
          </cell>
          <cell r="L87">
            <v>4263452.5</v>
          </cell>
          <cell r="M87">
            <v>6294985.5</v>
          </cell>
          <cell r="N87">
            <v>8134458</v>
          </cell>
          <cell r="O87">
            <v>913989.5</v>
          </cell>
          <cell r="P87">
            <v>1773951.5</v>
          </cell>
          <cell r="Q87">
            <v>4180807</v>
          </cell>
          <cell r="R87">
            <v>12038579</v>
          </cell>
          <cell r="T87">
            <v>0</v>
          </cell>
        </row>
        <row r="88">
          <cell r="G88" t="str">
            <v>4_27_6</v>
          </cell>
          <cell r="H88">
            <v>13364711</v>
          </cell>
          <cell r="I88">
            <v>16157978.5</v>
          </cell>
          <cell r="J88">
            <v>16157978.5</v>
          </cell>
          <cell r="K88">
            <v>7242037.5</v>
          </cell>
          <cell r="L88">
            <v>18025256.5</v>
          </cell>
          <cell r="M88">
            <v>26066173.5</v>
          </cell>
          <cell r="N88">
            <v>33362582.5</v>
          </cell>
          <cell r="O88">
            <v>2671054</v>
          </cell>
          <cell r="P88">
            <v>8425146</v>
          </cell>
          <cell r="Q88">
            <v>22124786</v>
          </cell>
          <cell r="R88">
            <v>66701722.5</v>
          </cell>
          <cell r="T88">
            <v>0</v>
          </cell>
        </row>
        <row r="89">
          <cell r="G89" t="str">
            <v>4_27_7</v>
          </cell>
          <cell r="H89">
            <v>23937.5</v>
          </cell>
          <cell r="I89">
            <v>42057</v>
          </cell>
          <cell r="J89">
            <v>42057</v>
          </cell>
          <cell r="K89">
            <v>19749</v>
          </cell>
          <cell r="L89">
            <v>68304.5</v>
          </cell>
          <cell r="M89">
            <v>116739</v>
          </cell>
          <cell r="N89">
            <v>165173.5</v>
          </cell>
          <cell r="O89">
            <v>195816</v>
          </cell>
          <cell r="P89">
            <v>196629.5</v>
          </cell>
          <cell r="Q89">
            <v>164879.5</v>
          </cell>
          <cell r="R89">
            <v>165698.5</v>
          </cell>
          <cell r="T89">
            <v>0</v>
          </cell>
        </row>
        <row r="90">
          <cell r="G90" t="str">
            <v>4_27_8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4_27_9</v>
          </cell>
          <cell r="H91">
            <v>13724759</v>
          </cell>
          <cell r="I91">
            <v>26577135.5</v>
          </cell>
          <cell r="J91">
            <v>26577135.5</v>
          </cell>
          <cell r="K91">
            <v>30347102</v>
          </cell>
          <cell r="L91">
            <v>42456101.5</v>
          </cell>
          <cell r="M91">
            <v>54003208.5</v>
          </cell>
          <cell r="N91">
            <v>65997365</v>
          </cell>
          <cell r="O91">
            <v>41983202</v>
          </cell>
          <cell r="P91">
            <v>56297835</v>
          </cell>
          <cell r="Q91">
            <v>82908962.5</v>
          </cell>
          <cell r="R91">
            <v>153748078</v>
          </cell>
          <cell r="T91">
            <v>0</v>
          </cell>
        </row>
        <row r="92">
          <cell r="G92" t="str">
            <v>4_27_10</v>
          </cell>
          <cell r="H92">
            <v>13388648.5</v>
          </cell>
          <cell r="I92">
            <v>26577135.5</v>
          </cell>
          <cell r="J92">
            <v>26577135.5</v>
          </cell>
          <cell r="K92">
            <v>30347102</v>
          </cell>
          <cell r="L92">
            <v>42456101.5</v>
          </cell>
          <cell r="M92">
            <v>54003208.5</v>
          </cell>
          <cell r="N92">
            <v>65997365</v>
          </cell>
          <cell r="O92">
            <v>41363202</v>
          </cell>
          <cell r="P92">
            <v>55677835</v>
          </cell>
          <cell r="Q92">
            <v>82288962.5</v>
          </cell>
          <cell r="R92">
            <v>153128078</v>
          </cell>
          <cell r="T92">
            <v>0</v>
          </cell>
        </row>
        <row r="93">
          <cell r="G93" t="str">
            <v>4_27_11</v>
          </cell>
          <cell r="H93">
            <v>13388648.5</v>
          </cell>
          <cell r="I93">
            <v>16200035.5</v>
          </cell>
          <cell r="J93">
            <v>16200035.5</v>
          </cell>
          <cell r="K93">
            <v>7261786.5</v>
          </cell>
          <cell r="L93">
            <v>18093561</v>
          </cell>
          <cell r="M93">
            <v>26182912.5</v>
          </cell>
          <cell r="N93">
            <v>33527756</v>
          </cell>
          <cell r="O93">
            <v>2866870</v>
          </cell>
          <cell r="P93">
            <v>8621775.5</v>
          </cell>
          <cell r="Q93">
            <v>22289665.5</v>
          </cell>
          <cell r="R93">
            <v>66867421</v>
          </cell>
          <cell r="T93">
            <v>0</v>
          </cell>
        </row>
        <row r="94">
          <cell r="G94" t="str">
            <v>4_27_12</v>
          </cell>
          <cell r="H94">
            <v>0</v>
          </cell>
          <cell r="I94">
            <v>10377100</v>
          </cell>
          <cell r="J94">
            <v>10377100</v>
          </cell>
          <cell r="K94">
            <v>23085315.5</v>
          </cell>
          <cell r="L94">
            <v>24362540.5</v>
          </cell>
          <cell r="M94">
            <v>27820296</v>
          </cell>
          <cell r="N94">
            <v>32469609</v>
          </cell>
          <cell r="O94">
            <v>38496332</v>
          </cell>
          <cell r="P94">
            <v>47056059.5</v>
          </cell>
          <cell r="Q94">
            <v>59999297</v>
          </cell>
          <cell r="R94">
            <v>86260657</v>
          </cell>
          <cell r="T94">
            <v>0</v>
          </cell>
        </row>
        <row r="95">
          <cell r="G95" t="str">
            <v>4_27_13</v>
          </cell>
          <cell r="H95">
            <v>336110.5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620000</v>
          </cell>
          <cell r="P95">
            <v>620000</v>
          </cell>
          <cell r="Q95">
            <v>620000</v>
          </cell>
          <cell r="R95">
            <v>620000</v>
          </cell>
          <cell r="T95">
            <v>0</v>
          </cell>
        </row>
        <row r="96">
          <cell r="G96" t="str">
            <v>4_27_14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4_27_15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4_27_16</v>
          </cell>
          <cell r="H98">
            <v>13724759</v>
          </cell>
          <cell r="I98">
            <v>26577135.5</v>
          </cell>
          <cell r="J98">
            <v>26577135.5</v>
          </cell>
          <cell r="K98">
            <v>24657104</v>
          </cell>
          <cell r="L98">
            <v>28538797</v>
          </cell>
          <cell r="M98">
            <v>33719710.5</v>
          </cell>
          <cell r="N98">
            <v>39996056</v>
          </cell>
          <cell r="O98">
            <v>49301079</v>
          </cell>
          <cell r="P98">
            <v>62952621.5</v>
          </cell>
          <cell r="Q98">
            <v>91641982.5</v>
          </cell>
          <cell r="R98">
            <v>157511526.5</v>
          </cell>
          <cell r="T98">
            <v>0</v>
          </cell>
        </row>
        <row r="99">
          <cell r="G99" t="str">
            <v>4_27_17</v>
          </cell>
          <cell r="H99">
            <v>2007979</v>
          </cell>
          <cell r="I99">
            <v>2419059</v>
          </cell>
          <cell r="J99">
            <v>2419059</v>
          </cell>
          <cell r="K99">
            <v>290444.5</v>
          </cell>
          <cell r="L99">
            <v>714032</v>
          </cell>
          <cell r="M99">
            <v>908132.5</v>
          </cell>
          <cell r="N99">
            <v>1157755</v>
          </cell>
          <cell r="O99">
            <v>1619126.5</v>
          </cell>
          <cell r="P99">
            <v>2323526.5</v>
          </cell>
          <cell r="Q99">
            <v>4754477.5</v>
          </cell>
          <cell r="R99">
            <v>10784956.5</v>
          </cell>
          <cell r="T99">
            <v>0</v>
          </cell>
        </row>
        <row r="100">
          <cell r="G100" t="str">
            <v>4_27_18</v>
          </cell>
          <cell r="H100">
            <v>1003989.5</v>
          </cell>
          <cell r="I100">
            <v>1209529.5</v>
          </cell>
          <cell r="J100">
            <v>1209529.5</v>
          </cell>
          <cell r="K100">
            <v>145222.25</v>
          </cell>
          <cell r="L100">
            <v>357016</v>
          </cell>
          <cell r="M100">
            <v>454066.25</v>
          </cell>
          <cell r="N100">
            <v>578877.5</v>
          </cell>
          <cell r="O100">
            <v>809563.25</v>
          </cell>
          <cell r="P100">
            <v>1161763.25</v>
          </cell>
          <cell r="Q100">
            <v>2377238.75</v>
          </cell>
          <cell r="R100">
            <v>5392478.25</v>
          </cell>
          <cell r="T100">
            <v>0</v>
          </cell>
        </row>
        <row r="101">
          <cell r="G101" t="str">
            <v>4_27_19</v>
          </cell>
          <cell r="H101">
            <v>1305394.5</v>
          </cell>
          <cell r="I101">
            <v>771202</v>
          </cell>
          <cell r="J101">
            <v>771202</v>
          </cell>
          <cell r="K101">
            <v>4119</v>
          </cell>
          <cell r="L101">
            <v>4469</v>
          </cell>
          <cell r="M101">
            <v>341969</v>
          </cell>
          <cell r="N101">
            <v>341969</v>
          </cell>
          <cell r="O101">
            <v>5893</v>
          </cell>
          <cell r="P101">
            <v>9798</v>
          </cell>
          <cell r="Q101">
            <v>6848</v>
          </cell>
          <cell r="R101">
            <v>9398</v>
          </cell>
          <cell r="T101">
            <v>0</v>
          </cell>
        </row>
        <row r="102">
          <cell r="G102" t="str">
            <v>4_27_20</v>
          </cell>
          <cell r="H102">
            <v>969284</v>
          </cell>
          <cell r="I102">
            <v>771202</v>
          </cell>
          <cell r="J102">
            <v>771202</v>
          </cell>
          <cell r="K102">
            <v>4119</v>
          </cell>
          <cell r="L102">
            <v>4469</v>
          </cell>
          <cell r="M102">
            <v>341969</v>
          </cell>
          <cell r="N102">
            <v>341969</v>
          </cell>
          <cell r="O102">
            <v>-614107</v>
          </cell>
          <cell r="P102">
            <v>-610202</v>
          </cell>
          <cell r="Q102">
            <v>-613152</v>
          </cell>
          <cell r="R102">
            <v>-610602</v>
          </cell>
          <cell r="T102">
            <v>0</v>
          </cell>
        </row>
        <row r="103">
          <cell r="G103" t="str">
            <v>4_27_21</v>
          </cell>
          <cell r="H103">
            <v>336110.5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620000</v>
          </cell>
          <cell r="P103">
            <v>620000</v>
          </cell>
          <cell r="Q103">
            <v>620000</v>
          </cell>
          <cell r="R103">
            <v>620000</v>
          </cell>
          <cell r="T103">
            <v>0</v>
          </cell>
        </row>
        <row r="104">
          <cell r="G104" t="str">
            <v>4_27_22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4_27_23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4_27_24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T106">
            <v>0</v>
          </cell>
        </row>
        <row r="107">
          <cell r="G107" t="str">
            <v>4_27_25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T107">
            <v>0</v>
          </cell>
        </row>
        <row r="108">
          <cell r="G108" t="str">
            <v>4_27_26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4_27_27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4_27_28</v>
          </cell>
          <cell r="H110">
            <v>34285.5</v>
          </cell>
          <cell r="I110">
            <v>301559</v>
          </cell>
          <cell r="J110">
            <v>301559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620000</v>
          </cell>
          <cell r="P110">
            <v>620000</v>
          </cell>
          <cell r="Q110">
            <v>620000</v>
          </cell>
          <cell r="R110">
            <v>620000</v>
          </cell>
          <cell r="T110">
            <v>0</v>
          </cell>
        </row>
        <row r="111">
          <cell r="G111" t="str">
            <v>4_27_29</v>
          </cell>
          <cell r="H111">
            <v>34285.5</v>
          </cell>
          <cell r="I111">
            <v>301559</v>
          </cell>
          <cell r="J111">
            <v>301559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620000</v>
          </cell>
          <cell r="P111">
            <v>620000</v>
          </cell>
          <cell r="Q111">
            <v>620000</v>
          </cell>
          <cell r="R111">
            <v>620000</v>
          </cell>
          <cell r="T111">
            <v>0</v>
          </cell>
        </row>
        <row r="112">
          <cell r="G112" t="str">
            <v>4_27_30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T112">
            <v>0</v>
          </cell>
        </row>
        <row r="113">
          <cell r="G113" t="str">
            <v>4_27_31</v>
          </cell>
          <cell r="H113">
            <v>10377100</v>
          </cell>
          <cell r="I113">
            <v>23085315.5</v>
          </cell>
          <cell r="J113">
            <v>23085315.5</v>
          </cell>
          <cell r="K113">
            <v>24362540.5</v>
          </cell>
          <cell r="L113">
            <v>27820296</v>
          </cell>
          <cell r="M113">
            <v>32469609</v>
          </cell>
          <cell r="N113">
            <v>38496332</v>
          </cell>
          <cell r="O113">
            <v>47056059.5</v>
          </cell>
          <cell r="P113">
            <v>59999297</v>
          </cell>
          <cell r="Q113">
            <v>86260657</v>
          </cell>
          <cell r="R113">
            <v>146097172</v>
          </cell>
          <cell r="T113">
            <v>0</v>
          </cell>
        </row>
        <row r="114">
          <cell r="G114" t="str">
            <v>4_27_32</v>
          </cell>
          <cell r="H114">
            <v>10377100</v>
          </cell>
          <cell r="I114">
            <v>23085315.5</v>
          </cell>
          <cell r="J114">
            <v>23085315.5</v>
          </cell>
          <cell r="K114">
            <v>24362540.5</v>
          </cell>
          <cell r="L114">
            <v>27820296</v>
          </cell>
          <cell r="M114">
            <v>32469609</v>
          </cell>
          <cell r="N114">
            <v>38496332</v>
          </cell>
          <cell r="O114">
            <v>47056059.5</v>
          </cell>
          <cell r="P114">
            <v>59999297</v>
          </cell>
          <cell r="Q114">
            <v>86260657</v>
          </cell>
          <cell r="R114">
            <v>146097172</v>
          </cell>
          <cell r="T114">
            <v>0</v>
          </cell>
        </row>
        <row r="115">
          <cell r="G115" t="str">
            <v>4_27_33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4_27_34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4_27_35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4_27_36</v>
          </cell>
          <cell r="H118">
            <v>6270181</v>
          </cell>
          <cell r="I118">
            <v>7332639.2629999993</v>
          </cell>
          <cell r="J118">
            <v>7332639.2629999993</v>
          </cell>
          <cell r="K118">
            <v>1716974.7464999999</v>
          </cell>
          <cell r="L118">
            <v>4429835.1777499998</v>
          </cell>
          <cell r="M118">
            <v>6479781.3032499999</v>
          </cell>
          <cell r="N118">
            <v>8334259.9772500005</v>
          </cell>
          <cell r="O118">
            <v>1259119.7617499998</v>
          </cell>
          <cell r="P118">
            <v>1893757.138</v>
          </cell>
          <cell r="Q118">
            <v>4337743.5345000001</v>
          </cell>
          <cell r="R118">
            <v>12298081.210999999</v>
          </cell>
          <cell r="T118">
            <v>0</v>
          </cell>
        </row>
        <row r="119">
          <cell r="G119" t="str">
            <v>4_27_37</v>
          </cell>
          <cell r="H119">
            <v>13388648.5</v>
          </cell>
          <cell r="I119">
            <v>26577135.5</v>
          </cell>
          <cell r="J119">
            <v>26577135.5</v>
          </cell>
          <cell r="K119">
            <v>24657104</v>
          </cell>
          <cell r="L119">
            <v>28538797</v>
          </cell>
          <cell r="M119">
            <v>33719710.5</v>
          </cell>
          <cell r="N119">
            <v>39996056</v>
          </cell>
          <cell r="O119">
            <v>48681079</v>
          </cell>
          <cell r="P119">
            <v>62332621.5</v>
          </cell>
          <cell r="Q119">
            <v>91021982.5</v>
          </cell>
          <cell r="R119">
            <v>156891526.5</v>
          </cell>
          <cell r="T119">
            <v>0</v>
          </cell>
        </row>
        <row r="120">
          <cell r="G120" t="str">
            <v>4_27_38</v>
          </cell>
          <cell r="H120">
            <v>336110.5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620000</v>
          </cell>
          <cell r="P120">
            <v>620000</v>
          </cell>
          <cell r="Q120">
            <v>620000</v>
          </cell>
          <cell r="R120">
            <v>620000</v>
          </cell>
          <cell r="T120">
            <v>0</v>
          </cell>
        </row>
        <row r="121">
          <cell r="G121" t="str">
            <v>4_27_39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4_27_40</v>
          </cell>
          <cell r="H122">
            <v>623.49549549549545</v>
          </cell>
          <cell r="I122">
            <v>835.46632996632991</v>
          </cell>
          <cell r="J122">
            <v>835.46632996632991</v>
          </cell>
          <cell r="K122">
            <v>729.25252525252529</v>
          </cell>
          <cell r="L122">
            <v>793.15646258503409</v>
          </cell>
          <cell r="M122">
            <v>774.08476517754866</v>
          </cell>
          <cell r="N122">
            <v>727.39003436426117</v>
          </cell>
          <cell r="O122">
            <v>884.34680134680139</v>
          </cell>
          <cell r="P122">
            <v>939.41919191919203</v>
          </cell>
          <cell r="Q122">
            <v>995.85353535353534</v>
          </cell>
          <cell r="R122">
            <v>1047.9579124579125</v>
          </cell>
          <cell r="T122">
            <v>838.04248366013064</v>
          </cell>
        </row>
        <row r="123">
          <cell r="G123" t="str">
            <v>4_27_41</v>
          </cell>
          <cell r="H123">
            <v>623.49549549549545</v>
          </cell>
          <cell r="I123">
            <v>835.46632996632991</v>
          </cell>
          <cell r="J123">
            <v>835.46632996632991</v>
          </cell>
          <cell r="K123">
            <v>729.25252525252529</v>
          </cell>
          <cell r="L123">
            <v>793.15646258503409</v>
          </cell>
          <cell r="M123">
            <v>774.08476517754866</v>
          </cell>
          <cell r="N123">
            <v>727.39003436426117</v>
          </cell>
          <cell r="O123">
            <v>884.34680134680139</v>
          </cell>
          <cell r="P123">
            <v>939.41919191919203</v>
          </cell>
          <cell r="Q123">
            <v>995.85353535353534</v>
          </cell>
          <cell r="R123">
            <v>1047.9579124579125</v>
          </cell>
          <cell r="T123">
            <v>838.04248366013064</v>
          </cell>
        </row>
        <row r="124">
          <cell r="G124" t="str">
            <v>4_27_42</v>
          </cell>
          <cell r="H124">
            <v>37</v>
          </cell>
          <cell r="I124">
            <v>49.5</v>
          </cell>
          <cell r="J124">
            <v>49.5</v>
          </cell>
          <cell r="K124">
            <v>49.5</v>
          </cell>
          <cell r="L124">
            <v>49</v>
          </cell>
          <cell r="M124">
            <v>48.5</v>
          </cell>
          <cell r="N124">
            <v>48.5</v>
          </cell>
          <cell r="O124">
            <v>49.5</v>
          </cell>
          <cell r="P124">
            <v>49.5</v>
          </cell>
          <cell r="Q124">
            <v>49.5</v>
          </cell>
          <cell r="R124">
            <v>49.5</v>
          </cell>
          <cell r="T124">
            <v>0</v>
          </cell>
        </row>
        <row r="125">
          <cell r="G125" t="str">
            <v>4_27_43</v>
          </cell>
          <cell r="H125">
            <v>37</v>
          </cell>
          <cell r="I125">
            <v>49.5</v>
          </cell>
          <cell r="J125">
            <v>49.5</v>
          </cell>
          <cell r="K125">
            <v>49.5</v>
          </cell>
          <cell r="L125">
            <v>49</v>
          </cell>
          <cell r="M125">
            <v>48.5</v>
          </cell>
          <cell r="N125">
            <v>48.5</v>
          </cell>
          <cell r="O125">
            <v>49.5</v>
          </cell>
          <cell r="P125">
            <v>49.5</v>
          </cell>
          <cell r="Q125">
            <v>49.5</v>
          </cell>
          <cell r="R125">
            <v>49.5</v>
          </cell>
          <cell r="T125">
            <v>0</v>
          </cell>
        </row>
        <row r="126">
          <cell r="G126" t="str">
            <v>4_27_44</v>
          </cell>
          <cell r="H126">
            <v>276832</v>
          </cell>
          <cell r="I126">
            <v>496267</v>
          </cell>
          <cell r="J126">
            <v>496267</v>
          </cell>
          <cell r="K126">
            <v>108294</v>
          </cell>
          <cell r="L126">
            <v>233188</v>
          </cell>
          <cell r="M126">
            <v>337888</v>
          </cell>
          <cell r="N126">
            <v>423341</v>
          </cell>
          <cell r="O126">
            <v>525302</v>
          </cell>
          <cell r="P126">
            <v>558015</v>
          </cell>
          <cell r="Q126">
            <v>591537</v>
          </cell>
          <cell r="R126">
            <v>622487</v>
          </cell>
          <cell r="T126">
            <v>0</v>
          </cell>
        </row>
        <row r="127">
          <cell r="G127" t="str">
            <v>4_27_45</v>
          </cell>
          <cell r="H127">
            <v>276832</v>
          </cell>
          <cell r="I127">
            <v>496267</v>
          </cell>
          <cell r="J127">
            <v>496267</v>
          </cell>
          <cell r="K127">
            <v>108294</v>
          </cell>
          <cell r="L127">
            <v>233188</v>
          </cell>
          <cell r="M127">
            <v>337888</v>
          </cell>
          <cell r="N127">
            <v>423341</v>
          </cell>
          <cell r="O127">
            <v>525302</v>
          </cell>
          <cell r="P127">
            <v>558015</v>
          </cell>
          <cell r="Q127">
            <v>591537</v>
          </cell>
          <cell r="R127">
            <v>622487</v>
          </cell>
          <cell r="T127">
            <v>0</v>
          </cell>
        </row>
        <row r="128">
          <cell r="G128" t="str">
            <v>4_27_46</v>
          </cell>
          <cell r="H128">
            <v>0</v>
          </cell>
          <cell r="I128">
            <v>0</v>
          </cell>
          <cell r="J128">
            <v>0</v>
          </cell>
          <cell r="K128">
            <v>5689998</v>
          </cell>
          <cell r="L128">
            <v>13917304.5</v>
          </cell>
          <cell r="M128">
            <v>20283498</v>
          </cell>
          <cell r="N128">
            <v>26001309</v>
          </cell>
          <cell r="O128">
            <v>-7317877</v>
          </cell>
          <cell r="P128">
            <v>-6654786.5</v>
          </cell>
          <cell r="Q128">
            <v>-8733020</v>
          </cell>
          <cell r="R128">
            <v>-3763448.5</v>
          </cell>
          <cell r="T128">
            <v>0</v>
          </cell>
        </row>
        <row r="130">
          <cell r="G130" t="str">
            <v>4_27_47</v>
          </cell>
          <cell r="H130">
            <v>37656.5</v>
          </cell>
          <cell r="I130">
            <v>47744.5</v>
          </cell>
          <cell r="J130">
            <v>47744.5</v>
          </cell>
          <cell r="K130">
            <v>19477.5</v>
          </cell>
          <cell r="L130">
            <v>39845.5</v>
          </cell>
          <cell r="M130">
            <v>58114</v>
          </cell>
          <cell r="N130">
            <v>77283</v>
          </cell>
          <cell r="O130">
            <v>186982</v>
          </cell>
          <cell r="P130">
            <v>188134</v>
          </cell>
          <cell r="Q130">
            <v>243251.5</v>
          </cell>
          <cell r="R130">
            <v>299649</v>
          </cell>
          <cell r="T130">
            <v>0</v>
          </cell>
        </row>
        <row r="131">
          <cell r="G131" t="str">
            <v>4_27_48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T131">
            <v>0</v>
          </cell>
        </row>
        <row r="132">
          <cell r="G132" t="str">
            <v>4_27_49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4_27_50</v>
          </cell>
          <cell r="H133">
            <v>1305394.5</v>
          </cell>
          <cell r="I133">
            <v>771202</v>
          </cell>
          <cell r="J133">
            <v>771202</v>
          </cell>
          <cell r="K133">
            <v>4119</v>
          </cell>
          <cell r="L133">
            <v>4469</v>
          </cell>
          <cell r="M133">
            <v>341969</v>
          </cell>
          <cell r="N133">
            <v>341969</v>
          </cell>
          <cell r="O133">
            <v>5893</v>
          </cell>
          <cell r="P133">
            <v>9798</v>
          </cell>
          <cell r="Q133">
            <v>6848</v>
          </cell>
          <cell r="R133">
            <v>9398</v>
          </cell>
          <cell r="T133">
            <v>0</v>
          </cell>
        </row>
        <row r="137">
          <cell r="G137" t="str">
            <v>4_27_97</v>
          </cell>
          <cell r="H137">
            <v>39067768</v>
          </cell>
          <cell r="I137">
            <v>55763254.5</v>
          </cell>
          <cell r="J137">
            <v>55763254.5</v>
          </cell>
          <cell r="K137">
            <v>19129956</v>
          </cell>
          <cell r="L137">
            <v>43023732</v>
          </cell>
          <cell r="M137">
            <v>62995549.5</v>
          </cell>
          <cell r="N137">
            <v>82999619.5</v>
          </cell>
          <cell r="O137">
            <v>61874411</v>
          </cell>
          <cell r="P137">
            <v>71212137.5</v>
          </cell>
          <cell r="Q137">
            <v>114394570</v>
          </cell>
          <cell r="R137">
            <v>195662045</v>
          </cell>
          <cell r="T137">
            <v>0</v>
          </cell>
        </row>
        <row r="138">
          <cell r="G138" t="str">
            <v>4_27_98</v>
          </cell>
          <cell r="H138">
            <v>19977536</v>
          </cell>
          <cell r="I138">
            <v>32465723</v>
          </cell>
          <cell r="J138">
            <v>32465723</v>
          </cell>
          <cell r="K138">
            <v>10186607.5</v>
          </cell>
          <cell r="L138">
            <v>20735023</v>
          </cell>
          <cell r="M138">
            <v>30634390.5</v>
          </cell>
          <cell r="N138">
            <v>41502579</v>
          </cell>
          <cell r="O138">
            <v>58289367.5</v>
          </cell>
          <cell r="P138">
            <v>61013040</v>
          </cell>
          <cell r="Q138">
            <v>88088977</v>
          </cell>
          <cell r="R138">
            <v>116921743.5</v>
          </cell>
          <cell r="T138">
            <v>0</v>
          </cell>
        </row>
        <row r="139">
          <cell r="G139" t="str">
            <v>4_27_99</v>
          </cell>
          <cell r="H139">
            <v>13364711</v>
          </cell>
          <cell r="I139">
            <v>16157978.5</v>
          </cell>
          <cell r="J139">
            <v>16157978.5</v>
          </cell>
          <cell r="K139">
            <v>7242037.5</v>
          </cell>
          <cell r="L139">
            <v>18025256.5</v>
          </cell>
          <cell r="M139">
            <v>26066173.5</v>
          </cell>
          <cell r="N139">
            <v>33362582.5</v>
          </cell>
          <cell r="O139">
            <v>2671054</v>
          </cell>
          <cell r="P139">
            <v>8425146</v>
          </cell>
          <cell r="Q139">
            <v>22124786</v>
          </cell>
          <cell r="R139">
            <v>66701722.5</v>
          </cell>
          <cell r="T139">
            <v>0</v>
          </cell>
        </row>
        <row r="140">
          <cell r="G140" t="str">
            <v>4_27_100</v>
          </cell>
          <cell r="H140">
            <v>6270181</v>
          </cell>
          <cell r="I140">
            <v>7332639.2629999993</v>
          </cell>
          <cell r="J140">
            <v>7332639.2629999993</v>
          </cell>
          <cell r="K140">
            <v>1716974.7464999999</v>
          </cell>
          <cell r="L140">
            <v>4429835.1777499998</v>
          </cell>
          <cell r="M140">
            <v>6479781.3032499999</v>
          </cell>
          <cell r="N140">
            <v>8334259.9772500005</v>
          </cell>
          <cell r="O140">
            <v>1259119.7617499998</v>
          </cell>
          <cell r="P140">
            <v>1893757.138</v>
          </cell>
          <cell r="Q140">
            <v>4337743.5345000001</v>
          </cell>
          <cell r="R140">
            <v>12298081.210999999</v>
          </cell>
          <cell r="T140">
            <v>0</v>
          </cell>
        </row>
        <row r="141">
          <cell r="G141" t="str">
            <v>4_27_101</v>
          </cell>
          <cell r="H141">
            <v>2007979</v>
          </cell>
          <cell r="I141">
            <v>2419059</v>
          </cell>
          <cell r="J141">
            <v>2419059</v>
          </cell>
          <cell r="K141">
            <v>290444.5</v>
          </cell>
          <cell r="L141">
            <v>714032</v>
          </cell>
          <cell r="M141">
            <v>908132.5</v>
          </cell>
          <cell r="N141">
            <v>1157755</v>
          </cell>
          <cell r="O141">
            <v>1619126.5</v>
          </cell>
          <cell r="P141">
            <v>2323526.5</v>
          </cell>
          <cell r="Q141">
            <v>4754477.5</v>
          </cell>
          <cell r="R141">
            <v>10784956.5</v>
          </cell>
          <cell r="T141">
            <v>0</v>
          </cell>
        </row>
        <row r="142">
          <cell r="G142" t="str">
            <v>4_27_102</v>
          </cell>
          <cell r="H142">
            <v>1305394.5</v>
          </cell>
          <cell r="I142">
            <v>771202</v>
          </cell>
          <cell r="J142">
            <v>771202</v>
          </cell>
          <cell r="K142">
            <v>4119</v>
          </cell>
          <cell r="L142">
            <v>4469</v>
          </cell>
          <cell r="M142">
            <v>341969</v>
          </cell>
          <cell r="N142">
            <v>341969</v>
          </cell>
          <cell r="O142">
            <v>5893</v>
          </cell>
          <cell r="P142">
            <v>9798</v>
          </cell>
          <cell r="Q142">
            <v>6848</v>
          </cell>
          <cell r="R142">
            <v>9398</v>
          </cell>
          <cell r="T142">
            <v>0</v>
          </cell>
        </row>
      </sheetData>
      <sheetData sheetId="37" refreshError="1"/>
      <sheetData sheetId="38" refreshError="1"/>
      <sheetData sheetId="39" refreshError="1">
        <row r="83">
          <cell r="G83" t="str">
            <v>5_30_1</v>
          </cell>
          <cell r="H83">
            <v>131807200</v>
          </cell>
          <cell r="I83">
            <v>214088624</v>
          </cell>
          <cell r="J83">
            <v>214088624</v>
          </cell>
          <cell r="K83">
            <v>142762824</v>
          </cell>
          <cell r="L83">
            <v>165214700</v>
          </cell>
          <cell r="M83">
            <v>206942077</v>
          </cell>
          <cell r="N83">
            <v>270031281</v>
          </cell>
          <cell r="O83">
            <v>126573662.93170001</v>
          </cell>
          <cell r="P83">
            <v>122347911.90726051</v>
          </cell>
          <cell r="Q83">
            <v>119071229.88169613</v>
          </cell>
          <cell r="R83">
            <v>120613161.97518942</v>
          </cell>
          <cell r="T83">
            <v>0</v>
          </cell>
        </row>
        <row r="84">
          <cell r="G84" t="str">
            <v>5_30_2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T84">
            <v>0</v>
          </cell>
        </row>
        <row r="85">
          <cell r="G85" t="str">
            <v>5_30_3</v>
          </cell>
          <cell r="H85">
            <v>17023882</v>
          </cell>
          <cell r="I85">
            <v>37942351</v>
          </cell>
          <cell r="J85">
            <v>37942351</v>
          </cell>
          <cell r="K85">
            <v>140857308</v>
          </cell>
          <cell r="L85">
            <v>157668137</v>
          </cell>
          <cell r="M85">
            <v>173144106</v>
          </cell>
          <cell r="N85">
            <v>190375452</v>
          </cell>
          <cell r="O85">
            <v>63473818.439999998</v>
          </cell>
          <cell r="P85">
            <v>63158068.956</v>
          </cell>
          <cell r="Q85">
            <v>63720127.109400004</v>
          </cell>
          <cell r="R85">
            <v>54540167.938000001</v>
          </cell>
          <cell r="T85">
            <v>0</v>
          </cell>
        </row>
        <row r="86">
          <cell r="G86" t="str">
            <v>5_30_4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T86">
            <v>0</v>
          </cell>
        </row>
        <row r="87">
          <cell r="G87" t="str">
            <v>5_30_5</v>
          </cell>
          <cell r="H87">
            <v>10024862</v>
          </cell>
          <cell r="I87">
            <v>18631821</v>
          </cell>
          <cell r="J87">
            <v>18631821</v>
          </cell>
          <cell r="K87">
            <v>1053584</v>
          </cell>
          <cell r="L87">
            <v>2107169</v>
          </cell>
          <cell r="M87">
            <v>4879723</v>
          </cell>
          <cell r="N87">
            <v>7652277</v>
          </cell>
          <cell r="O87">
            <v>11974559</v>
          </cell>
          <cell r="P87">
            <v>10782264</v>
          </cell>
          <cell r="Q87">
            <v>10764787</v>
          </cell>
          <cell r="R87">
            <v>10751124</v>
          </cell>
          <cell r="T87">
            <v>0</v>
          </cell>
        </row>
        <row r="88">
          <cell r="G88" t="str">
            <v>5_30_6</v>
          </cell>
          <cell r="H88">
            <v>104758456</v>
          </cell>
          <cell r="I88">
            <v>157514452</v>
          </cell>
          <cell r="J88">
            <v>157514452</v>
          </cell>
          <cell r="K88">
            <v>851932</v>
          </cell>
          <cell r="L88">
            <v>5439394</v>
          </cell>
          <cell r="M88">
            <v>28918248</v>
          </cell>
          <cell r="N88">
            <v>64593552</v>
          </cell>
          <cell r="O88">
            <v>51125285.491700009</v>
          </cell>
          <cell r="P88">
            <v>48407578.951260507</v>
          </cell>
          <cell r="Q88">
            <v>44586315.772296131</v>
          </cell>
          <cell r="R88">
            <v>55321870.037189424</v>
          </cell>
          <cell r="T88">
            <v>0</v>
          </cell>
        </row>
        <row r="89">
          <cell r="G89" t="str">
            <v>5_30_7</v>
          </cell>
          <cell r="H89">
            <v>725223</v>
          </cell>
          <cell r="I89">
            <v>908149</v>
          </cell>
          <cell r="J89">
            <v>908149</v>
          </cell>
          <cell r="K89">
            <v>208740</v>
          </cell>
          <cell r="L89">
            <v>417482</v>
          </cell>
          <cell r="M89">
            <v>626224</v>
          </cell>
          <cell r="N89">
            <v>834966</v>
          </cell>
          <cell r="O89">
            <v>1424209.44</v>
          </cell>
          <cell r="P89">
            <v>1414806.156</v>
          </cell>
          <cell r="Q89">
            <v>1403803.5293999999</v>
          </cell>
          <cell r="R89">
            <v>1390932</v>
          </cell>
          <cell r="T89">
            <v>0</v>
          </cell>
        </row>
        <row r="90">
          <cell r="G90" t="str">
            <v>5_30_8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T90">
            <v>0</v>
          </cell>
        </row>
        <row r="91">
          <cell r="G91" t="str">
            <v>5_30_9</v>
          </cell>
          <cell r="H91">
            <v>412841180</v>
          </cell>
          <cell r="I91">
            <v>568394041.89999998</v>
          </cell>
          <cell r="J91">
            <v>1006952168.9</v>
          </cell>
          <cell r="K91">
            <v>711475066.64999998</v>
          </cell>
          <cell r="L91">
            <v>691730143.64999998</v>
          </cell>
          <cell r="M91">
            <v>570470425.88999999</v>
          </cell>
          <cell r="N91">
            <v>632577639.38</v>
          </cell>
          <cell r="O91">
            <v>598498240.28740001</v>
          </cell>
          <cell r="P91">
            <v>267533870.49422097</v>
          </cell>
          <cell r="Q91">
            <v>19582731.54095263</v>
          </cell>
          <cell r="R91">
            <v>-161703335.60636467</v>
          </cell>
          <cell r="T91">
            <v>0</v>
          </cell>
        </row>
        <row r="92">
          <cell r="G92" t="str">
            <v>5_30_10</v>
          </cell>
          <cell r="H92">
            <v>412841180</v>
          </cell>
          <cell r="I92">
            <v>568394041.89999998</v>
          </cell>
          <cell r="J92">
            <v>645733032.89999998</v>
          </cell>
          <cell r="K92">
            <v>711475066.64999998</v>
          </cell>
          <cell r="L92">
            <v>691730143.64999998</v>
          </cell>
          <cell r="M92">
            <v>570470425.88999999</v>
          </cell>
          <cell r="N92">
            <v>603734210.38</v>
          </cell>
          <cell r="O92">
            <v>598498240.28740001</v>
          </cell>
          <cell r="P92">
            <v>267533870.49422097</v>
          </cell>
          <cell r="Q92">
            <v>19582731.54095263</v>
          </cell>
          <cell r="R92">
            <v>-161703335.60636467</v>
          </cell>
          <cell r="T92">
            <v>0</v>
          </cell>
        </row>
        <row r="93">
          <cell r="G93" t="str">
            <v>5_30_11</v>
          </cell>
          <cell r="H93">
            <v>105483679</v>
          </cell>
          <cell r="I93">
            <v>158422601</v>
          </cell>
          <cell r="J93">
            <v>158422601</v>
          </cell>
          <cell r="K93">
            <v>1060672</v>
          </cell>
          <cell r="L93">
            <v>5856876</v>
          </cell>
          <cell r="M93">
            <v>29544472</v>
          </cell>
          <cell r="N93">
            <v>65428518</v>
          </cell>
          <cell r="O93">
            <v>52549494.931700006</v>
          </cell>
          <cell r="P93">
            <v>49822385.10726051</v>
          </cell>
          <cell r="Q93">
            <v>45990119.301696129</v>
          </cell>
          <cell r="R93">
            <v>56712802.037189424</v>
          </cell>
          <cell r="T93">
            <v>0</v>
          </cell>
        </row>
        <row r="94">
          <cell r="G94" t="str">
            <v>5_30_12</v>
          </cell>
          <cell r="H94">
            <v>307357501</v>
          </cell>
          <cell r="I94">
            <v>409971440.89999998</v>
          </cell>
          <cell r="J94">
            <v>487310431.89999998</v>
          </cell>
          <cell r="K94">
            <v>710414394.64999998</v>
          </cell>
          <cell r="L94">
            <v>685873267.64999998</v>
          </cell>
          <cell r="M94">
            <v>540925953.88999999</v>
          </cell>
          <cell r="N94">
            <v>538305692.38</v>
          </cell>
          <cell r="O94">
            <v>545948745.35570002</v>
          </cell>
          <cell r="P94">
            <v>217711485.38696045</v>
          </cell>
          <cell r="Q94">
            <v>-26407387.760743499</v>
          </cell>
          <cell r="R94">
            <v>-218416137.64355409</v>
          </cell>
          <cell r="T94">
            <v>0</v>
          </cell>
        </row>
        <row r="95">
          <cell r="G95" t="str">
            <v>5_30_13</v>
          </cell>
          <cell r="H95">
            <v>0</v>
          </cell>
          <cell r="I95">
            <v>0</v>
          </cell>
          <cell r="J95">
            <v>361219136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T95">
            <v>0</v>
          </cell>
        </row>
        <row r="96">
          <cell r="G96" t="str">
            <v>5_30_14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28843429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T96">
            <v>0</v>
          </cell>
        </row>
        <row r="97">
          <cell r="G97" t="str">
            <v>5_30_15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T97">
            <v>0</v>
          </cell>
        </row>
        <row r="98">
          <cell r="G98" t="str">
            <v>5_30_16</v>
          </cell>
          <cell r="H98">
            <v>45774297.088</v>
          </cell>
          <cell r="I98">
            <v>297887105.10000002</v>
          </cell>
          <cell r="J98">
            <v>300437976.486</v>
          </cell>
          <cell r="K98">
            <v>59909703</v>
          </cell>
          <cell r="L98">
            <v>131612653.95999999</v>
          </cell>
          <cell r="M98">
            <v>219330498.96000001</v>
          </cell>
          <cell r="N98">
            <v>324636716.92000002</v>
          </cell>
          <cell r="O98">
            <v>436146081.92000002</v>
          </cell>
          <cell r="P98">
            <v>312809146</v>
          </cell>
          <cell r="Q98">
            <v>240883907</v>
          </cell>
          <cell r="R98">
            <v>384122442</v>
          </cell>
          <cell r="T98">
            <v>0</v>
          </cell>
        </row>
        <row r="99">
          <cell r="G99" t="str">
            <v>5_30_17</v>
          </cell>
          <cell r="H99">
            <v>8766059</v>
          </cell>
          <cell r="I99">
            <v>29209331.100000001</v>
          </cell>
          <cell r="J99">
            <v>29209331.100000001</v>
          </cell>
          <cell r="K99">
            <v>0</v>
          </cell>
          <cell r="L99">
            <v>0</v>
          </cell>
          <cell r="M99">
            <v>11132051</v>
          </cell>
          <cell r="N99">
            <v>11132051</v>
          </cell>
          <cell r="O99">
            <v>3411975</v>
          </cell>
          <cell r="P99">
            <v>5001500</v>
          </cell>
          <cell r="Q99">
            <v>6171410</v>
          </cell>
          <cell r="R99">
            <v>6621020</v>
          </cell>
          <cell r="T99">
            <v>0</v>
          </cell>
        </row>
        <row r="100">
          <cell r="G100" t="str">
            <v>5_30_18</v>
          </cell>
          <cell r="H100">
            <v>8766059</v>
          </cell>
          <cell r="I100">
            <v>29209331.100000001</v>
          </cell>
          <cell r="J100">
            <v>29209331.100000001</v>
          </cell>
          <cell r="K100">
            <v>0</v>
          </cell>
          <cell r="L100">
            <v>0</v>
          </cell>
          <cell r="M100">
            <v>11132051</v>
          </cell>
          <cell r="N100">
            <v>11132051</v>
          </cell>
          <cell r="O100">
            <v>3411975</v>
          </cell>
          <cell r="P100">
            <v>5001500</v>
          </cell>
          <cell r="Q100">
            <v>6171410</v>
          </cell>
          <cell r="R100">
            <v>6621020</v>
          </cell>
          <cell r="T100">
            <v>0</v>
          </cell>
        </row>
        <row r="101">
          <cell r="G101" t="str">
            <v>5_30_19</v>
          </cell>
          <cell r="H101">
            <v>4702913</v>
          </cell>
          <cell r="I101">
            <v>6129418</v>
          </cell>
          <cell r="J101">
            <v>6129418</v>
          </cell>
          <cell r="K101">
            <v>573317</v>
          </cell>
          <cell r="L101">
            <v>1645248</v>
          </cell>
          <cell r="M101">
            <v>4485166</v>
          </cell>
          <cell r="N101">
            <v>42868294</v>
          </cell>
          <cell r="O101">
            <v>36065529</v>
          </cell>
          <cell r="P101">
            <v>24307646</v>
          </cell>
          <cell r="Q101">
            <v>22182497</v>
          </cell>
          <cell r="R101">
            <v>39401422</v>
          </cell>
          <cell r="T101">
            <v>0</v>
          </cell>
        </row>
        <row r="102">
          <cell r="G102" t="str">
            <v>5_30_20</v>
          </cell>
          <cell r="H102">
            <v>4702913</v>
          </cell>
          <cell r="I102">
            <v>6129418</v>
          </cell>
          <cell r="J102">
            <v>6129418</v>
          </cell>
          <cell r="K102">
            <v>573317</v>
          </cell>
          <cell r="L102">
            <v>1645248</v>
          </cell>
          <cell r="M102">
            <v>4485166</v>
          </cell>
          <cell r="N102">
            <v>42868294</v>
          </cell>
          <cell r="O102">
            <v>36065529</v>
          </cell>
          <cell r="P102">
            <v>24307646</v>
          </cell>
          <cell r="Q102">
            <v>22182497</v>
          </cell>
          <cell r="R102">
            <v>39401422</v>
          </cell>
          <cell r="T102">
            <v>0</v>
          </cell>
        </row>
        <row r="103">
          <cell r="G103" t="str">
            <v>5_30_21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T103">
            <v>0</v>
          </cell>
        </row>
        <row r="104">
          <cell r="G104" t="str">
            <v>5_30_22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T104">
            <v>0</v>
          </cell>
        </row>
        <row r="105">
          <cell r="G105" t="str">
            <v>5_30_23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T105">
            <v>0</v>
          </cell>
        </row>
        <row r="106">
          <cell r="G106" t="str">
            <v>5_30_24</v>
          </cell>
          <cell r="H106">
            <v>18090976</v>
          </cell>
          <cell r="I106">
            <v>262548356</v>
          </cell>
          <cell r="J106">
            <v>262548356</v>
          </cell>
          <cell r="K106">
            <v>59336386</v>
          </cell>
          <cell r="L106">
            <v>128633617</v>
          </cell>
          <cell r="M106">
            <v>202379493</v>
          </cell>
          <cell r="N106">
            <v>267968794</v>
          </cell>
          <cell r="O106">
            <v>394001000</v>
          </cell>
          <cell r="P106">
            <v>283500000</v>
          </cell>
          <cell r="Q106">
            <v>212530000</v>
          </cell>
          <cell r="R106">
            <v>165200000</v>
          </cell>
          <cell r="T106">
            <v>0</v>
          </cell>
        </row>
        <row r="107">
          <cell r="G107" t="str">
            <v>5_30_25</v>
          </cell>
          <cell r="H107">
            <v>18090976</v>
          </cell>
          <cell r="I107">
            <v>262548356</v>
          </cell>
          <cell r="J107">
            <v>262548356</v>
          </cell>
          <cell r="K107">
            <v>59336386</v>
          </cell>
          <cell r="L107">
            <v>128633617</v>
          </cell>
          <cell r="M107">
            <v>202379493</v>
          </cell>
          <cell r="N107">
            <v>267968794</v>
          </cell>
          <cell r="O107">
            <v>394001000</v>
          </cell>
          <cell r="P107">
            <v>283500000</v>
          </cell>
          <cell r="Q107">
            <v>212530000</v>
          </cell>
          <cell r="R107">
            <v>165200000</v>
          </cell>
          <cell r="T107">
            <v>0</v>
          </cell>
        </row>
        <row r="108">
          <cell r="G108" t="str">
            <v>5_30_26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T108">
            <v>0</v>
          </cell>
        </row>
        <row r="109">
          <cell r="G109" t="str">
            <v>5_30_27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T109">
            <v>0</v>
          </cell>
        </row>
        <row r="110">
          <cell r="G110" t="str">
            <v>5_30_28</v>
          </cell>
          <cell r="H110">
            <v>14214349.088</v>
          </cell>
          <cell r="I110">
            <v>0</v>
          </cell>
          <cell r="J110">
            <v>2550871.3859999999</v>
          </cell>
          <cell r="K110">
            <v>0</v>
          </cell>
          <cell r="L110">
            <v>1333788.96</v>
          </cell>
          <cell r="M110">
            <v>1333788.96</v>
          </cell>
          <cell r="N110">
            <v>2667577.92</v>
          </cell>
          <cell r="O110">
            <v>2667577.92</v>
          </cell>
          <cell r="P110">
            <v>0</v>
          </cell>
          <cell r="Q110">
            <v>0</v>
          </cell>
          <cell r="R110">
            <v>172900000</v>
          </cell>
          <cell r="T110">
            <v>0</v>
          </cell>
        </row>
        <row r="111">
          <cell r="G111" t="str">
            <v>5_30_29</v>
          </cell>
          <cell r="H111">
            <v>14214349.088</v>
          </cell>
          <cell r="I111">
            <v>0</v>
          </cell>
          <cell r="J111">
            <v>2550871.3859999999</v>
          </cell>
          <cell r="K111">
            <v>0</v>
          </cell>
          <cell r="L111">
            <v>1333788.96</v>
          </cell>
          <cell r="M111">
            <v>1333788.96</v>
          </cell>
          <cell r="N111">
            <v>2667577.92</v>
          </cell>
          <cell r="O111">
            <v>2667577.92</v>
          </cell>
          <cell r="P111">
            <v>0</v>
          </cell>
          <cell r="Q111">
            <v>0</v>
          </cell>
          <cell r="R111">
            <v>0</v>
          </cell>
          <cell r="T111">
            <v>0</v>
          </cell>
        </row>
        <row r="112">
          <cell r="G112" t="str">
            <v>5_30_30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172900000</v>
          </cell>
          <cell r="T112">
            <v>0</v>
          </cell>
        </row>
        <row r="113">
          <cell r="G113" t="str">
            <v>5_30_31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T113">
            <v>0</v>
          </cell>
        </row>
        <row r="114">
          <cell r="G114" t="str">
            <v>5_30_32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T114">
            <v>0</v>
          </cell>
        </row>
        <row r="115">
          <cell r="G115" t="str">
            <v>5_30_33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T115">
            <v>0</v>
          </cell>
        </row>
        <row r="116">
          <cell r="G116" t="str">
            <v>5_30_34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T116">
            <v>0</v>
          </cell>
        </row>
        <row r="117">
          <cell r="G117" t="str">
            <v>5_30_35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T117">
            <v>0</v>
          </cell>
        </row>
        <row r="118">
          <cell r="G118" t="str">
            <v>5_30_36</v>
          </cell>
          <cell r="H118">
            <v>1989761</v>
          </cell>
          <cell r="I118">
            <v>1877150.159</v>
          </cell>
          <cell r="J118">
            <v>2466627</v>
          </cell>
          <cell r="K118">
            <v>1567489</v>
          </cell>
          <cell r="L118">
            <v>2968114</v>
          </cell>
          <cell r="M118">
            <v>13464138</v>
          </cell>
          <cell r="N118">
            <v>19117662</v>
          </cell>
          <cell r="O118">
            <v>15935003</v>
          </cell>
          <cell r="P118">
            <v>11919470</v>
          </cell>
          <cell r="Q118">
            <v>11853803</v>
          </cell>
          <cell r="R118">
            <v>12062700</v>
          </cell>
          <cell r="T118">
            <v>0</v>
          </cell>
        </row>
        <row r="119">
          <cell r="G119" t="str">
            <v>5_30_37</v>
          </cell>
          <cell r="H119">
            <v>45774297.088</v>
          </cell>
          <cell r="I119">
            <v>297887105.10000002</v>
          </cell>
          <cell r="J119">
            <v>300437976.486</v>
          </cell>
          <cell r="K119">
            <v>59909703</v>
          </cell>
          <cell r="L119">
            <v>131612653.95999999</v>
          </cell>
          <cell r="M119">
            <v>219330498.96000001</v>
          </cell>
          <cell r="N119">
            <v>324636716.92000002</v>
          </cell>
          <cell r="O119">
            <v>436146081.92000002</v>
          </cell>
          <cell r="P119">
            <v>312809146</v>
          </cell>
          <cell r="Q119">
            <v>240883907</v>
          </cell>
          <cell r="R119">
            <v>211222442</v>
          </cell>
          <cell r="T119">
            <v>0</v>
          </cell>
        </row>
        <row r="120">
          <cell r="G120" t="str">
            <v>5_30_38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172900000</v>
          </cell>
          <cell r="T120">
            <v>0</v>
          </cell>
        </row>
        <row r="121">
          <cell r="G121" t="str">
            <v>5_30_39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T121">
            <v>0</v>
          </cell>
        </row>
        <row r="122">
          <cell r="G122" t="str">
            <v>5_30_40</v>
          </cell>
          <cell r="H122">
            <v>631.81752873563221</v>
          </cell>
          <cell r="I122">
            <v>702.37870945479642</v>
          </cell>
          <cell r="J122">
            <v>702.37870945479642</v>
          </cell>
          <cell r="K122">
            <v>664.53677932405571</v>
          </cell>
          <cell r="L122">
            <v>671.16368455931081</v>
          </cell>
          <cell r="M122">
            <v>673.33753037331564</v>
          </cell>
          <cell r="N122">
            <v>674.42445328031806</v>
          </cell>
          <cell r="O122">
            <v>818.66498470948011</v>
          </cell>
          <cell r="P122">
            <v>871.87828746177377</v>
          </cell>
          <cell r="Q122">
            <v>924.19097859327212</v>
          </cell>
          <cell r="R122">
            <v>975.02140672782866</v>
          </cell>
          <cell r="T122">
            <v>0</v>
          </cell>
        </row>
        <row r="123">
          <cell r="G123" t="str">
            <v>5_30_41</v>
          </cell>
          <cell r="H123">
            <v>631.81752873563221</v>
          </cell>
          <cell r="I123">
            <v>702.37870945479642</v>
          </cell>
          <cell r="J123">
            <v>702.37870945479642</v>
          </cell>
          <cell r="K123">
            <v>664.53677932405571</v>
          </cell>
          <cell r="L123">
            <v>671.16368455931081</v>
          </cell>
          <cell r="M123">
            <v>673.33753037331564</v>
          </cell>
          <cell r="N123">
            <v>674.42445328031806</v>
          </cell>
          <cell r="O123">
            <v>818.66498470948011</v>
          </cell>
          <cell r="P123">
            <v>871.87828746177377</v>
          </cell>
          <cell r="Q123">
            <v>924.19097859327212</v>
          </cell>
          <cell r="R123">
            <v>975.02140672782866</v>
          </cell>
          <cell r="T123">
            <v>0</v>
          </cell>
        </row>
        <row r="124">
          <cell r="G124" t="str">
            <v>5_30_42</v>
          </cell>
          <cell r="H124">
            <v>406</v>
          </cell>
          <cell r="I124">
            <v>483</v>
          </cell>
          <cell r="J124">
            <v>483</v>
          </cell>
          <cell r="K124">
            <v>503</v>
          </cell>
          <cell r="L124">
            <v>503</v>
          </cell>
          <cell r="M124">
            <v>503</v>
          </cell>
          <cell r="N124">
            <v>503</v>
          </cell>
          <cell r="O124">
            <v>545</v>
          </cell>
          <cell r="P124">
            <v>545</v>
          </cell>
          <cell r="Q124">
            <v>545</v>
          </cell>
          <cell r="R124">
            <v>545</v>
          </cell>
          <cell r="T124">
            <v>0</v>
          </cell>
        </row>
        <row r="125">
          <cell r="G125" t="str">
            <v>5_30_43</v>
          </cell>
          <cell r="H125">
            <v>406</v>
          </cell>
          <cell r="I125">
            <v>483</v>
          </cell>
          <cell r="J125">
            <v>483</v>
          </cell>
          <cell r="K125">
            <v>503</v>
          </cell>
          <cell r="L125">
            <v>503</v>
          </cell>
          <cell r="M125">
            <v>503</v>
          </cell>
          <cell r="N125">
            <v>503</v>
          </cell>
          <cell r="O125">
            <v>545</v>
          </cell>
          <cell r="P125">
            <v>545</v>
          </cell>
          <cell r="Q125">
            <v>545</v>
          </cell>
          <cell r="R125">
            <v>545</v>
          </cell>
          <cell r="T125">
            <v>0</v>
          </cell>
        </row>
        <row r="126">
          <cell r="G126" t="str">
            <v>5_30_44</v>
          </cell>
          <cell r="H126">
            <v>3078215</v>
          </cell>
          <cell r="I126">
            <v>3897920</v>
          </cell>
          <cell r="J126">
            <v>3897920</v>
          </cell>
          <cell r="K126">
            <v>1002786</v>
          </cell>
          <cell r="L126">
            <v>2025572</v>
          </cell>
          <cell r="M126">
            <v>3048199</v>
          </cell>
          <cell r="N126">
            <v>4070826</v>
          </cell>
          <cell r="O126">
            <v>5354069</v>
          </cell>
          <cell r="P126">
            <v>5702084</v>
          </cell>
          <cell r="Q126">
            <v>6044209</v>
          </cell>
          <cell r="R126">
            <v>6376640</v>
          </cell>
          <cell r="T126">
            <v>0</v>
          </cell>
        </row>
        <row r="127">
          <cell r="G127" t="str">
            <v>5_30_45</v>
          </cell>
          <cell r="H127">
            <v>3078215</v>
          </cell>
          <cell r="I127">
            <v>3897920</v>
          </cell>
          <cell r="J127">
            <v>3897920</v>
          </cell>
          <cell r="K127">
            <v>1002786</v>
          </cell>
          <cell r="L127">
            <v>2025572</v>
          </cell>
          <cell r="M127">
            <v>3048199</v>
          </cell>
          <cell r="N127">
            <v>4070826</v>
          </cell>
          <cell r="O127">
            <v>5354069</v>
          </cell>
          <cell r="P127">
            <v>5702084</v>
          </cell>
          <cell r="Q127">
            <v>6044209</v>
          </cell>
          <cell r="R127">
            <v>6376640</v>
          </cell>
          <cell r="T127">
            <v>0</v>
          </cell>
        </row>
        <row r="128">
          <cell r="G128" t="str">
            <v>5_30_46</v>
          </cell>
          <cell r="H128">
            <v>367066882.912</v>
          </cell>
          <cell r="I128">
            <v>270506936.79999995</v>
          </cell>
          <cell r="J128">
            <v>706514192.41400003</v>
          </cell>
          <cell r="K128">
            <v>651565363.64999998</v>
          </cell>
          <cell r="L128">
            <v>560117489.68999994</v>
          </cell>
          <cell r="M128">
            <v>351139926.92999995</v>
          </cell>
          <cell r="N128">
            <v>307940922.45999998</v>
          </cell>
          <cell r="O128">
            <v>162352158.36739999</v>
          </cell>
          <cell r="P128">
            <v>-45275275.505779028</v>
          </cell>
          <cell r="Q128">
            <v>-221301175.45904738</v>
          </cell>
          <cell r="R128">
            <v>-545825777.60636473</v>
          </cell>
          <cell r="T128">
            <v>0</v>
          </cell>
        </row>
        <row r="130">
          <cell r="G130" t="str">
            <v>5_30_47</v>
          </cell>
          <cell r="H130">
            <v>5433254</v>
          </cell>
          <cell r="I130">
            <v>19935226</v>
          </cell>
          <cell r="J130">
            <v>19935226</v>
          </cell>
          <cell r="K130">
            <v>10426572</v>
          </cell>
          <cell r="L130">
            <v>23276807</v>
          </cell>
          <cell r="M130">
            <v>36113258</v>
          </cell>
          <cell r="N130">
            <v>48949710</v>
          </cell>
          <cell r="O130">
            <v>47970065</v>
          </cell>
          <cell r="P130">
            <v>47970065</v>
          </cell>
          <cell r="Q130">
            <v>47970065</v>
          </cell>
          <cell r="R130">
            <v>37555301</v>
          </cell>
          <cell r="T130">
            <v>0</v>
          </cell>
        </row>
        <row r="131">
          <cell r="G131" t="str">
            <v>5_30_48</v>
          </cell>
          <cell r="H131">
            <v>4702913</v>
          </cell>
          <cell r="I131">
            <v>6129418</v>
          </cell>
          <cell r="J131">
            <v>6129418</v>
          </cell>
          <cell r="K131">
            <v>573317</v>
          </cell>
          <cell r="L131">
            <v>1645248</v>
          </cell>
          <cell r="M131">
            <v>4485166</v>
          </cell>
          <cell r="N131">
            <v>42868294</v>
          </cell>
          <cell r="O131">
            <v>36065529</v>
          </cell>
          <cell r="P131">
            <v>36065529</v>
          </cell>
          <cell r="Q131">
            <v>36065529</v>
          </cell>
          <cell r="R131">
            <v>36065529</v>
          </cell>
          <cell r="T131">
            <v>0</v>
          </cell>
        </row>
        <row r="132">
          <cell r="G132" t="str">
            <v>5_30_49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T132">
            <v>0</v>
          </cell>
        </row>
        <row r="133">
          <cell r="G133" t="str">
            <v>5_30_50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T133">
            <v>0</v>
          </cell>
        </row>
        <row r="137">
          <cell r="G137" t="str">
            <v>5_30_97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T137">
            <v>0</v>
          </cell>
        </row>
        <row r="138">
          <cell r="G138" t="str">
            <v>5_30_98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T138">
            <v>0</v>
          </cell>
        </row>
        <row r="139">
          <cell r="G139" t="str">
            <v>5_30_99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T139">
            <v>0</v>
          </cell>
        </row>
        <row r="140">
          <cell r="G140" t="str">
            <v>5_30_100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T140">
            <v>0</v>
          </cell>
        </row>
        <row r="141">
          <cell r="G141" t="str">
            <v>5_30_101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T141">
            <v>0</v>
          </cell>
        </row>
        <row r="142">
          <cell r="G142" t="str">
            <v>5_30_102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T142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"/>
  <sheetViews>
    <sheetView tabSelected="1" workbookViewId="0">
      <selection activeCell="E19" sqref="E19"/>
    </sheetView>
  </sheetViews>
  <sheetFormatPr defaultColWidth="9.109375" defaultRowHeight="14.4" x14ac:dyDescent="0.3"/>
  <cols>
    <col min="1" max="1" width="9.109375" style="84"/>
    <col min="2" max="2" width="5.88671875" style="84" customWidth="1"/>
    <col min="3" max="3" width="39" style="84" customWidth="1"/>
    <col min="4" max="4" width="22.88671875" style="84" customWidth="1"/>
    <col min="5" max="5" width="20.33203125" style="84" customWidth="1"/>
    <col min="6" max="16384" width="9.109375" style="84"/>
  </cols>
  <sheetData>
    <row r="1" spans="2:5" ht="15.6" x14ac:dyDescent="0.3">
      <c r="E1" s="85" t="s">
        <v>393</v>
      </c>
    </row>
    <row r="2" spans="2:5" ht="15.6" x14ac:dyDescent="0.3">
      <c r="E2" s="85"/>
    </row>
    <row r="3" spans="2:5" ht="42.75" customHeight="1" x14ac:dyDescent="0.3">
      <c r="B3" s="94" t="s">
        <v>394</v>
      </c>
      <c r="C3" s="94"/>
      <c r="D3" s="94"/>
      <c r="E3" s="94"/>
    </row>
    <row r="4" spans="2:5" ht="15.6" x14ac:dyDescent="0.3">
      <c r="E4" s="85"/>
    </row>
    <row r="5" spans="2:5" ht="124.8" x14ac:dyDescent="0.3">
      <c r="B5" s="86" t="s">
        <v>275</v>
      </c>
      <c r="C5" s="86" t="s">
        <v>389</v>
      </c>
      <c r="D5" s="86" t="s">
        <v>390</v>
      </c>
      <c r="E5" s="86" t="s">
        <v>391</v>
      </c>
    </row>
    <row r="6" spans="2:5" ht="15.6" x14ac:dyDescent="0.3">
      <c r="B6" s="86">
        <v>1</v>
      </c>
      <c r="C6" s="86">
        <v>2</v>
      </c>
      <c r="D6" s="86">
        <v>3</v>
      </c>
      <c r="E6" s="86">
        <v>4</v>
      </c>
    </row>
    <row r="7" spans="2:5" ht="15.6" x14ac:dyDescent="0.3">
      <c r="B7" s="87">
        <v>1</v>
      </c>
      <c r="C7" s="88" t="s">
        <v>395</v>
      </c>
      <c r="D7" s="89">
        <v>1636.4413186813185</v>
      </c>
      <c r="E7" s="89">
        <v>270012.81758241757</v>
      </c>
    </row>
    <row r="8" spans="2:5" ht="15.6" x14ac:dyDescent="0.3">
      <c r="B8" s="87">
        <v>2</v>
      </c>
      <c r="C8" s="88" t="s">
        <v>396</v>
      </c>
      <c r="D8" s="89">
        <v>1303.4426901098902</v>
      </c>
      <c r="E8" s="91">
        <v>215068.04386813188</v>
      </c>
    </row>
    <row r="9" spans="2:5" ht="15.6" x14ac:dyDescent="0.3">
      <c r="B9" s="87">
        <v>3</v>
      </c>
      <c r="C9" s="88" t="s">
        <v>397</v>
      </c>
      <c r="D9" s="89">
        <v>1037.0426901098899</v>
      </c>
      <c r="E9" s="90">
        <v>171112.04386813185</v>
      </c>
    </row>
    <row r="11" spans="2:5" ht="15.6" customHeight="1" x14ac:dyDescent="0.3">
      <c r="B11" s="93" t="s">
        <v>392</v>
      </c>
      <c r="C11" s="93"/>
      <c r="D11" s="93"/>
      <c r="E11" s="93"/>
    </row>
    <row r="14" spans="2:5" x14ac:dyDescent="0.3">
      <c r="D14" s="92"/>
    </row>
  </sheetData>
  <mergeCells count="2">
    <mergeCell ref="B11:E11"/>
    <mergeCell ref="B3: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107"/>
  <sheetViews>
    <sheetView workbookViewId="0">
      <selection activeCell="F97" sqref="F97"/>
    </sheetView>
  </sheetViews>
  <sheetFormatPr defaultRowHeight="14.4" x14ac:dyDescent="0.3"/>
  <cols>
    <col min="2" max="2" width="10.44140625" customWidth="1"/>
    <col min="3" max="3" width="12.44140625" customWidth="1"/>
    <col min="4" max="4" width="10.44140625" customWidth="1"/>
    <col min="5" max="5" width="11" bestFit="1" customWidth="1"/>
    <col min="6" max="6" width="8.5546875" bestFit="1" customWidth="1"/>
    <col min="7" max="8" width="11" bestFit="1" customWidth="1"/>
    <col min="9" max="9" width="12.44140625" bestFit="1" customWidth="1"/>
    <col min="19" max="19" width="9.88671875" bestFit="1" customWidth="1"/>
  </cols>
  <sheetData>
    <row r="2" spans="2:20" x14ac:dyDescent="0.3">
      <c r="B2" s="95" t="s">
        <v>325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66"/>
    </row>
    <row r="3" spans="2:20" x14ac:dyDescent="0.3">
      <c r="B3" s="96" t="s">
        <v>385</v>
      </c>
      <c r="C3" s="96"/>
      <c r="D3" s="96"/>
      <c r="E3" s="96"/>
      <c r="F3" s="96"/>
      <c r="G3" s="96"/>
      <c r="H3" s="96"/>
      <c r="I3" s="96"/>
      <c r="J3" s="96"/>
      <c r="K3" s="97" t="s">
        <v>326</v>
      </c>
      <c r="L3" s="97"/>
      <c r="M3" s="97"/>
      <c r="N3" s="97"/>
      <c r="O3" s="97"/>
      <c r="P3" s="97"/>
      <c r="Q3" s="97"/>
      <c r="R3" s="67"/>
    </row>
    <row r="4" spans="2:20" x14ac:dyDescent="0.3">
      <c r="B4" s="96" t="s">
        <v>384</v>
      </c>
      <c r="C4" s="96"/>
      <c r="D4" s="96"/>
      <c r="E4" s="96"/>
      <c r="F4" s="96"/>
      <c r="G4" s="96"/>
      <c r="H4" s="96"/>
      <c r="I4" s="96"/>
      <c r="J4" s="96"/>
      <c r="K4" s="98" t="s">
        <v>327</v>
      </c>
      <c r="L4" s="98"/>
      <c r="M4" s="98"/>
      <c r="N4" s="98"/>
      <c r="O4" s="98"/>
      <c r="P4" s="98"/>
      <c r="Q4" s="98"/>
      <c r="R4" s="67"/>
    </row>
    <row r="5" spans="2:20" x14ac:dyDescent="0.3">
      <c r="B5" s="99" t="s">
        <v>328</v>
      </c>
      <c r="C5" s="99"/>
      <c r="D5" s="99"/>
      <c r="E5" s="99"/>
      <c r="F5" s="99"/>
      <c r="G5" s="99"/>
      <c r="H5" s="99"/>
      <c r="I5" s="99"/>
      <c r="J5" s="99"/>
      <c r="K5" s="100" t="s">
        <v>329</v>
      </c>
      <c r="L5" s="100"/>
      <c r="M5" s="100"/>
      <c r="N5" s="100"/>
      <c r="O5" s="100"/>
      <c r="P5" s="100"/>
      <c r="Q5" s="100"/>
      <c r="R5" s="67"/>
    </row>
    <row r="6" spans="2:20" x14ac:dyDescent="0.3">
      <c r="B6" s="101" t="s">
        <v>330</v>
      </c>
      <c r="C6" s="101"/>
      <c r="D6" s="101"/>
      <c r="E6" s="102" t="s">
        <v>331</v>
      </c>
      <c r="F6" s="102"/>
      <c r="G6" s="102"/>
      <c r="H6" s="102"/>
      <c r="I6" s="102"/>
      <c r="J6" s="102"/>
      <c r="K6" s="102" t="s">
        <v>332</v>
      </c>
      <c r="L6" s="102"/>
      <c r="M6" s="102"/>
      <c r="N6" s="102"/>
      <c r="O6" s="102"/>
      <c r="P6" s="102"/>
      <c r="Q6" s="102"/>
      <c r="R6" s="102"/>
    </row>
    <row r="7" spans="2:20" x14ac:dyDescent="0.3"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</row>
    <row r="8" spans="2:20" x14ac:dyDescent="0.3">
      <c r="B8" s="68" t="s">
        <v>333</v>
      </c>
      <c r="C8" s="103" t="s">
        <v>183</v>
      </c>
      <c r="D8" s="103"/>
      <c r="E8" s="103" t="s">
        <v>334</v>
      </c>
      <c r="F8" s="103"/>
      <c r="G8" s="103" t="s">
        <v>335</v>
      </c>
      <c r="H8" s="103"/>
      <c r="I8" s="103" t="s">
        <v>1</v>
      </c>
      <c r="J8" s="103"/>
      <c r="K8" s="103" t="s">
        <v>333</v>
      </c>
      <c r="L8" s="103"/>
      <c r="M8" s="103"/>
      <c r="N8" s="103" t="s">
        <v>183</v>
      </c>
      <c r="O8" s="103"/>
      <c r="P8" s="104" t="s">
        <v>1</v>
      </c>
      <c r="Q8" s="104"/>
      <c r="R8" s="69"/>
    </row>
    <row r="9" spans="2:20" x14ac:dyDescent="0.3">
      <c r="B9" s="105" t="s">
        <v>336</v>
      </c>
      <c r="C9" s="105"/>
      <c r="D9" s="105"/>
      <c r="E9" s="105"/>
      <c r="F9" s="105"/>
      <c r="G9" s="105"/>
      <c r="H9" s="105"/>
      <c r="I9" s="105"/>
      <c r="J9" s="105"/>
      <c r="K9" s="106" t="s">
        <v>337</v>
      </c>
      <c r="L9" s="106"/>
      <c r="M9" s="106"/>
      <c r="N9" s="106"/>
      <c r="O9" s="106"/>
      <c r="P9" s="106"/>
      <c r="Q9" s="106"/>
      <c r="R9" s="70"/>
      <c r="T9" t="s">
        <v>338</v>
      </c>
    </row>
    <row r="10" spans="2:20" ht="19.2" x14ac:dyDescent="0.3">
      <c r="B10" s="71" t="s">
        <v>339</v>
      </c>
      <c r="C10" s="107" t="s">
        <v>340</v>
      </c>
      <c r="D10" s="107"/>
      <c r="E10" s="108">
        <v>15</v>
      </c>
      <c r="F10" s="108"/>
      <c r="G10" s="108">
        <v>154</v>
      </c>
      <c r="H10" s="108"/>
      <c r="I10" s="109">
        <v>116570</v>
      </c>
      <c r="J10" s="109"/>
      <c r="K10" s="110" t="s">
        <v>341</v>
      </c>
      <c r="L10" s="110"/>
      <c r="M10" s="110"/>
      <c r="N10" s="107" t="s">
        <v>340</v>
      </c>
      <c r="O10" s="107"/>
      <c r="P10" s="111">
        <v>5900</v>
      </c>
      <c r="Q10" s="111"/>
      <c r="R10" s="69"/>
      <c r="S10" s="72">
        <f>I10-P11</f>
        <v>104913</v>
      </c>
      <c r="T10" s="73">
        <f>14*3063</f>
        <v>42882</v>
      </c>
    </row>
    <row r="11" spans="2:20" x14ac:dyDescent="0.3">
      <c r="B11" s="71" t="s">
        <v>342</v>
      </c>
      <c r="C11" s="107" t="s">
        <v>340</v>
      </c>
      <c r="D11" s="107"/>
      <c r="E11" s="118"/>
      <c r="F11" s="118"/>
      <c r="G11" s="118"/>
      <c r="H11" s="118"/>
      <c r="I11" s="119">
        <v>34971</v>
      </c>
      <c r="J11" s="119"/>
      <c r="K11" s="110" t="s">
        <v>343</v>
      </c>
      <c r="L11" s="110"/>
      <c r="M11" s="110"/>
      <c r="N11" s="107" t="s">
        <v>340</v>
      </c>
      <c r="O11" s="107"/>
      <c r="P11" s="111">
        <v>11657</v>
      </c>
      <c r="Q11" s="111"/>
      <c r="R11" s="69"/>
      <c r="S11" s="65">
        <f>P11/I10</f>
        <v>0.1</v>
      </c>
      <c r="T11">
        <f>I10*S11</f>
        <v>11657</v>
      </c>
    </row>
    <row r="12" spans="2:20" x14ac:dyDescent="0.3">
      <c r="B12" s="71"/>
      <c r="C12" s="107"/>
      <c r="D12" s="107"/>
      <c r="E12" s="118"/>
      <c r="F12" s="118"/>
      <c r="G12" s="118"/>
      <c r="H12" s="118"/>
      <c r="I12" s="107"/>
      <c r="J12" s="107"/>
      <c r="K12" s="110" t="s">
        <v>344</v>
      </c>
      <c r="L12" s="110"/>
      <c r="M12" s="110"/>
      <c r="N12" s="107" t="s">
        <v>340</v>
      </c>
      <c r="O12" s="107"/>
      <c r="P12" s="111">
        <v>3031</v>
      </c>
      <c r="Q12" s="111"/>
      <c r="R12" s="69"/>
    </row>
    <row r="13" spans="2:20" ht="20.399999999999999" x14ac:dyDescent="0.3">
      <c r="B13" s="74" t="s">
        <v>345</v>
      </c>
      <c r="C13" s="112"/>
      <c r="D13" s="112"/>
      <c r="E13" s="113">
        <v>15</v>
      </c>
      <c r="F13" s="113"/>
      <c r="G13" s="114">
        <v>154</v>
      </c>
      <c r="H13" s="114"/>
      <c r="I13" s="115">
        <v>151541</v>
      </c>
      <c r="J13" s="115"/>
      <c r="K13" s="116" t="s">
        <v>346</v>
      </c>
      <c r="L13" s="116"/>
      <c r="M13" s="116"/>
      <c r="N13" s="116"/>
      <c r="O13" s="116"/>
      <c r="P13" s="117">
        <v>20588</v>
      </c>
      <c r="Q13" s="117"/>
      <c r="R13" s="69"/>
    </row>
    <row r="14" spans="2:20" x14ac:dyDescent="0.3">
      <c r="B14" s="105" t="s">
        <v>347</v>
      </c>
      <c r="C14" s="105"/>
      <c r="D14" s="105"/>
      <c r="E14" s="105"/>
      <c r="F14" s="105"/>
      <c r="G14" s="105"/>
      <c r="H14" s="105"/>
      <c r="I14" s="105"/>
      <c r="J14" s="105"/>
      <c r="K14" s="106" t="s">
        <v>348</v>
      </c>
      <c r="L14" s="106"/>
      <c r="M14" s="106"/>
      <c r="N14" s="106"/>
      <c r="O14" s="106"/>
      <c r="P14" s="106"/>
      <c r="Q14" s="106"/>
      <c r="R14" s="70"/>
    </row>
    <row r="15" spans="2:20" x14ac:dyDescent="0.3">
      <c r="B15" s="71"/>
      <c r="C15" s="107"/>
      <c r="D15" s="107"/>
      <c r="E15" s="118"/>
      <c r="F15" s="118"/>
      <c r="G15" s="118"/>
      <c r="H15" s="118"/>
      <c r="I15" s="107"/>
      <c r="J15" s="107"/>
      <c r="K15" s="110" t="s">
        <v>349</v>
      </c>
      <c r="L15" s="110"/>
      <c r="M15" s="110"/>
      <c r="N15" s="107" t="s">
        <v>340</v>
      </c>
      <c r="O15" s="107"/>
      <c r="P15" s="121">
        <v>130953</v>
      </c>
      <c r="Q15" s="121"/>
      <c r="R15" s="69"/>
    </row>
    <row r="16" spans="2:20" x14ac:dyDescent="0.3">
      <c r="B16" s="116" t="s">
        <v>350</v>
      </c>
      <c r="C16" s="116"/>
      <c r="D16" s="116"/>
      <c r="E16" s="116"/>
      <c r="F16" s="116"/>
      <c r="G16" s="116"/>
      <c r="H16" s="116"/>
      <c r="I16" s="120"/>
      <c r="J16" s="120"/>
      <c r="K16" s="116" t="s">
        <v>351</v>
      </c>
      <c r="L16" s="116"/>
      <c r="M16" s="116"/>
      <c r="N16" s="116"/>
      <c r="O16" s="116"/>
      <c r="P16" s="117">
        <v>130953</v>
      </c>
      <c r="Q16" s="117"/>
      <c r="R16" s="69"/>
    </row>
    <row r="17" spans="2:18" x14ac:dyDescent="0.3">
      <c r="B17" s="105" t="s">
        <v>352</v>
      </c>
      <c r="C17" s="105"/>
      <c r="D17" s="105"/>
      <c r="E17" s="105"/>
      <c r="F17" s="105"/>
      <c r="G17" s="105"/>
      <c r="H17" s="105"/>
      <c r="I17" s="105"/>
      <c r="J17" s="105"/>
      <c r="K17" s="106"/>
      <c r="L17" s="106"/>
      <c r="M17" s="106"/>
      <c r="N17" s="106"/>
      <c r="O17" s="106"/>
      <c r="P17" s="106"/>
      <c r="Q17" s="106"/>
      <c r="R17" s="70"/>
    </row>
    <row r="18" spans="2:18" x14ac:dyDescent="0.3">
      <c r="B18" s="71" t="s">
        <v>353</v>
      </c>
      <c r="C18" s="107" t="s">
        <v>340</v>
      </c>
      <c r="D18" s="107"/>
      <c r="E18" s="122">
        <v>11657</v>
      </c>
      <c r="F18" s="122"/>
      <c r="G18" s="122"/>
      <c r="H18" s="122"/>
      <c r="I18" s="122"/>
      <c r="J18" s="122"/>
      <c r="K18" s="123"/>
      <c r="L18" s="123"/>
      <c r="M18" s="123"/>
      <c r="N18" s="123"/>
      <c r="O18" s="123"/>
      <c r="P18" s="123"/>
      <c r="Q18" s="123"/>
      <c r="R18" s="69"/>
    </row>
    <row r="19" spans="2:18" ht="28.8" x14ac:dyDescent="0.3">
      <c r="B19" s="71" t="s">
        <v>354</v>
      </c>
      <c r="C19" s="107" t="s">
        <v>340</v>
      </c>
      <c r="D19" s="107"/>
      <c r="E19" s="122">
        <v>42882</v>
      </c>
      <c r="F19" s="122"/>
      <c r="G19" s="122"/>
      <c r="H19" s="122"/>
      <c r="I19" s="122"/>
      <c r="J19" s="122"/>
      <c r="K19" s="123"/>
      <c r="L19" s="123"/>
      <c r="M19" s="123"/>
      <c r="N19" s="123"/>
      <c r="O19" s="123"/>
      <c r="P19" s="123"/>
      <c r="Q19" s="123"/>
      <c r="R19" s="69"/>
    </row>
    <row r="20" spans="2:18" x14ac:dyDescent="0.3">
      <c r="B20" s="71" t="s">
        <v>355</v>
      </c>
      <c r="C20" s="107" t="s">
        <v>340</v>
      </c>
      <c r="D20" s="107"/>
      <c r="E20" s="122">
        <v>3031</v>
      </c>
      <c r="F20" s="122"/>
      <c r="G20" s="122"/>
      <c r="H20" s="122"/>
      <c r="I20" s="122"/>
      <c r="J20" s="122"/>
      <c r="K20" s="123"/>
      <c r="L20" s="123"/>
      <c r="M20" s="123"/>
      <c r="N20" s="123"/>
      <c r="O20" s="123"/>
      <c r="P20" s="123"/>
      <c r="Q20" s="123"/>
      <c r="R20" s="69"/>
    </row>
    <row r="21" spans="2:18" x14ac:dyDescent="0.3">
      <c r="B21" s="116" t="s">
        <v>356</v>
      </c>
      <c r="C21" s="116"/>
      <c r="D21" s="116"/>
      <c r="E21" s="116"/>
      <c r="F21" s="116"/>
      <c r="G21" s="116"/>
      <c r="H21" s="116"/>
      <c r="I21" s="115">
        <v>57570</v>
      </c>
      <c r="J21" s="115"/>
      <c r="K21" s="124"/>
      <c r="L21" s="124"/>
      <c r="M21" s="124"/>
      <c r="N21" s="124"/>
      <c r="O21" s="124"/>
      <c r="P21" s="124"/>
      <c r="Q21" s="124"/>
      <c r="R21" s="69"/>
    </row>
    <row r="22" spans="2:18" x14ac:dyDescent="0.3">
      <c r="B22" s="125" t="s">
        <v>357</v>
      </c>
      <c r="C22" s="125"/>
      <c r="D22" s="125"/>
      <c r="E22" s="125"/>
      <c r="F22" s="125"/>
      <c r="G22" s="125"/>
      <c r="H22" s="125"/>
      <c r="I22" s="126"/>
      <c r="J22" s="126"/>
      <c r="K22" s="125" t="s">
        <v>358</v>
      </c>
      <c r="L22" s="125"/>
      <c r="M22" s="125"/>
      <c r="N22" s="125"/>
      <c r="O22" s="125"/>
      <c r="P22" s="127"/>
      <c r="Q22" s="127"/>
      <c r="R22" s="69"/>
    </row>
    <row r="24" spans="2:18" x14ac:dyDescent="0.3">
      <c r="B24" s="95" t="s">
        <v>325</v>
      </c>
      <c r="C24" s="95"/>
      <c r="D24" s="95"/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66"/>
    </row>
    <row r="25" spans="2:18" x14ac:dyDescent="0.3">
      <c r="B25" s="96" t="s">
        <v>387</v>
      </c>
      <c r="C25" s="96"/>
      <c r="D25" s="96"/>
      <c r="E25" s="96"/>
      <c r="F25" s="96"/>
      <c r="G25" s="96"/>
      <c r="H25" s="96"/>
      <c r="I25" s="96"/>
      <c r="J25" s="96"/>
      <c r="K25" s="97" t="s">
        <v>326</v>
      </c>
      <c r="L25" s="97"/>
      <c r="M25" s="97"/>
      <c r="N25" s="97"/>
      <c r="O25" s="97"/>
      <c r="P25" s="97"/>
      <c r="Q25" s="97"/>
      <c r="R25" s="67"/>
    </row>
    <row r="26" spans="2:18" ht="14.85" customHeight="1" x14ac:dyDescent="0.3">
      <c r="B26" s="96" t="s">
        <v>386</v>
      </c>
      <c r="C26" s="96"/>
      <c r="D26" s="96"/>
      <c r="E26" s="96"/>
      <c r="F26" s="96"/>
      <c r="G26" s="96"/>
      <c r="H26" s="96"/>
      <c r="I26" s="96"/>
      <c r="J26" s="96"/>
      <c r="K26" s="98" t="s">
        <v>359</v>
      </c>
      <c r="L26" s="98"/>
      <c r="M26" s="98"/>
      <c r="N26" s="98"/>
      <c r="O26" s="98"/>
      <c r="P26" s="98"/>
      <c r="Q26" s="98"/>
      <c r="R26" s="67"/>
    </row>
    <row r="27" spans="2:18" x14ac:dyDescent="0.3">
      <c r="B27" s="99" t="s">
        <v>360</v>
      </c>
      <c r="C27" s="99"/>
      <c r="D27" s="99"/>
      <c r="E27" s="99"/>
      <c r="F27" s="99"/>
      <c r="G27" s="99"/>
      <c r="H27" s="99"/>
      <c r="I27" s="99"/>
      <c r="J27" s="99"/>
      <c r="K27" s="100" t="s">
        <v>361</v>
      </c>
      <c r="L27" s="100"/>
      <c r="M27" s="100"/>
      <c r="N27" s="100"/>
      <c r="O27" s="100"/>
      <c r="P27" s="100"/>
      <c r="Q27" s="100"/>
      <c r="R27" s="67"/>
    </row>
    <row r="28" spans="2:18" x14ac:dyDescent="0.3">
      <c r="B28" s="101" t="s">
        <v>362</v>
      </c>
      <c r="C28" s="101"/>
      <c r="D28" s="101"/>
      <c r="E28" s="102" t="s">
        <v>363</v>
      </c>
      <c r="F28" s="102"/>
      <c r="G28" s="102"/>
      <c r="H28" s="102"/>
      <c r="I28" s="102"/>
      <c r="J28" s="102"/>
      <c r="K28" s="102" t="s">
        <v>364</v>
      </c>
      <c r="L28" s="102"/>
      <c r="M28" s="102"/>
      <c r="N28" s="102"/>
      <c r="O28" s="102"/>
      <c r="P28" s="102"/>
      <c r="Q28" s="102"/>
      <c r="R28" s="102"/>
    </row>
    <row r="29" spans="2:18" x14ac:dyDescent="0.3">
      <c r="B29" s="66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</row>
    <row r="30" spans="2:18" x14ac:dyDescent="0.3">
      <c r="B30" s="68" t="s">
        <v>333</v>
      </c>
      <c r="C30" s="103" t="s">
        <v>183</v>
      </c>
      <c r="D30" s="103"/>
      <c r="E30" s="103" t="s">
        <v>334</v>
      </c>
      <c r="F30" s="103"/>
      <c r="G30" s="103" t="s">
        <v>335</v>
      </c>
      <c r="H30" s="103"/>
      <c r="I30" s="103" t="s">
        <v>1</v>
      </c>
      <c r="J30" s="103"/>
      <c r="K30" s="103" t="s">
        <v>333</v>
      </c>
      <c r="L30" s="103"/>
      <c r="M30" s="103"/>
      <c r="N30" s="103" t="s">
        <v>183</v>
      </c>
      <c r="O30" s="103"/>
      <c r="P30" s="104" t="s">
        <v>1</v>
      </c>
      <c r="Q30" s="104"/>
      <c r="R30" s="69"/>
    </row>
    <row r="31" spans="2:18" x14ac:dyDescent="0.3">
      <c r="B31" s="105" t="s">
        <v>336</v>
      </c>
      <c r="C31" s="105"/>
      <c r="D31" s="105"/>
      <c r="E31" s="105"/>
      <c r="F31" s="105"/>
      <c r="G31" s="105"/>
      <c r="H31" s="105"/>
      <c r="I31" s="105"/>
      <c r="J31" s="105"/>
      <c r="K31" s="106" t="s">
        <v>337</v>
      </c>
      <c r="L31" s="106"/>
      <c r="M31" s="106"/>
      <c r="N31" s="106"/>
      <c r="O31" s="106"/>
      <c r="P31" s="106"/>
      <c r="Q31" s="106"/>
      <c r="R31" s="70"/>
    </row>
    <row r="32" spans="2:18" ht="19.2" x14ac:dyDescent="0.3">
      <c r="B32" s="71" t="s">
        <v>339</v>
      </c>
      <c r="C32" s="107" t="s">
        <v>340</v>
      </c>
      <c r="D32" s="107"/>
      <c r="E32" s="108">
        <v>15</v>
      </c>
      <c r="F32" s="108"/>
      <c r="G32" s="108">
        <v>154</v>
      </c>
      <c r="H32" s="108"/>
      <c r="I32" s="109">
        <v>82212</v>
      </c>
      <c r="J32" s="109"/>
      <c r="K32" s="110" t="s">
        <v>341</v>
      </c>
      <c r="L32" s="110"/>
      <c r="M32" s="110"/>
      <c r="N32" s="107" t="s">
        <v>340</v>
      </c>
      <c r="O32" s="107"/>
      <c r="P32" s="111">
        <v>2897</v>
      </c>
      <c r="Q32" s="111"/>
      <c r="R32" s="69"/>
    </row>
    <row r="33" spans="2:19" x14ac:dyDescent="0.3">
      <c r="B33" s="71" t="s">
        <v>342</v>
      </c>
      <c r="C33" s="107" t="s">
        <v>340</v>
      </c>
      <c r="D33" s="107"/>
      <c r="E33" s="118"/>
      <c r="F33" s="118"/>
      <c r="G33" s="118"/>
      <c r="H33" s="118"/>
      <c r="I33" s="119">
        <v>24664</v>
      </c>
      <c r="J33" s="119"/>
      <c r="K33" s="110" t="s">
        <v>343</v>
      </c>
      <c r="L33" s="110"/>
      <c r="M33" s="110"/>
      <c r="N33" s="107" t="s">
        <v>340</v>
      </c>
      <c r="O33" s="107"/>
      <c r="P33" s="111">
        <v>8221</v>
      </c>
      <c r="Q33" s="111"/>
      <c r="R33" s="69"/>
    </row>
    <row r="34" spans="2:19" x14ac:dyDescent="0.3">
      <c r="B34" s="71"/>
      <c r="C34" s="107"/>
      <c r="D34" s="107"/>
      <c r="E34" s="118"/>
      <c r="F34" s="118"/>
      <c r="G34" s="118"/>
      <c r="H34" s="118"/>
      <c r="I34" s="107"/>
      <c r="J34" s="107"/>
      <c r="K34" s="110" t="s">
        <v>344</v>
      </c>
      <c r="L34" s="110"/>
      <c r="M34" s="110"/>
      <c r="N34" s="107" t="s">
        <v>340</v>
      </c>
      <c r="O34" s="107"/>
      <c r="P34" s="111">
        <v>2138</v>
      </c>
      <c r="Q34" s="111"/>
      <c r="R34" s="69"/>
    </row>
    <row r="35" spans="2:19" ht="20.399999999999999" x14ac:dyDescent="0.3">
      <c r="B35" s="74" t="s">
        <v>345</v>
      </c>
      <c r="C35" s="112"/>
      <c r="D35" s="112"/>
      <c r="E35" s="113">
        <v>15</v>
      </c>
      <c r="F35" s="113"/>
      <c r="G35" s="114">
        <v>154</v>
      </c>
      <c r="H35" s="114"/>
      <c r="I35" s="115">
        <v>106876</v>
      </c>
      <c r="J35" s="115"/>
      <c r="K35" s="116" t="s">
        <v>346</v>
      </c>
      <c r="L35" s="116"/>
      <c r="M35" s="116"/>
      <c r="N35" s="116"/>
      <c r="O35" s="116"/>
      <c r="P35" s="117">
        <v>13256</v>
      </c>
      <c r="Q35" s="117"/>
      <c r="R35" s="69"/>
    </row>
    <row r="36" spans="2:19" x14ac:dyDescent="0.3">
      <c r="B36" s="105" t="s">
        <v>347</v>
      </c>
      <c r="C36" s="105"/>
      <c r="D36" s="105"/>
      <c r="E36" s="105"/>
      <c r="F36" s="105"/>
      <c r="G36" s="105"/>
      <c r="H36" s="105"/>
      <c r="I36" s="105"/>
      <c r="J36" s="105"/>
      <c r="K36" s="106" t="s">
        <v>348</v>
      </c>
      <c r="L36" s="106"/>
      <c r="M36" s="106"/>
      <c r="N36" s="106"/>
      <c r="O36" s="106"/>
      <c r="P36" s="106"/>
      <c r="Q36" s="106"/>
      <c r="R36" s="70"/>
      <c r="S36" s="75">
        <f>G35/11</f>
        <v>14</v>
      </c>
    </row>
    <row r="37" spans="2:19" x14ac:dyDescent="0.3">
      <c r="B37" s="71"/>
      <c r="C37" s="107"/>
      <c r="D37" s="107"/>
      <c r="E37" s="118"/>
      <c r="F37" s="118"/>
      <c r="G37" s="118"/>
      <c r="H37" s="118"/>
      <c r="I37" s="107"/>
      <c r="J37" s="107"/>
      <c r="K37" s="110" t="s">
        <v>365</v>
      </c>
      <c r="L37" s="110"/>
      <c r="M37" s="110"/>
      <c r="N37" s="107" t="s">
        <v>340</v>
      </c>
      <c r="O37" s="107"/>
      <c r="P37" s="121">
        <v>94315</v>
      </c>
      <c r="Q37" s="121"/>
      <c r="R37" s="69"/>
    </row>
    <row r="38" spans="2:19" x14ac:dyDescent="0.3">
      <c r="B38" s="116" t="s">
        <v>350</v>
      </c>
      <c r="C38" s="116"/>
      <c r="D38" s="116"/>
      <c r="E38" s="116"/>
      <c r="F38" s="116"/>
      <c r="G38" s="116"/>
      <c r="H38" s="116"/>
      <c r="I38" s="120"/>
      <c r="J38" s="120"/>
      <c r="K38" s="116" t="s">
        <v>351</v>
      </c>
      <c r="L38" s="116"/>
      <c r="M38" s="116"/>
      <c r="N38" s="116"/>
      <c r="O38" s="116"/>
      <c r="P38" s="117">
        <v>94315</v>
      </c>
      <c r="Q38" s="117"/>
      <c r="R38" s="69"/>
    </row>
    <row r="39" spans="2:19" x14ac:dyDescent="0.3">
      <c r="B39" s="105" t="s">
        <v>352</v>
      </c>
      <c r="C39" s="105"/>
      <c r="D39" s="105"/>
      <c r="E39" s="105"/>
      <c r="F39" s="105"/>
      <c r="G39" s="105"/>
      <c r="H39" s="105"/>
      <c r="I39" s="105"/>
      <c r="J39" s="105"/>
      <c r="K39" s="106"/>
      <c r="L39" s="106"/>
      <c r="M39" s="106"/>
      <c r="N39" s="106"/>
      <c r="O39" s="106"/>
      <c r="P39" s="106"/>
      <c r="Q39" s="106"/>
      <c r="R39" s="70"/>
    </row>
    <row r="40" spans="2:19" x14ac:dyDescent="0.3">
      <c r="B40" s="71" t="s">
        <v>353</v>
      </c>
      <c r="C40" s="107" t="s">
        <v>340</v>
      </c>
      <c r="D40" s="107"/>
      <c r="E40" s="122">
        <v>8221</v>
      </c>
      <c r="F40" s="122"/>
      <c r="G40" s="122"/>
      <c r="H40" s="122"/>
      <c r="I40" s="122"/>
      <c r="J40" s="122"/>
      <c r="K40" s="123"/>
      <c r="L40" s="123"/>
      <c r="M40" s="123"/>
      <c r="N40" s="123"/>
      <c r="O40" s="123"/>
      <c r="P40" s="123"/>
      <c r="Q40" s="123"/>
      <c r="R40" s="69"/>
    </row>
    <row r="41" spans="2:19" ht="28.8" x14ac:dyDescent="0.3">
      <c r="B41" s="71" t="s">
        <v>354</v>
      </c>
      <c r="C41" s="107" t="s">
        <v>340</v>
      </c>
      <c r="D41" s="107"/>
      <c r="E41" s="122">
        <v>42882</v>
      </c>
      <c r="F41" s="122"/>
      <c r="G41" s="122"/>
      <c r="H41" s="122"/>
      <c r="I41" s="122"/>
      <c r="J41" s="122"/>
      <c r="K41" s="123"/>
      <c r="L41" s="123"/>
      <c r="M41" s="123"/>
      <c r="N41" s="123"/>
      <c r="O41" s="123"/>
      <c r="P41" s="123"/>
      <c r="Q41" s="123"/>
      <c r="R41" s="69"/>
    </row>
    <row r="42" spans="2:19" x14ac:dyDescent="0.3">
      <c r="B42" s="71" t="s">
        <v>355</v>
      </c>
      <c r="C42" s="107" t="s">
        <v>340</v>
      </c>
      <c r="D42" s="107"/>
      <c r="E42" s="122">
        <v>2138</v>
      </c>
      <c r="F42" s="122"/>
      <c r="G42" s="122"/>
      <c r="H42" s="122"/>
      <c r="I42" s="122"/>
      <c r="J42" s="122"/>
      <c r="K42" s="123"/>
      <c r="L42" s="123"/>
      <c r="M42" s="123"/>
      <c r="N42" s="123"/>
      <c r="O42" s="123"/>
      <c r="P42" s="123"/>
      <c r="Q42" s="123"/>
      <c r="R42" s="69"/>
    </row>
    <row r="43" spans="2:19" x14ac:dyDescent="0.3">
      <c r="B43" s="116" t="s">
        <v>356</v>
      </c>
      <c r="C43" s="116"/>
      <c r="D43" s="116"/>
      <c r="E43" s="116"/>
      <c r="F43" s="116"/>
      <c r="G43" s="116"/>
      <c r="H43" s="116"/>
      <c r="I43" s="115">
        <v>53241</v>
      </c>
      <c r="J43" s="115"/>
      <c r="K43" s="124"/>
      <c r="L43" s="124"/>
      <c r="M43" s="124"/>
      <c r="N43" s="124"/>
      <c r="O43" s="124"/>
      <c r="P43" s="124"/>
      <c r="Q43" s="124"/>
      <c r="R43" s="69"/>
    </row>
    <row r="44" spans="2:19" x14ac:dyDescent="0.3">
      <c r="B44" s="125" t="s">
        <v>357</v>
      </c>
      <c r="C44" s="125"/>
      <c r="D44" s="125"/>
      <c r="E44" s="125"/>
      <c r="F44" s="125"/>
      <c r="G44" s="125"/>
      <c r="H44" s="125"/>
      <c r="I44" s="128">
        <v>94315</v>
      </c>
      <c r="J44" s="128"/>
      <c r="K44" s="125" t="s">
        <v>358</v>
      </c>
      <c r="L44" s="125"/>
      <c r="M44" s="125"/>
      <c r="N44" s="125"/>
      <c r="O44" s="125"/>
      <c r="P44" s="129">
        <v>93620</v>
      </c>
      <c r="Q44" s="129"/>
      <c r="R44" s="69"/>
    </row>
    <row r="47" spans="2:19" x14ac:dyDescent="0.3">
      <c r="B47" s="95" t="s">
        <v>325</v>
      </c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66"/>
    </row>
    <row r="48" spans="2:19" x14ac:dyDescent="0.3">
      <c r="B48" s="96" t="s">
        <v>387</v>
      </c>
      <c r="C48" s="96"/>
      <c r="D48" s="96"/>
      <c r="E48" s="96"/>
      <c r="F48" s="96"/>
      <c r="G48" s="96"/>
      <c r="H48" s="96"/>
      <c r="I48" s="96"/>
      <c r="J48" s="96"/>
      <c r="K48" s="97" t="s">
        <v>326</v>
      </c>
      <c r="L48" s="97"/>
      <c r="M48" s="97"/>
      <c r="N48" s="97"/>
      <c r="O48" s="97"/>
      <c r="P48" s="97"/>
      <c r="Q48" s="97"/>
      <c r="R48" s="67"/>
    </row>
    <row r="49" spans="2:19" ht="14.85" customHeight="1" x14ac:dyDescent="0.3">
      <c r="B49" s="96" t="s">
        <v>386</v>
      </c>
      <c r="C49" s="96"/>
      <c r="D49" s="96"/>
      <c r="E49" s="96"/>
      <c r="F49" s="96"/>
      <c r="G49" s="96"/>
      <c r="H49" s="96"/>
      <c r="I49" s="96"/>
      <c r="J49" s="96"/>
      <c r="K49" s="98" t="s">
        <v>366</v>
      </c>
      <c r="L49" s="98"/>
      <c r="M49" s="98"/>
      <c r="N49" s="98"/>
      <c r="O49" s="98"/>
      <c r="P49" s="98"/>
      <c r="Q49" s="98"/>
      <c r="R49" s="67"/>
    </row>
    <row r="50" spans="2:19" x14ac:dyDescent="0.3">
      <c r="B50" s="99" t="s">
        <v>367</v>
      </c>
      <c r="C50" s="99"/>
      <c r="D50" s="99"/>
      <c r="E50" s="99"/>
      <c r="F50" s="99"/>
      <c r="G50" s="99"/>
      <c r="H50" s="99"/>
      <c r="I50" s="99"/>
      <c r="J50" s="99"/>
      <c r="K50" s="100" t="s">
        <v>368</v>
      </c>
      <c r="L50" s="100"/>
      <c r="M50" s="100"/>
      <c r="N50" s="100"/>
      <c r="O50" s="100"/>
      <c r="P50" s="100"/>
      <c r="Q50" s="100"/>
      <c r="R50" s="67"/>
    </row>
    <row r="51" spans="2:19" x14ac:dyDescent="0.3">
      <c r="B51" s="101" t="s">
        <v>369</v>
      </c>
      <c r="C51" s="101"/>
      <c r="D51" s="101"/>
      <c r="E51" s="102" t="s">
        <v>370</v>
      </c>
      <c r="F51" s="102"/>
      <c r="G51" s="102"/>
      <c r="H51" s="102"/>
      <c r="I51" s="102"/>
      <c r="J51" s="102"/>
      <c r="K51" s="102" t="s">
        <v>371</v>
      </c>
      <c r="L51" s="102"/>
      <c r="M51" s="102"/>
      <c r="N51" s="102"/>
      <c r="O51" s="102"/>
      <c r="P51" s="102"/>
      <c r="Q51" s="102"/>
      <c r="R51" s="102"/>
    </row>
    <row r="52" spans="2:19" x14ac:dyDescent="0.3"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</row>
    <row r="53" spans="2:19" x14ac:dyDescent="0.3">
      <c r="B53" s="68" t="s">
        <v>333</v>
      </c>
      <c r="C53" s="103" t="s">
        <v>183</v>
      </c>
      <c r="D53" s="103"/>
      <c r="E53" s="103" t="s">
        <v>334</v>
      </c>
      <c r="F53" s="103"/>
      <c r="G53" s="103" t="s">
        <v>335</v>
      </c>
      <c r="H53" s="103"/>
      <c r="I53" s="103" t="s">
        <v>1</v>
      </c>
      <c r="J53" s="103"/>
      <c r="K53" s="103" t="s">
        <v>333</v>
      </c>
      <c r="L53" s="103"/>
      <c r="M53" s="103"/>
      <c r="N53" s="103" t="s">
        <v>183</v>
      </c>
      <c r="O53" s="103"/>
      <c r="P53" s="104" t="s">
        <v>1</v>
      </c>
      <c r="Q53" s="104"/>
      <c r="R53" s="69"/>
    </row>
    <row r="54" spans="2:19" x14ac:dyDescent="0.3">
      <c r="B54" s="105" t="s">
        <v>336</v>
      </c>
      <c r="C54" s="105"/>
      <c r="D54" s="105"/>
      <c r="E54" s="105"/>
      <c r="F54" s="105"/>
      <c r="G54" s="105"/>
      <c r="H54" s="105"/>
      <c r="I54" s="105"/>
      <c r="J54" s="105"/>
      <c r="K54" s="106" t="s">
        <v>337</v>
      </c>
      <c r="L54" s="106"/>
      <c r="M54" s="106"/>
      <c r="N54" s="106"/>
      <c r="O54" s="106"/>
      <c r="P54" s="106"/>
      <c r="Q54" s="106"/>
      <c r="R54" s="70"/>
    </row>
    <row r="55" spans="2:19" ht="19.2" x14ac:dyDescent="0.3">
      <c r="B55" s="71" t="s">
        <v>339</v>
      </c>
      <c r="C55" s="107" t="s">
        <v>340</v>
      </c>
      <c r="D55" s="107"/>
      <c r="E55" s="108">
        <v>15</v>
      </c>
      <c r="F55" s="108"/>
      <c r="G55" s="108">
        <v>154</v>
      </c>
      <c r="H55" s="108"/>
      <c r="I55" s="109">
        <v>65034</v>
      </c>
      <c r="J55" s="109"/>
      <c r="K55" s="110" t="s">
        <v>341</v>
      </c>
      <c r="L55" s="110"/>
      <c r="M55" s="110"/>
      <c r="N55" s="107" t="s">
        <v>340</v>
      </c>
      <c r="O55" s="107"/>
      <c r="P55" s="111">
        <v>1396</v>
      </c>
      <c r="Q55" s="111"/>
      <c r="R55" s="69"/>
      <c r="S55" s="75">
        <f>G55/11</f>
        <v>14</v>
      </c>
    </row>
    <row r="56" spans="2:19" x14ac:dyDescent="0.3">
      <c r="B56" s="71" t="s">
        <v>342</v>
      </c>
      <c r="C56" s="107" t="s">
        <v>340</v>
      </c>
      <c r="D56" s="107"/>
      <c r="E56" s="118"/>
      <c r="F56" s="118"/>
      <c r="G56" s="118"/>
      <c r="H56" s="118"/>
      <c r="I56" s="119">
        <v>19510</v>
      </c>
      <c r="J56" s="119"/>
      <c r="K56" s="110" t="s">
        <v>343</v>
      </c>
      <c r="L56" s="110"/>
      <c r="M56" s="110"/>
      <c r="N56" s="107" t="s">
        <v>340</v>
      </c>
      <c r="O56" s="107"/>
      <c r="P56" s="111">
        <v>6503</v>
      </c>
      <c r="Q56" s="111"/>
      <c r="R56" s="69"/>
    </row>
    <row r="57" spans="2:19" x14ac:dyDescent="0.3">
      <c r="B57" s="71"/>
      <c r="C57" s="107"/>
      <c r="D57" s="107"/>
      <c r="E57" s="118"/>
      <c r="F57" s="118"/>
      <c r="G57" s="118"/>
      <c r="H57" s="118"/>
      <c r="I57" s="107"/>
      <c r="J57" s="107"/>
      <c r="K57" s="110" t="s">
        <v>344</v>
      </c>
      <c r="L57" s="110"/>
      <c r="M57" s="110"/>
      <c r="N57" s="107" t="s">
        <v>340</v>
      </c>
      <c r="O57" s="107"/>
      <c r="P57" s="111">
        <v>1691</v>
      </c>
      <c r="Q57" s="111"/>
      <c r="R57" s="69"/>
    </row>
    <row r="58" spans="2:19" ht="20.399999999999999" x14ac:dyDescent="0.3">
      <c r="B58" s="74" t="s">
        <v>345</v>
      </c>
      <c r="C58" s="112"/>
      <c r="D58" s="112"/>
      <c r="E58" s="113">
        <v>15</v>
      </c>
      <c r="F58" s="113"/>
      <c r="G58" s="114">
        <v>154</v>
      </c>
      <c r="H58" s="114"/>
      <c r="I58" s="115">
        <v>84544</v>
      </c>
      <c r="J58" s="115"/>
      <c r="K58" s="116" t="s">
        <v>346</v>
      </c>
      <c r="L58" s="116"/>
      <c r="M58" s="116"/>
      <c r="N58" s="116"/>
      <c r="O58" s="116"/>
      <c r="P58" s="117">
        <v>9590</v>
      </c>
      <c r="Q58" s="117"/>
      <c r="R58" s="69"/>
    </row>
    <row r="59" spans="2:19" x14ac:dyDescent="0.3">
      <c r="B59" s="105" t="s">
        <v>347</v>
      </c>
      <c r="C59" s="105"/>
      <c r="D59" s="105"/>
      <c r="E59" s="105"/>
      <c r="F59" s="105"/>
      <c r="G59" s="105"/>
      <c r="H59" s="105"/>
      <c r="I59" s="105"/>
      <c r="J59" s="105"/>
      <c r="K59" s="106" t="s">
        <v>348</v>
      </c>
      <c r="L59" s="106"/>
      <c r="M59" s="106"/>
      <c r="N59" s="106"/>
      <c r="O59" s="106"/>
      <c r="P59" s="106"/>
      <c r="Q59" s="106"/>
      <c r="R59" s="70"/>
    </row>
    <row r="60" spans="2:19" x14ac:dyDescent="0.3">
      <c r="B60" s="71"/>
      <c r="C60" s="107"/>
      <c r="D60" s="107"/>
      <c r="E60" s="118"/>
      <c r="F60" s="118"/>
      <c r="G60" s="118"/>
      <c r="H60" s="118"/>
      <c r="I60" s="107"/>
      <c r="J60" s="107"/>
      <c r="K60" s="110" t="s">
        <v>349</v>
      </c>
      <c r="L60" s="110"/>
      <c r="M60" s="110"/>
      <c r="N60" s="107" t="s">
        <v>340</v>
      </c>
      <c r="O60" s="107"/>
      <c r="P60" s="121">
        <v>229252</v>
      </c>
      <c r="Q60" s="121"/>
      <c r="R60" s="69"/>
    </row>
    <row r="61" spans="2:19" x14ac:dyDescent="0.3">
      <c r="B61" s="116" t="s">
        <v>350</v>
      </c>
      <c r="C61" s="116"/>
      <c r="D61" s="116"/>
      <c r="E61" s="116"/>
      <c r="F61" s="116"/>
      <c r="G61" s="116"/>
      <c r="H61" s="116"/>
      <c r="I61" s="120"/>
      <c r="J61" s="120"/>
      <c r="K61" s="116" t="s">
        <v>351</v>
      </c>
      <c r="L61" s="116"/>
      <c r="M61" s="116"/>
      <c r="N61" s="116"/>
      <c r="O61" s="116"/>
      <c r="P61" s="117">
        <v>229252</v>
      </c>
      <c r="Q61" s="117"/>
      <c r="R61" s="69"/>
    </row>
    <row r="62" spans="2:19" x14ac:dyDescent="0.3">
      <c r="B62" s="105" t="s">
        <v>352</v>
      </c>
      <c r="C62" s="105"/>
      <c r="D62" s="105"/>
      <c r="E62" s="105"/>
      <c r="F62" s="105"/>
      <c r="G62" s="105"/>
      <c r="H62" s="105"/>
      <c r="I62" s="105"/>
      <c r="J62" s="105"/>
      <c r="K62" s="106"/>
      <c r="L62" s="106"/>
      <c r="M62" s="106"/>
      <c r="N62" s="106"/>
      <c r="O62" s="106"/>
      <c r="P62" s="106"/>
      <c r="Q62" s="106"/>
      <c r="R62" s="70"/>
    </row>
    <row r="63" spans="2:19" x14ac:dyDescent="0.3">
      <c r="B63" s="71" t="s">
        <v>353</v>
      </c>
      <c r="C63" s="107" t="s">
        <v>340</v>
      </c>
      <c r="D63" s="107"/>
      <c r="E63" s="122">
        <v>6503</v>
      </c>
      <c r="F63" s="122"/>
      <c r="G63" s="122"/>
      <c r="H63" s="122"/>
      <c r="I63" s="122"/>
      <c r="J63" s="122"/>
      <c r="K63" s="123"/>
      <c r="L63" s="123"/>
      <c r="M63" s="123"/>
      <c r="N63" s="123"/>
      <c r="O63" s="123"/>
      <c r="P63" s="123"/>
      <c r="Q63" s="123"/>
      <c r="R63" s="69"/>
    </row>
    <row r="64" spans="2:19" ht="28.8" x14ac:dyDescent="0.3">
      <c r="B64" s="71" t="s">
        <v>354</v>
      </c>
      <c r="C64" s="107" t="s">
        <v>340</v>
      </c>
      <c r="D64" s="107"/>
      <c r="E64" s="122">
        <v>42882</v>
      </c>
      <c r="F64" s="122"/>
      <c r="G64" s="122"/>
      <c r="H64" s="122"/>
      <c r="I64" s="122"/>
      <c r="J64" s="122"/>
      <c r="K64" s="123"/>
      <c r="L64" s="123"/>
      <c r="M64" s="123"/>
      <c r="N64" s="123"/>
      <c r="O64" s="123"/>
      <c r="P64" s="123"/>
      <c r="Q64" s="123"/>
      <c r="R64" s="69"/>
    </row>
    <row r="65" spans="2:18" x14ac:dyDescent="0.3">
      <c r="B65" s="71" t="s">
        <v>355</v>
      </c>
      <c r="C65" s="107" t="s">
        <v>340</v>
      </c>
      <c r="D65" s="107"/>
      <c r="E65" s="122">
        <v>1691</v>
      </c>
      <c r="F65" s="122"/>
      <c r="G65" s="122"/>
      <c r="H65" s="122"/>
      <c r="I65" s="122"/>
      <c r="J65" s="122"/>
      <c r="K65" s="123"/>
      <c r="L65" s="123"/>
      <c r="M65" s="123"/>
      <c r="N65" s="123"/>
      <c r="O65" s="123"/>
      <c r="P65" s="123"/>
      <c r="Q65" s="123"/>
      <c r="R65" s="69"/>
    </row>
    <row r="66" spans="2:18" x14ac:dyDescent="0.3">
      <c r="B66" s="116" t="s">
        <v>356</v>
      </c>
      <c r="C66" s="116"/>
      <c r="D66" s="116"/>
      <c r="E66" s="116"/>
      <c r="F66" s="116"/>
      <c r="G66" s="116"/>
      <c r="H66" s="116"/>
      <c r="I66" s="115">
        <v>51076</v>
      </c>
      <c r="J66" s="115"/>
      <c r="K66" s="124"/>
      <c r="L66" s="124"/>
      <c r="M66" s="124"/>
      <c r="N66" s="124"/>
      <c r="O66" s="124"/>
      <c r="P66" s="124"/>
      <c r="Q66" s="124"/>
      <c r="R66" s="69"/>
    </row>
    <row r="67" spans="2:18" x14ac:dyDescent="0.3">
      <c r="B67" s="125" t="s">
        <v>357</v>
      </c>
      <c r="C67" s="125"/>
      <c r="D67" s="125"/>
      <c r="E67" s="125"/>
      <c r="F67" s="125"/>
      <c r="G67" s="125"/>
      <c r="H67" s="125"/>
      <c r="I67" s="128">
        <v>154298</v>
      </c>
      <c r="J67" s="128"/>
      <c r="K67" s="125" t="s">
        <v>358</v>
      </c>
      <c r="L67" s="125"/>
      <c r="M67" s="125"/>
      <c r="N67" s="125"/>
      <c r="O67" s="125"/>
      <c r="P67" s="127"/>
      <c r="Q67" s="127"/>
      <c r="R67" s="69"/>
    </row>
    <row r="70" spans="2:18" x14ac:dyDescent="0.3">
      <c r="B70" s="95" t="s">
        <v>325</v>
      </c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66"/>
    </row>
    <row r="71" spans="2:18" x14ac:dyDescent="0.3">
      <c r="B71" s="96" t="s">
        <v>387</v>
      </c>
      <c r="C71" s="96"/>
      <c r="D71" s="96"/>
      <c r="E71" s="96"/>
      <c r="F71" s="96"/>
      <c r="G71" s="96"/>
      <c r="H71" s="96"/>
      <c r="I71" s="96"/>
      <c r="J71" s="96"/>
      <c r="K71" s="97" t="s">
        <v>372</v>
      </c>
      <c r="L71" s="97"/>
      <c r="M71" s="97"/>
      <c r="N71" s="97"/>
      <c r="O71" s="97"/>
      <c r="P71" s="97"/>
      <c r="Q71" s="97"/>
      <c r="R71" s="67"/>
    </row>
    <row r="72" spans="2:18" ht="14.85" customHeight="1" x14ac:dyDescent="0.3">
      <c r="B72" s="96" t="s">
        <v>388</v>
      </c>
      <c r="C72" s="96"/>
      <c r="D72" s="96"/>
      <c r="E72" s="96"/>
      <c r="F72" s="96"/>
      <c r="G72" s="96"/>
      <c r="H72" s="96"/>
      <c r="I72" s="96"/>
      <c r="J72" s="96"/>
      <c r="K72" s="98" t="s">
        <v>373</v>
      </c>
      <c r="L72" s="98"/>
      <c r="M72" s="98"/>
      <c r="N72" s="98"/>
      <c r="O72" s="98"/>
      <c r="P72" s="98"/>
      <c r="Q72" s="98"/>
      <c r="R72" s="67"/>
    </row>
    <row r="73" spans="2:18" x14ac:dyDescent="0.3">
      <c r="B73" s="99" t="s">
        <v>374</v>
      </c>
      <c r="C73" s="99"/>
      <c r="D73" s="99"/>
      <c r="E73" s="99"/>
      <c r="F73" s="99"/>
      <c r="G73" s="99"/>
      <c r="H73" s="99"/>
      <c r="I73" s="99"/>
      <c r="J73" s="99"/>
      <c r="K73" s="100" t="s">
        <v>361</v>
      </c>
      <c r="L73" s="100"/>
      <c r="M73" s="100"/>
      <c r="N73" s="100"/>
      <c r="O73" s="100"/>
      <c r="P73" s="100"/>
      <c r="Q73" s="100"/>
      <c r="R73" s="67"/>
    </row>
    <row r="74" spans="2:18" x14ac:dyDescent="0.3">
      <c r="B74" s="101" t="s">
        <v>375</v>
      </c>
      <c r="C74" s="101"/>
      <c r="D74" s="101"/>
      <c r="E74" s="102" t="s">
        <v>376</v>
      </c>
      <c r="F74" s="102"/>
      <c r="G74" s="102"/>
      <c r="H74" s="102"/>
      <c r="I74" s="102"/>
      <c r="J74" s="102"/>
      <c r="K74" s="102" t="s">
        <v>377</v>
      </c>
      <c r="L74" s="102"/>
      <c r="M74" s="102"/>
      <c r="N74" s="102"/>
      <c r="O74" s="102"/>
      <c r="P74" s="102"/>
      <c r="Q74" s="102"/>
      <c r="R74" s="102"/>
    </row>
    <row r="75" spans="2:18" x14ac:dyDescent="0.3"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</row>
    <row r="76" spans="2:18" x14ac:dyDescent="0.3">
      <c r="B76" s="68" t="s">
        <v>333</v>
      </c>
      <c r="C76" s="103" t="s">
        <v>183</v>
      </c>
      <c r="D76" s="103"/>
      <c r="E76" s="103" t="s">
        <v>334</v>
      </c>
      <c r="F76" s="103"/>
      <c r="G76" s="103" t="s">
        <v>335</v>
      </c>
      <c r="H76" s="103"/>
      <c r="I76" s="103" t="s">
        <v>1</v>
      </c>
      <c r="J76" s="103"/>
      <c r="K76" s="103" t="s">
        <v>333</v>
      </c>
      <c r="L76" s="103"/>
      <c r="M76" s="103"/>
      <c r="N76" s="103" t="s">
        <v>183</v>
      </c>
      <c r="O76" s="103"/>
      <c r="P76" s="104" t="s">
        <v>1</v>
      </c>
      <c r="Q76" s="104"/>
      <c r="R76" s="69"/>
    </row>
    <row r="77" spans="2:18" x14ac:dyDescent="0.3">
      <c r="B77" s="105" t="s">
        <v>336</v>
      </c>
      <c r="C77" s="105"/>
      <c r="D77" s="105"/>
      <c r="E77" s="105"/>
      <c r="F77" s="105"/>
      <c r="G77" s="105"/>
      <c r="H77" s="105"/>
      <c r="I77" s="105"/>
      <c r="J77" s="105"/>
      <c r="K77" s="106" t="s">
        <v>337</v>
      </c>
      <c r="L77" s="106"/>
      <c r="M77" s="106"/>
      <c r="N77" s="106"/>
      <c r="O77" s="106"/>
      <c r="P77" s="106"/>
      <c r="Q77" s="106"/>
      <c r="R77" s="70"/>
    </row>
    <row r="78" spans="2:18" ht="19.2" x14ac:dyDescent="0.3">
      <c r="B78" s="71" t="s">
        <v>339</v>
      </c>
      <c r="C78" s="107" t="s">
        <v>340</v>
      </c>
      <c r="D78" s="107"/>
      <c r="E78" s="108">
        <v>15</v>
      </c>
      <c r="F78" s="108"/>
      <c r="G78" s="108">
        <v>154</v>
      </c>
      <c r="H78" s="108"/>
      <c r="I78" s="119">
        <v>82212</v>
      </c>
      <c r="J78" s="119"/>
      <c r="K78" s="110" t="s">
        <v>341</v>
      </c>
      <c r="L78" s="110"/>
      <c r="M78" s="110"/>
      <c r="N78" s="107" t="s">
        <v>340</v>
      </c>
      <c r="O78" s="107"/>
      <c r="P78" s="111">
        <v>2897</v>
      </c>
      <c r="Q78" s="111"/>
      <c r="R78" s="69"/>
    </row>
    <row r="79" spans="2:18" x14ac:dyDescent="0.3">
      <c r="B79" s="71" t="s">
        <v>342</v>
      </c>
      <c r="C79" s="107" t="s">
        <v>340</v>
      </c>
      <c r="D79" s="107"/>
      <c r="E79" s="118"/>
      <c r="F79" s="118"/>
      <c r="G79" s="118"/>
      <c r="H79" s="118"/>
      <c r="I79" s="119">
        <v>24664</v>
      </c>
      <c r="J79" s="119"/>
      <c r="K79" s="110" t="s">
        <v>343</v>
      </c>
      <c r="L79" s="110"/>
      <c r="M79" s="110"/>
      <c r="N79" s="107" t="s">
        <v>340</v>
      </c>
      <c r="O79" s="107"/>
      <c r="P79" s="111">
        <v>8221</v>
      </c>
      <c r="Q79" s="111"/>
      <c r="R79" s="69"/>
    </row>
    <row r="80" spans="2:18" x14ac:dyDescent="0.3">
      <c r="B80" s="71"/>
      <c r="C80" s="107"/>
      <c r="D80" s="107"/>
      <c r="E80" s="118"/>
      <c r="F80" s="118"/>
      <c r="G80" s="118"/>
      <c r="H80" s="118"/>
      <c r="I80" s="107"/>
      <c r="J80" s="107"/>
      <c r="K80" s="110" t="s">
        <v>344</v>
      </c>
      <c r="L80" s="110"/>
      <c r="M80" s="110"/>
      <c r="N80" s="107" t="s">
        <v>340</v>
      </c>
      <c r="O80" s="107"/>
      <c r="P80" s="111">
        <v>2138</v>
      </c>
      <c r="Q80" s="111"/>
      <c r="R80" s="69"/>
    </row>
    <row r="81" spans="2:18" ht="20.399999999999999" x14ac:dyDescent="0.3">
      <c r="B81" s="74" t="s">
        <v>345</v>
      </c>
      <c r="C81" s="112"/>
      <c r="D81" s="112"/>
      <c r="E81" s="113">
        <v>15</v>
      </c>
      <c r="F81" s="113"/>
      <c r="G81" s="114">
        <v>154</v>
      </c>
      <c r="H81" s="114"/>
      <c r="I81" s="115">
        <v>106876</v>
      </c>
      <c r="J81" s="115"/>
      <c r="K81" s="116" t="s">
        <v>346</v>
      </c>
      <c r="L81" s="116"/>
      <c r="M81" s="116"/>
      <c r="N81" s="116"/>
      <c r="O81" s="116"/>
      <c r="P81" s="117">
        <v>13256</v>
      </c>
      <c r="Q81" s="117"/>
      <c r="R81" s="69"/>
    </row>
    <row r="82" spans="2:18" x14ac:dyDescent="0.3">
      <c r="B82" s="105" t="s">
        <v>347</v>
      </c>
      <c r="C82" s="105"/>
      <c r="D82" s="105"/>
      <c r="E82" s="105"/>
      <c r="F82" s="105"/>
      <c r="G82" s="105"/>
      <c r="H82" s="105"/>
      <c r="I82" s="105"/>
      <c r="J82" s="105"/>
      <c r="K82" s="106" t="s">
        <v>348</v>
      </c>
      <c r="L82" s="106"/>
      <c r="M82" s="106"/>
      <c r="N82" s="106"/>
      <c r="O82" s="106"/>
      <c r="P82" s="106"/>
      <c r="Q82" s="106"/>
      <c r="R82" s="70"/>
    </row>
    <row r="83" spans="2:18" x14ac:dyDescent="0.3">
      <c r="B83" s="71"/>
      <c r="C83" s="107"/>
      <c r="D83" s="107"/>
      <c r="E83" s="118"/>
      <c r="F83" s="118"/>
      <c r="G83" s="118"/>
      <c r="H83" s="118"/>
      <c r="I83" s="107"/>
      <c r="J83" s="107"/>
      <c r="K83" s="110" t="s">
        <v>349</v>
      </c>
      <c r="L83" s="110"/>
      <c r="M83" s="110"/>
      <c r="N83" s="107" t="s">
        <v>340</v>
      </c>
      <c r="O83" s="107"/>
      <c r="P83" s="121">
        <v>93620</v>
      </c>
      <c r="Q83" s="121"/>
      <c r="R83" s="69"/>
    </row>
    <row r="84" spans="2:18" x14ac:dyDescent="0.3">
      <c r="B84" s="116" t="s">
        <v>350</v>
      </c>
      <c r="C84" s="116"/>
      <c r="D84" s="116"/>
      <c r="E84" s="116"/>
      <c r="F84" s="116"/>
      <c r="G84" s="116"/>
      <c r="H84" s="116"/>
      <c r="I84" s="120"/>
      <c r="J84" s="120"/>
      <c r="K84" s="116" t="s">
        <v>351</v>
      </c>
      <c r="L84" s="116"/>
      <c r="M84" s="116"/>
      <c r="N84" s="116"/>
      <c r="O84" s="116"/>
      <c r="P84" s="117">
        <v>93620</v>
      </c>
      <c r="Q84" s="117"/>
      <c r="R84" s="69"/>
    </row>
    <row r="85" spans="2:18" x14ac:dyDescent="0.3">
      <c r="B85" s="105" t="s">
        <v>352</v>
      </c>
      <c r="C85" s="105"/>
      <c r="D85" s="105"/>
      <c r="E85" s="105"/>
      <c r="F85" s="105"/>
      <c r="G85" s="105"/>
      <c r="H85" s="105"/>
      <c r="I85" s="105"/>
      <c r="J85" s="105"/>
      <c r="K85" s="106"/>
      <c r="L85" s="106"/>
      <c r="M85" s="106"/>
      <c r="N85" s="106"/>
      <c r="O85" s="106"/>
      <c r="P85" s="106"/>
      <c r="Q85" s="106"/>
      <c r="R85" s="70"/>
    </row>
    <row r="86" spans="2:18" x14ac:dyDescent="0.3">
      <c r="B86" s="71" t="s">
        <v>353</v>
      </c>
      <c r="C86" s="107" t="s">
        <v>340</v>
      </c>
      <c r="D86" s="107"/>
      <c r="E86" s="122">
        <v>8221</v>
      </c>
      <c r="F86" s="122"/>
      <c r="G86" s="122"/>
      <c r="H86" s="122"/>
      <c r="I86" s="122"/>
      <c r="J86" s="122"/>
      <c r="K86" s="123"/>
      <c r="L86" s="123"/>
      <c r="M86" s="123"/>
      <c r="N86" s="123"/>
      <c r="O86" s="123"/>
      <c r="P86" s="123"/>
      <c r="Q86" s="123"/>
      <c r="R86" s="69"/>
    </row>
    <row r="87" spans="2:18" ht="28.8" x14ac:dyDescent="0.3">
      <c r="B87" s="71" t="s">
        <v>354</v>
      </c>
      <c r="C87" s="107" t="s">
        <v>340</v>
      </c>
      <c r="D87" s="107"/>
      <c r="E87" s="122">
        <v>42882</v>
      </c>
      <c r="F87" s="122"/>
      <c r="G87" s="122"/>
      <c r="H87" s="122"/>
      <c r="I87" s="122"/>
      <c r="J87" s="122"/>
      <c r="K87" s="123"/>
      <c r="L87" s="123"/>
      <c r="M87" s="123"/>
      <c r="N87" s="123"/>
      <c r="O87" s="123"/>
      <c r="P87" s="123"/>
      <c r="Q87" s="123"/>
      <c r="R87" s="69"/>
    </row>
    <row r="88" spans="2:18" x14ac:dyDescent="0.3">
      <c r="B88" s="71" t="s">
        <v>355</v>
      </c>
      <c r="C88" s="107" t="s">
        <v>340</v>
      </c>
      <c r="D88" s="107"/>
      <c r="E88" s="122">
        <v>2138</v>
      </c>
      <c r="F88" s="122"/>
      <c r="G88" s="122"/>
      <c r="H88" s="122"/>
      <c r="I88" s="122"/>
      <c r="J88" s="122"/>
      <c r="K88" s="123"/>
      <c r="L88" s="123"/>
      <c r="M88" s="123"/>
      <c r="N88" s="123"/>
      <c r="O88" s="123"/>
      <c r="P88" s="123"/>
      <c r="Q88" s="123"/>
      <c r="R88" s="69"/>
    </row>
    <row r="89" spans="2:18" x14ac:dyDescent="0.3">
      <c r="B89" s="116" t="s">
        <v>356</v>
      </c>
      <c r="C89" s="116"/>
      <c r="D89" s="116"/>
      <c r="E89" s="116"/>
      <c r="F89" s="116"/>
      <c r="G89" s="116"/>
      <c r="H89" s="116"/>
      <c r="I89" s="115">
        <v>53241</v>
      </c>
      <c r="J89" s="115"/>
      <c r="K89" s="124"/>
      <c r="L89" s="124"/>
      <c r="M89" s="124"/>
      <c r="N89" s="124"/>
      <c r="O89" s="124"/>
      <c r="P89" s="124"/>
      <c r="Q89" s="124"/>
      <c r="R89" s="69"/>
    </row>
    <row r="90" spans="2:18" x14ac:dyDescent="0.3">
      <c r="B90" s="125" t="s">
        <v>357</v>
      </c>
      <c r="C90" s="125"/>
      <c r="D90" s="125"/>
      <c r="E90" s="125"/>
      <c r="F90" s="125"/>
      <c r="G90" s="125"/>
      <c r="H90" s="125"/>
      <c r="I90" s="126"/>
      <c r="J90" s="126"/>
      <c r="K90" s="125" t="s">
        <v>358</v>
      </c>
      <c r="L90" s="125"/>
      <c r="M90" s="125"/>
      <c r="N90" s="125"/>
      <c r="O90" s="125"/>
      <c r="P90" s="127"/>
      <c r="Q90" s="127"/>
      <c r="R90" s="69"/>
    </row>
    <row r="93" spans="2:18" x14ac:dyDescent="0.3">
      <c r="B93" s="64" t="s">
        <v>378</v>
      </c>
      <c r="C93" s="1"/>
      <c r="D93" s="1"/>
      <c r="E93" s="1"/>
      <c r="F93" s="1"/>
      <c r="G93" s="1"/>
      <c r="H93" s="1"/>
      <c r="I93" s="1"/>
      <c r="J93" s="1"/>
    </row>
    <row r="94" spans="2:18" x14ac:dyDescent="0.3">
      <c r="B94" s="1"/>
      <c r="C94" s="1"/>
      <c r="D94" s="1"/>
      <c r="E94" s="1"/>
      <c r="F94" s="1"/>
      <c r="G94" s="1"/>
      <c r="H94" s="1"/>
      <c r="I94" s="1"/>
      <c r="J94" s="1"/>
    </row>
    <row r="95" spans="2:18" x14ac:dyDescent="0.3">
      <c r="D95" s="1"/>
      <c r="E95" s="1"/>
      <c r="F95" s="1"/>
      <c r="G95" s="1"/>
      <c r="H95" s="1"/>
      <c r="I95" s="1"/>
      <c r="J95" s="1"/>
    </row>
    <row r="96" spans="2:18" ht="41.4" x14ac:dyDescent="0.3">
      <c r="B96" s="76" t="s">
        <v>320</v>
      </c>
      <c r="C96" s="77" t="s">
        <v>379</v>
      </c>
      <c r="D96" s="77" t="s">
        <v>380</v>
      </c>
      <c r="G96" s="78"/>
      <c r="H96" s="78"/>
      <c r="I96" s="78"/>
      <c r="J96" s="1"/>
    </row>
    <row r="97" spans="2:10" x14ac:dyDescent="0.3">
      <c r="B97" s="79" t="s">
        <v>381</v>
      </c>
      <c r="C97" s="80">
        <v>106876</v>
      </c>
      <c r="D97" s="80">
        <f>ROUND(C97*30/14,0)</f>
        <v>229020</v>
      </c>
      <c r="E97" s="1"/>
      <c r="F97" s="1"/>
      <c r="G97" s="1"/>
      <c r="H97" s="1"/>
      <c r="I97" s="1"/>
      <c r="J97" s="1"/>
    </row>
    <row r="98" spans="2:10" x14ac:dyDescent="0.3">
      <c r="B98" s="79" t="s">
        <v>321</v>
      </c>
      <c r="C98" s="80">
        <v>106876</v>
      </c>
      <c r="D98" s="80">
        <f>ROUND(C98*30/14,0)</f>
        <v>229020</v>
      </c>
      <c r="E98" s="1"/>
      <c r="F98" s="1"/>
      <c r="G98" s="1"/>
      <c r="H98" s="1"/>
      <c r="I98" s="1"/>
      <c r="J98" s="1"/>
    </row>
    <row r="99" spans="2:10" x14ac:dyDescent="0.3">
      <c r="B99" s="79" t="s">
        <v>382</v>
      </c>
      <c r="C99" s="80">
        <v>84544</v>
      </c>
      <c r="D99" s="80">
        <f t="shared" ref="D99:D100" si="0">ROUND(C99*30/14,0)</f>
        <v>181166</v>
      </c>
      <c r="E99" s="1"/>
      <c r="F99" s="1"/>
      <c r="G99" s="1"/>
      <c r="H99" s="1"/>
      <c r="I99" s="1"/>
      <c r="J99" s="1"/>
    </row>
    <row r="100" spans="2:10" x14ac:dyDescent="0.3">
      <c r="B100" s="79" t="s">
        <v>382</v>
      </c>
      <c r="C100" s="80">
        <v>84544</v>
      </c>
      <c r="D100" s="80">
        <f t="shared" si="0"/>
        <v>181166</v>
      </c>
      <c r="E100" s="1"/>
      <c r="F100" s="1"/>
      <c r="G100" s="1"/>
      <c r="H100" s="1"/>
      <c r="I100" s="1"/>
      <c r="J100" s="1"/>
    </row>
    <row r="101" spans="2:10" x14ac:dyDescent="0.3">
      <c r="B101" s="79"/>
      <c r="C101" s="79"/>
      <c r="D101" s="81">
        <f>SUM(D97:D100)</f>
        <v>820372</v>
      </c>
      <c r="E101" s="1"/>
      <c r="F101" s="1"/>
      <c r="G101" s="1"/>
      <c r="H101" s="1"/>
      <c r="I101" s="1"/>
      <c r="J101" s="1"/>
    </row>
    <row r="102" spans="2:10" x14ac:dyDescent="0.3">
      <c r="B102" s="79" t="s">
        <v>322</v>
      </c>
      <c r="C102" s="80">
        <v>151541</v>
      </c>
      <c r="D102" s="80">
        <f>C102*15/14</f>
        <v>162365.35714285713</v>
      </c>
    </row>
    <row r="103" spans="2:10" x14ac:dyDescent="0.3">
      <c r="B103" s="79" t="s">
        <v>324</v>
      </c>
      <c r="C103" s="80">
        <v>106876</v>
      </c>
      <c r="D103" s="80">
        <f>C103*15/14</f>
        <v>114510</v>
      </c>
    </row>
    <row r="104" spans="2:10" x14ac:dyDescent="0.3">
      <c r="B104" s="79" t="s">
        <v>323</v>
      </c>
      <c r="C104" s="80">
        <v>106876</v>
      </c>
      <c r="D104" s="80">
        <f>C104*15/14</f>
        <v>114510</v>
      </c>
    </row>
    <row r="105" spans="2:10" x14ac:dyDescent="0.3">
      <c r="D105" s="82">
        <f>SUM(D101:D104)</f>
        <v>1211757.3571428573</v>
      </c>
    </row>
    <row r="107" spans="2:10" ht="22.8" x14ac:dyDescent="0.4">
      <c r="B107" s="83" t="s">
        <v>383</v>
      </c>
    </row>
  </sheetData>
  <mergeCells count="308">
    <mergeCell ref="B90:H90"/>
    <mergeCell ref="I90:J90"/>
    <mergeCell ref="K90:O90"/>
    <mergeCell ref="P90:Q90"/>
    <mergeCell ref="C88:D88"/>
    <mergeCell ref="E88:J88"/>
    <mergeCell ref="K88:Q88"/>
    <mergeCell ref="B89:H89"/>
    <mergeCell ref="I89:J89"/>
    <mergeCell ref="K89:Q89"/>
    <mergeCell ref="C86:D86"/>
    <mergeCell ref="E86:J86"/>
    <mergeCell ref="K86:Q86"/>
    <mergeCell ref="C87:D87"/>
    <mergeCell ref="E87:J87"/>
    <mergeCell ref="K87:Q87"/>
    <mergeCell ref="B84:H84"/>
    <mergeCell ref="I84:J84"/>
    <mergeCell ref="K84:O84"/>
    <mergeCell ref="P84:Q84"/>
    <mergeCell ref="B85:J85"/>
    <mergeCell ref="K85:Q85"/>
    <mergeCell ref="B82:J82"/>
    <mergeCell ref="K82:Q82"/>
    <mergeCell ref="C83:D83"/>
    <mergeCell ref="E83:F83"/>
    <mergeCell ref="G83:H83"/>
    <mergeCell ref="I83:J83"/>
    <mergeCell ref="K83:M83"/>
    <mergeCell ref="N83:O83"/>
    <mergeCell ref="P83:Q83"/>
    <mergeCell ref="C81:D81"/>
    <mergeCell ref="E81:F81"/>
    <mergeCell ref="G81:H81"/>
    <mergeCell ref="I81:J81"/>
    <mergeCell ref="K81:O81"/>
    <mergeCell ref="P81:Q81"/>
    <mergeCell ref="P79:Q79"/>
    <mergeCell ref="C80:D80"/>
    <mergeCell ref="E80:F80"/>
    <mergeCell ref="G80:H80"/>
    <mergeCell ref="I80:J80"/>
    <mergeCell ref="K80:M80"/>
    <mergeCell ref="N80:O80"/>
    <mergeCell ref="P80:Q80"/>
    <mergeCell ref="C79:D79"/>
    <mergeCell ref="E79:F79"/>
    <mergeCell ref="G79:H79"/>
    <mergeCell ref="I79:J79"/>
    <mergeCell ref="K79:M79"/>
    <mergeCell ref="N79:O79"/>
    <mergeCell ref="P76:Q76"/>
    <mergeCell ref="B77:J77"/>
    <mergeCell ref="K77:Q77"/>
    <mergeCell ref="C78:D78"/>
    <mergeCell ref="E78:F78"/>
    <mergeCell ref="G78:H78"/>
    <mergeCell ref="I78:J78"/>
    <mergeCell ref="K78:M78"/>
    <mergeCell ref="N78:O78"/>
    <mergeCell ref="P78:Q78"/>
    <mergeCell ref="C76:D76"/>
    <mergeCell ref="E76:F76"/>
    <mergeCell ref="G76:H76"/>
    <mergeCell ref="I76:J76"/>
    <mergeCell ref="K76:M76"/>
    <mergeCell ref="N76:O76"/>
    <mergeCell ref="B72:J72"/>
    <mergeCell ref="K72:Q72"/>
    <mergeCell ref="B73:J73"/>
    <mergeCell ref="K73:Q73"/>
    <mergeCell ref="B74:D74"/>
    <mergeCell ref="E74:J74"/>
    <mergeCell ref="K74:R74"/>
    <mergeCell ref="B67:H67"/>
    <mergeCell ref="I67:J67"/>
    <mergeCell ref="K67:O67"/>
    <mergeCell ref="P67:Q67"/>
    <mergeCell ref="B70:Q70"/>
    <mergeCell ref="B71:J71"/>
    <mergeCell ref="K71:Q71"/>
    <mergeCell ref="C65:D65"/>
    <mergeCell ref="E65:J65"/>
    <mergeCell ref="K65:Q65"/>
    <mergeCell ref="B66:H66"/>
    <mergeCell ref="I66:J66"/>
    <mergeCell ref="K66:Q66"/>
    <mergeCell ref="C63:D63"/>
    <mergeCell ref="E63:J63"/>
    <mergeCell ref="K63:Q63"/>
    <mergeCell ref="C64:D64"/>
    <mergeCell ref="E64:J64"/>
    <mergeCell ref="K64:Q64"/>
    <mergeCell ref="B61:H61"/>
    <mergeCell ref="I61:J61"/>
    <mergeCell ref="K61:O61"/>
    <mergeCell ref="P61:Q61"/>
    <mergeCell ref="B62:J62"/>
    <mergeCell ref="K62:Q62"/>
    <mergeCell ref="B59:J59"/>
    <mergeCell ref="K59:Q59"/>
    <mergeCell ref="C60:D60"/>
    <mergeCell ref="E60:F60"/>
    <mergeCell ref="G60:H60"/>
    <mergeCell ref="I60:J60"/>
    <mergeCell ref="K60:M60"/>
    <mergeCell ref="N60:O60"/>
    <mergeCell ref="P60:Q60"/>
    <mergeCell ref="C58:D58"/>
    <mergeCell ref="E58:F58"/>
    <mergeCell ref="G58:H58"/>
    <mergeCell ref="I58:J58"/>
    <mergeCell ref="K58:O58"/>
    <mergeCell ref="P58:Q58"/>
    <mergeCell ref="P56:Q56"/>
    <mergeCell ref="C57:D57"/>
    <mergeCell ref="E57:F57"/>
    <mergeCell ref="G57:H57"/>
    <mergeCell ref="I57:J57"/>
    <mergeCell ref="K57:M57"/>
    <mergeCell ref="N57:O57"/>
    <mergeCell ref="P57:Q57"/>
    <mergeCell ref="C56:D56"/>
    <mergeCell ref="E56:F56"/>
    <mergeCell ref="G56:H56"/>
    <mergeCell ref="I56:J56"/>
    <mergeCell ref="K56:M56"/>
    <mergeCell ref="N56:O56"/>
    <mergeCell ref="P53:Q53"/>
    <mergeCell ref="B54:J54"/>
    <mergeCell ref="K54:Q54"/>
    <mergeCell ref="C55:D55"/>
    <mergeCell ref="E55:F55"/>
    <mergeCell ref="G55:H55"/>
    <mergeCell ref="I55:J55"/>
    <mergeCell ref="K55:M55"/>
    <mergeCell ref="N55:O55"/>
    <mergeCell ref="P55:Q55"/>
    <mergeCell ref="C53:D53"/>
    <mergeCell ref="E53:F53"/>
    <mergeCell ref="G53:H53"/>
    <mergeCell ref="I53:J53"/>
    <mergeCell ref="K53:M53"/>
    <mergeCell ref="N53:O53"/>
    <mergeCell ref="B49:J49"/>
    <mergeCell ref="K49:Q49"/>
    <mergeCell ref="B50:J50"/>
    <mergeCell ref="K50:Q50"/>
    <mergeCell ref="B51:D51"/>
    <mergeCell ref="E51:J51"/>
    <mergeCell ref="K51:R51"/>
    <mergeCell ref="B44:H44"/>
    <mergeCell ref="I44:J44"/>
    <mergeCell ref="K44:O44"/>
    <mergeCell ref="P44:Q44"/>
    <mergeCell ref="B47:Q47"/>
    <mergeCell ref="B48:J48"/>
    <mergeCell ref="K48:Q48"/>
    <mergeCell ref="C42:D42"/>
    <mergeCell ref="E42:J42"/>
    <mergeCell ref="K42:Q42"/>
    <mergeCell ref="B43:H43"/>
    <mergeCell ref="I43:J43"/>
    <mergeCell ref="K43:Q43"/>
    <mergeCell ref="C40:D40"/>
    <mergeCell ref="E40:J40"/>
    <mergeCell ref="K40:Q40"/>
    <mergeCell ref="C41:D41"/>
    <mergeCell ref="E41:J41"/>
    <mergeCell ref="K41:Q41"/>
    <mergeCell ref="B38:H38"/>
    <mergeCell ref="I38:J38"/>
    <mergeCell ref="K38:O38"/>
    <mergeCell ref="P38:Q38"/>
    <mergeCell ref="B39:J39"/>
    <mergeCell ref="K39:Q39"/>
    <mergeCell ref="B36:J36"/>
    <mergeCell ref="K36:Q36"/>
    <mergeCell ref="C37:D37"/>
    <mergeCell ref="E37:F37"/>
    <mergeCell ref="G37:H37"/>
    <mergeCell ref="I37:J37"/>
    <mergeCell ref="K37:M37"/>
    <mergeCell ref="N37:O37"/>
    <mergeCell ref="P37:Q37"/>
    <mergeCell ref="C35:D35"/>
    <mergeCell ref="E35:F35"/>
    <mergeCell ref="G35:H35"/>
    <mergeCell ref="I35:J35"/>
    <mergeCell ref="K35:O35"/>
    <mergeCell ref="P35:Q35"/>
    <mergeCell ref="P33:Q33"/>
    <mergeCell ref="C34:D34"/>
    <mergeCell ref="E34:F34"/>
    <mergeCell ref="G34:H34"/>
    <mergeCell ref="I34:J34"/>
    <mergeCell ref="K34:M34"/>
    <mergeCell ref="N34:O34"/>
    <mergeCell ref="P34:Q34"/>
    <mergeCell ref="C33:D33"/>
    <mergeCell ref="E33:F33"/>
    <mergeCell ref="G33:H33"/>
    <mergeCell ref="I33:J33"/>
    <mergeCell ref="K33:M33"/>
    <mergeCell ref="N33:O33"/>
    <mergeCell ref="P30:Q30"/>
    <mergeCell ref="B31:J31"/>
    <mergeCell ref="K31:Q31"/>
    <mergeCell ref="C32:D32"/>
    <mergeCell ref="E32:F32"/>
    <mergeCell ref="G32:H32"/>
    <mergeCell ref="I32:J32"/>
    <mergeCell ref="K32:M32"/>
    <mergeCell ref="N32:O32"/>
    <mergeCell ref="P32:Q32"/>
    <mergeCell ref="C30:D30"/>
    <mergeCell ref="E30:F30"/>
    <mergeCell ref="G30:H30"/>
    <mergeCell ref="I30:J30"/>
    <mergeCell ref="K30:M30"/>
    <mergeCell ref="N30:O30"/>
    <mergeCell ref="B26:J26"/>
    <mergeCell ref="K26:Q26"/>
    <mergeCell ref="B27:J27"/>
    <mergeCell ref="K27:Q27"/>
    <mergeCell ref="B28:D28"/>
    <mergeCell ref="E28:J28"/>
    <mergeCell ref="K28:R28"/>
    <mergeCell ref="B22:H22"/>
    <mergeCell ref="I22:J22"/>
    <mergeCell ref="K22:O22"/>
    <mergeCell ref="P22:Q22"/>
    <mergeCell ref="B24:Q24"/>
    <mergeCell ref="B25:J25"/>
    <mergeCell ref="K25:Q25"/>
    <mergeCell ref="C20:D20"/>
    <mergeCell ref="E20:J20"/>
    <mergeCell ref="K20:Q20"/>
    <mergeCell ref="B21:H21"/>
    <mergeCell ref="I21:J21"/>
    <mergeCell ref="K21:Q21"/>
    <mergeCell ref="C18:D18"/>
    <mergeCell ref="E18:J18"/>
    <mergeCell ref="K18:Q18"/>
    <mergeCell ref="C19:D19"/>
    <mergeCell ref="E19:J19"/>
    <mergeCell ref="K19:Q19"/>
    <mergeCell ref="I11:J11"/>
    <mergeCell ref="K11:M11"/>
    <mergeCell ref="N11:O11"/>
    <mergeCell ref="B16:H16"/>
    <mergeCell ref="I16:J16"/>
    <mergeCell ref="K16:O16"/>
    <mergeCell ref="P16:Q16"/>
    <mergeCell ref="B17:J17"/>
    <mergeCell ref="K17:Q17"/>
    <mergeCell ref="B14:J14"/>
    <mergeCell ref="K14:Q14"/>
    <mergeCell ref="C15:D15"/>
    <mergeCell ref="E15:F15"/>
    <mergeCell ref="G15:H15"/>
    <mergeCell ref="I15:J15"/>
    <mergeCell ref="K15:M15"/>
    <mergeCell ref="N15:O15"/>
    <mergeCell ref="P15:Q15"/>
    <mergeCell ref="C10:D10"/>
    <mergeCell ref="E10:F10"/>
    <mergeCell ref="G10:H10"/>
    <mergeCell ref="I10:J10"/>
    <mergeCell ref="K10:M10"/>
    <mergeCell ref="N10:O10"/>
    <mergeCell ref="P10:Q10"/>
    <mergeCell ref="C13:D13"/>
    <mergeCell ref="E13:F13"/>
    <mergeCell ref="G13:H13"/>
    <mergeCell ref="I13:J13"/>
    <mergeCell ref="K13:O13"/>
    <mergeCell ref="P13:Q13"/>
    <mergeCell ref="P11:Q11"/>
    <mergeCell ref="C12:D12"/>
    <mergeCell ref="E12:F12"/>
    <mergeCell ref="G12:H12"/>
    <mergeCell ref="I12:J12"/>
    <mergeCell ref="K12:M12"/>
    <mergeCell ref="N12:O12"/>
    <mergeCell ref="P12:Q12"/>
    <mergeCell ref="C11:D11"/>
    <mergeCell ref="E11:F11"/>
    <mergeCell ref="G11:H11"/>
    <mergeCell ref="C8:D8"/>
    <mergeCell ref="E8:F8"/>
    <mergeCell ref="G8:H8"/>
    <mergeCell ref="I8:J8"/>
    <mergeCell ref="K8:M8"/>
    <mergeCell ref="N8:O8"/>
    <mergeCell ref="P8:Q8"/>
    <mergeCell ref="B9:J9"/>
    <mergeCell ref="K9:Q9"/>
    <mergeCell ref="B2:Q2"/>
    <mergeCell ref="B3:J3"/>
    <mergeCell ref="K3:Q3"/>
    <mergeCell ref="B4:J4"/>
    <mergeCell ref="K4:Q4"/>
    <mergeCell ref="B5:J5"/>
    <mergeCell ref="K5:Q5"/>
    <mergeCell ref="B6:D6"/>
    <mergeCell ref="E6:J6"/>
    <mergeCell ref="K6:R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216"/>
  <sheetViews>
    <sheetView workbookViewId="0">
      <pane xSplit="7" ySplit="3" topLeftCell="H79" activePane="bottomRight" state="frozen"/>
      <selection activeCell="I55" sqref="I55:J55"/>
      <selection pane="topRight" activeCell="I55" sqref="I55:J55"/>
      <selection pane="bottomLeft" activeCell="I55" sqref="I55:J55"/>
      <selection pane="bottomRight" activeCell="E24" sqref="E24"/>
    </sheetView>
  </sheetViews>
  <sheetFormatPr defaultColWidth="8.5546875" defaultRowHeight="13.8" x14ac:dyDescent="0.25"/>
  <cols>
    <col min="1" max="1" width="8.5546875" style="1"/>
    <col min="2" max="2" width="10.44140625" style="1" customWidth="1"/>
    <col min="3" max="3" width="11.5546875" style="1" customWidth="1"/>
    <col min="4" max="4" width="6.5546875" style="1" customWidth="1"/>
    <col min="5" max="5" width="36.5546875" style="1" customWidth="1"/>
    <col min="6" max="6" width="7.44140625" style="1" customWidth="1"/>
    <col min="7" max="7" width="11.109375" style="1" customWidth="1"/>
    <col min="8" max="8" width="15.5546875" style="1" bestFit="1" customWidth="1"/>
    <col min="9" max="9" width="5.5546875" style="1" customWidth="1"/>
    <col min="10" max="10" width="11" style="1" bestFit="1" customWidth="1"/>
    <col min="11" max="11" width="10.44140625" style="1" customWidth="1"/>
    <col min="12" max="12" width="13.5546875" style="1" bestFit="1" customWidth="1"/>
    <col min="13" max="13" width="9.88671875" style="1" bestFit="1" customWidth="1"/>
    <col min="14" max="14" width="6.5546875" style="1" customWidth="1"/>
    <col min="15" max="16384" width="8.5546875" style="1"/>
  </cols>
  <sheetData>
    <row r="2" spans="1:14" x14ac:dyDescent="0.25">
      <c r="B2" s="30" t="s">
        <v>187</v>
      </c>
      <c r="C2" s="31"/>
      <c r="D2" s="33"/>
    </row>
    <row r="3" spans="1:14" s="8" customFormat="1" ht="64.349999999999994" customHeight="1" x14ac:dyDescent="0.25">
      <c r="A3" s="9" t="s">
        <v>189</v>
      </c>
      <c r="B3" s="32" t="s">
        <v>6</v>
      </c>
      <c r="C3" s="32" t="s">
        <v>7</v>
      </c>
      <c r="D3" s="32" t="s">
        <v>188</v>
      </c>
      <c r="E3" s="6" t="s">
        <v>184</v>
      </c>
      <c r="F3" s="7" t="s">
        <v>5</v>
      </c>
      <c r="G3" s="6" t="s">
        <v>186</v>
      </c>
      <c r="H3" s="6" t="s">
        <v>185</v>
      </c>
      <c r="I3" s="9" t="s">
        <v>8</v>
      </c>
      <c r="J3" s="6" t="s">
        <v>0</v>
      </c>
      <c r="K3" s="7" t="s">
        <v>3</v>
      </c>
      <c r="L3" s="6" t="s">
        <v>1</v>
      </c>
      <c r="M3" s="6" t="s">
        <v>183</v>
      </c>
      <c r="N3" s="6" t="s">
        <v>182</v>
      </c>
    </row>
    <row r="4" spans="1:14" x14ac:dyDescent="0.25">
      <c r="A4" s="1" t="s">
        <v>190</v>
      </c>
      <c r="B4" s="5">
        <v>44188</v>
      </c>
      <c r="C4" s="5">
        <v>44209</v>
      </c>
      <c r="D4" s="3">
        <f>C4-B4</f>
        <v>21</v>
      </c>
      <c r="E4" s="4" t="s">
        <v>2</v>
      </c>
      <c r="F4" s="10" t="s">
        <v>4</v>
      </c>
      <c r="G4" s="11">
        <v>0.03</v>
      </c>
      <c r="H4" s="11">
        <v>14.85</v>
      </c>
      <c r="I4" s="3">
        <v>13</v>
      </c>
      <c r="J4" s="15">
        <f>ROUND(G4/D4*I4,2)</f>
        <v>0.02</v>
      </c>
      <c r="K4" s="16">
        <f>ROUND(H4/G4,2)</f>
        <v>495</v>
      </c>
      <c r="L4" s="15">
        <f>ROUND(J4*K4,2)</f>
        <v>9.9</v>
      </c>
      <c r="M4" s="2">
        <f t="shared" ref="M4:M67" si="0">C4</f>
        <v>44209</v>
      </c>
      <c r="N4" s="14">
        <v>44197</v>
      </c>
    </row>
    <row r="5" spans="1:14" x14ac:dyDescent="0.25">
      <c r="A5" s="1" t="s">
        <v>190</v>
      </c>
      <c r="B5" s="5">
        <v>44188</v>
      </c>
      <c r="C5" s="5">
        <v>44209</v>
      </c>
      <c r="D5" s="3">
        <f t="shared" ref="D5:D68" si="1">C5-B5</f>
        <v>21</v>
      </c>
      <c r="E5" s="4" t="s">
        <v>9</v>
      </c>
      <c r="F5" s="10" t="s">
        <v>4</v>
      </c>
      <c r="G5" s="11">
        <v>6.08</v>
      </c>
      <c r="H5" s="11">
        <v>5920</v>
      </c>
      <c r="I5" s="3">
        <v>13</v>
      </c>
      <c r="J5" s="12">
        <f t="shared" ref="J5:J68" si="2">ROUND(G5/D5*I5,2)</f>
        <v>3.76</v>
      </c>
      <c r="K5" s="13">
        <f t="shared" ref="K5:K68" si="3">ROUND(H5/G5,2)</f>
        <v>973.68</v>
      </c>
      <c r="L5" s="15">
        <f t="shared" ref="L5:L68" si="4">ROUND(J5*K5,2)</f>
        <v>3661.04</v>
      </c>
      <c r="M5" s="2">
        <f t="shared" si="0"/>
        <v>44209</v>
      </c>
      <c r="N5" s="14">
        <v>44197</v>
      </c>
    </row>
    <row r="6" spans="1:14" x14ac:dyDescent="0.25">
      <c r="A6" s="1" t="s">
        <v>190</v>
      </c>
      <c r="B6" s="5">
        <v>44188</v>
      </c>
      <c r="C6" s="5">
        <v>44209</v>
      </c>
      <c r="D6" s="3">
        <f t="shared" si="1"/>
        <v>21</v>
      </c>
      <c r="E6" s="4" t="s">
        <v>10</v>
      </c>
      <c r="F6" s="10" t="s">
        <v>4</v>
      </c>
      <c r="G6" s="11">
        <v>1.1000000000000001</v>
      </c>
      <c r="H6" s="11">
        <v>1176</v>
      </c>
      <c r="I6" s="3">
        <v>13</v>
      </c>
      <c r="J6" s="12">
        <f t="shared" si="2"/>
        <v>0.68</v>
      </c>
      <c r="K6" s="13">
        <f t="shared" si="3"/>
        <v>1069.0899999999999</v>
      </c>
      <c r="L6" s="15">
        <f t="shared" si="4"/>
        <v>726.98</v>
      </c>
      <c r="M6" s="2">
        <f t="shared" si="0"/>
        <v>44209</v>
      </c>
      <c r="N6" s="14">
        <v>44197</v>
      </c>
    </row>
    <row r="7" spans="1:14" x14ac:dyDescent="0.25">
      <c r="A7" s="1" t="s">
        <v>190</v>
      </c>
      <c r="B7" s="5">
        <v>44188</v>
      </c>
      <c r="C7" s="5">
        <v>44209</v>
      </c>
      <c r="D7" s="3">
        <f t="shared" si="1"/>
        <v>21</v>
      </c>
      <c r="E7" s="4" t="s">
        <v>11</v>
      </c>
      <c r="F7" s="10" t="s">
        <v>4</v>
      </c>
      <c r="G7" s="11">
        <v>16.59</v>
      </c>
      <c r="H7" s="11">
        <v>12691.35</v>
      </c>
      <c r="I7" s="3">
        <v>13</v>
      </c>
      <c r="J7" s="12">
        <f t="shared" si="2"/>
        <v>10.27</v>
      </c>
      <c r="K7" s="13">
        <f t="shared" si="3"/>
        <v>765</v>
      </c>
      <c r="L7" s="15">
        <f t="shared" si="4"/>
        <v>7856.55</v>
      </c>
      <c r="M7" s="2">
        <f t="shared" si="0"/>
        <v>44209</v>
      </c>
      <c r="N7" s="14">
        <v>44197</v>
      </c>
    </row>
    <row r="8" spans="1:14" ht="27.6" x14ac:dyDescent="0.25">
      <c r="A8" s="1" t="s">
        <v>190</v>
      </c>
      <c r="B8" s="5">
        <v>44188</v>
      </c>
      <c r="C8" s="5">
        <v>44209</v>
      </c>
      <c r="D8" s="3">
        <f t="shared" si="1"/>
        <v>21</v>
      </c>
      <c r="E8" s="4" t="s">
        <v>12</v>
      </c>
      <c r="F8" s="10" t="s">
        <v>4</v>
      </c>
      <c r="G8" s="11">
        <v>4.08</v>
      </c>
      <c r="H8" s="11">
        <v>3315</v>
      </c>
      <c r="I8" s="3">
        <v>13</v>
      </c>
      <c r="J8" s="12">
        <f t="shared" si="2"/>
        <v>2.5299999999999998</v>
      </c>
      <c r="K8" s="13">
        <f t="shared" si="3"/>
        <v>812.5</v>
      </c>
      <c r="L8" s="15">
        <f t="shared" si="4"/>
        <v>2055.63</v>
      </c>
      <c r="M8" s="2">
        <f t="shared" si="0"/>
        <v>44209</v>
      </c>
      <c r="N8" s="14">
        <v>44197</v>
      </c>
    </row>
    <row r="9" spans="1:14" x14ac:dyDescent="0.25">
      <c r="A9" s="1" t="s">
        <v>190</v>
      </c>
      <c r="B9" s="5">
        <v>44188</v>
      </c>
      <c r="C9" s="5">
        <v>44209</v>
      </c>
      <c r="D9" s="3">
        <f t="shared" si="1"/>
        <v>21</v>
      </c>
      <c r="E9" s="4" t="s">
        <v>13</v>
      </c>
      <c r="F9" s="10" t="s">
        <v>4</v>
      </c>
      <c r="G9" s="11">
        <v>2.57</v>
      </c>
      <c r="H9" s="11">
        <v>2111.0700000000002</v>
      </c>
      <c r="I9" s="3">
        <v>13</v>
      </c>
      <c r="J9" s="12">
        <f t="shared" si="2"/>
        <v>1.59</v>
      </c>
      <c r="K9" s="13">
        <f t="shared" si="3"/>
        <v>821.43</v>
      </c>
      <c r="L9" s="15">
        <f t="shared" si="4"/>
        <v>1306.07</v>
      </c>
      <c r="M9" s="2">
        <f t="shared" si="0"/>
        <v>44209</v>
      </c>
      <c r="N9" s="14">
        <v>44197</v>
      </c>
    </row>
    <row r="10" spans="1:14" x14ac:dyDescent="0.25">
      <c r="A10" s="1" t="s">
        <v>190</v>
      </c>
      <c r="B10" s="5">
        <v>44188</v>
      </c>
      <c r="C10" s="5">
        <v>44209</v>
      </c>
      <c r="D10" s="3">
        <f t="shared" si="1"/>
        <v>21</v>
      </c>
      <c r="E10" s="4" t="s">
        <v>14</v>
      </c>
      <c r="F10" s="10" t="s">
        <v>4</v>
      </c>
      <c r="G10" s="11">
        <v>0.98</v>
      </c>
      <c r="H10" s="11">
        <v>1603</v>
      </c>
      <c r="I10" s="3">
        <v>13</v>
      </c>
      <c r="J10" s="12">
        <f t="shared" si="2"/>
        <v>0.61</v>
      </c>
      <c r="K10" s="13">
        <f t="shared" si="3"/>
        <v>1635.71</v>
      </c>
      <c r="L10" s="15">
        <f t="shared" si="4"/>
        <v>997.78</v>
      </c>
      <c r="M10" s="2">
        <f t="shared" si="0"/>
        <v>44209</v>
      </c>
      <c r="N10" s="14">
        <v>44197</v>
      </c>
    </row>
    <row r="11" spans="1:14" x14ac:dyDescent="0.25">
      <c r="A11" s="1" t="s">
        <v>190</v>
      </c>
      <c r="B11" s="5">
        <v>44188</v>
      </c>
      <c r="C11" s="5">
        <v>44209</v>
      </c>
      <c r="D11" s="3">
        <f t="shared" si="1"/>
        <v>21</v>
      </c>
      <c r="E11" s="4" t="s">
        <v>15</v>
      </c>
      <c r="F11" s="10" t="s">
        <v>4</v>
      </c>
      <c r="G11" s="11">
        <v>0.49</v>
      </c>
      <c r="H11" s="11">
        <v>2595</v>
      </c>
      <c r="I11" s="3">
        <v>13</v>
      </c>
      <c r="J11" s="12">
        <f t="shared" si="2"/>
        <v>0.3</v>
      </c>
      <c r="K11" s="13">
        <f t="shared" si="3"/>
        <v>5295.92</v>
      </c>
      <c r="L11" s="15">
        <f t="shared" si="4"/>
        <v>1588.78</v>
      </c>
      <c r="M11" s="2">
        <f t="shared" si="0"/>
        <v>44209</v>
      </c>
      <c r="N11" s="14">
        <v>44197</v>
      </c>
    </row>
    <row r="12" spans="1:14" x14ac:dyDescent="0.25">
      <c r="A12" s="1" t="s">
        <v>190</v>
      </c>
      <c r="B12" s="5">
        <v>44188</v>
      </c>
      <c r="C12" s="5">
        <v>44209</v>
      </c>
      <c r="D12" s="3">
        <f t="shared" si="1"/>
        <v>21</v>
      </c>
      <c r="E12" s="4" t="s">
        <v>16</v>
      </c>
      <c r="F12" s="10" t="s">
        <v>4</v>
      </c>
      <c r="G12" s="11">
        <v>12.8</v>
      </c>
      <c r="H12" s="11">
        <v>21093</v>
      </c>
      <c r="I12" s="3">
        <v>13</v>
      </c>
      <c r="J12" s="12">
        <f t="shared" si="2"/>
        <v>7.92</v>
      </c>
      <c r="K12" s="13">
        <f t="shared" si="3"/>
        <v>1647.89</v>
      </c>
      <c r="L12" s="15">
        <f t="shared" si="4"/>
        <v>13051.29</v>
      </c>
      <c r="M12" s="2">
        <f t="shared" si="0"/>
        <v>44209</v>
      </c>
      <c r="N12" s="14">
        <v>44197</v>
      </c>
    </row>
    <row r="13" spans="1:14" x14ac:dyDescent="0.25">
      <c r="A13" s="1" t="s">
        <v>190</v>
      </c>
      <c r="B13" s="5">
        <v>44188</v>
      </c>
      <c r="C13" s="5">
        <v>44209</v>
      </c>
      <c r="D13" s="3">
        <f t="shared" si="1"/>
        <v>21</v>
      </c>
      <c r="E13" s="4" t="s">
        <v>17</v>
      </c>
      <c r="F13" s="10" t="s">
        <v>4</v>
      </c>
      <c r="G13" s="11">
        <v>9.3000000000000007</v>
      </c>
      <c r="H13" s="11">
        <v>14015.5</v>
      </c>
      <c r="I13" s="3">
        <v>13</v>
      </c>
      <c r="J13" s="12">
        <f t="shared" si="2"/>
        <v>5.76</v>
      </c>
      <c r="K13" s="13">
        <f t="shared" si="3"/>
        <v>1507.04</v>
      </c>
      <c r="L13" s="15">
        <f t="shared" si="4"/>
        <v>8680.5499999999993</v>
      </c>
      <c r="M13" s="2">
        <f t="shared" si="0"/>
        <v>44209</v>
      </c>
      <c r="N13" s="14">
        <v>44197</v>
      </c>
    </row>
    <row r="14" spans="1:14" x14ac:dyDescent="0.25">
      <c r="A14" s="1" t="s">
        <v>190</v>
      </c>
      <c r="B14" s="5">
        <v>44188</v>
      </c>
      <c r="C14" s="5">
        <v>44209</v>
      </c>
      <c r="D14" s="3">
        <f t="shared" si="1"/>
        <v>21</v>
      </c>
      <c r="E14" s="4" t="s">
        <v>18</v>
      </c>
      <c r="F14" s="10" t="s">
        <v>4</v>
      </c>
      <c r="G14" s="11">
        <v>0.8</v>
      </c>
      <c r="H14" s="11">
        <v>1166.83</v>
      </c>
      <c r="I14" s="3">
        <v>13</v>
      </c>
      <c r="J14" s="12">
        <f t="shared" si="2"/>
        <v>0.5</v>
      </c>
      <c r="K14" s="13">
        <f t="shared" si="3"/>
        <v>1458.54</v>
      </c>
      <c r="L14" s="15">
        <f t="shared" si="4"/>
        <v>729.27</v>
      </c>
      <c r="M14" s="2">
        <f t="shared" si="0"/>
        <v>44209</v>
      </c>
      <c r="N14" s="14">
        <v>44197</v>
      </c>
    </row>
    <row r="15" spans="1:14" x14ac:dyDescent="0.25">
      <c r="A15" s="1" t="s">
        <v>190</v>
      </c>
      <c r="B15" s="5">
        <v>44188</v>
      </c>
      <c r="C15" s="5">
        <v>44209</v>
      </c>
      <c r="D15" s="3">
        <f t="shared" si="1"/>
        <v>21</v>
      </c>
      <c r="E15" s="4" t="s">
        <v>19</v>
      </c>
      <c r="F15" s="10" t="s">
        <v>4</v>
      </c>
      <c r="G15" s="11">
        <v>7.2</v>
      </c>
      <c r="H15" s="11">
        <v>5990.4</v>
      </c>
      <c r="I15" s="3">
        <v>13</v>
      </c>
      <c r="J15" s="12">
        <f t="shared" si="2"/>
        <v>4.46</v>
      </c>
      <c r="K15" s="13">
        <f t="shared" si="3"/>
        <v>832</v>
      </c>
      <c r="L15" s="15">
        <f t="shared" si="4"/>
        <v>3710.72</v>
      </c>
      <c r="M15" s="2">
        <f t="shared" si="0"/>
        <v>44209</v>
      </c>
      <c r="N15" s="14">
        <v>44197</v>
      </c>
    </row>
    <row r="16" spans="1:14" x14ac:dyDescent="0.25">
      <c r="A16" s="1" t="s">
        <v>190</v>
      </c>
      <c r="B16" s="5">
        <v>44188</v>
      </c>
      <c r="C16" s="5">
        <v>44209</v>
      </c>
      <c r="D16" s="3">
        <f t="shared" si="1"/>
        <v>21</v>
      </c>
      <c r="E16" s="4" t="s">
        <v>20</v>
      </c>
      <c r="F16" s="10" t="s">
        <v>4</v>
      </c>
      <c r="G16" s="11">
        <v>0.85</v>
      </c>
      <c r="H16" s="11">
        <v>2905</v>
      </c>
      <c r="I16" s="3">
        <v>13</v>
      </c>
      <c r="J16" s="12">
        <f t="shared" si="2"/>
        <v>0.53</v>
      </c>
      <c r="K16" s="13">
        <f t="shared" si="3"/>
        <v>3417.65</v>
      </c>
      <c r="L16" s="15">
        <f t="shared" si="4"/>
        <v>1811.35</v>
      </c>
      <c r="M16" s="2">
        <f t="shared" si="0"/>
        <v>44209</v>
      </c>
      <c r="N16" s="14">
        <v>44197</v>
      </c>
    </row>
    <row r="17" spans="1:14" x14ac:dyDescent="0.25">
      <c r="A17" s="1" t="s">
        <v>190</v>
      </c>
      <c r="B17" s="5">
        <v>44188</v>
      </c>
      <c r="C17" s="5">
        <v>44209</v>
      </c>
      <c r="D17" s="3">
        <f t="shared" si="1"/>
        <v>21</v>
      </c>
      <c r="E17" s="4" t="s">
        <v>21</v>
      </c>
      <c r="F17" s="10" t="s">
        <v>118</v>
      </c>
      <c r="G17" s="11">
        <v>115</v>
      </c>
      <c r="H17" s="11">
        <v>7590</v>
      </c>
      <c r="I17" s="3">
        <v>13</v>
      </c>
      <c r="J17" s="12">
        <f t="shared" si="2"/>
        <v>71.19</v>
      </c>
      <c r="K17" s="13">
        <f t="shared" si="3"/>
        <v>66</v>
      </c>
      <c r="L17" s="15">
        <f t="shared" si="4"/>
        <v>4698.54</v>
      </c>
      <c r="M17" s="2">
        <f t="shared" si="0"/>
        <v>44209</v>
      </c>
      <c r="N17" s="14">
        <v>44197</v>
      </c>
    </row>
    <row r="18" spans="1:14" x14ac:dyDescent="0.25">
      <c r="A18" s="1" t="s">
        <v>190</v>
      </c>
      <c r="B18" s="5">
        <v>44188</v>
      </c>
      <c r="C18" s="5">
        <v>44209</v>
      </c>
      <c r="D18" s="3">
        <f t="shared" si="1"/>
        <v>21</v>
      </c>
      <c r="E18" s="4" t="s">
        <v>22</v>
      </c>
      <c r="F18" s="10" t="s">
        <v>4</v>
      </c>
      <c r="G18" s="11">
        <v>156.85</v>
      </c>
      <c r="H18" s="11">
        <v>16161.84</v>
      </c>
      <c r="I18" s="3">
        <v>13</v>
      </c>
      <c r="J18" s="12">
        <f t="shared" si="2"/>
        <v>97.1</v>
      </c>
      <c r="K18" s="13">
        <f t="shared" si="3"/>
        <v>103.04</v>
      </c>
      <c r="L18" s="15">
        <f t="shared" si="4"/>
        <v>10005.18</v>
      </c>
      <c r="M18" s="2">
        <f t="shared" si="0"/>
        <v>44209</v>
      </c>
      <c r="N18" s="14">
        <v>44197</v>
      </c>
    </row>
    <row r="19" spans="1:14" x14ac:dyDescent="0.25">
      <c r="A19" s="1" t="s">
        <v>190</v>
      </c>
      <c r="B19" s="5">
        <v>44188</v>
      </c>
      <c r="C19" s="5">
        <v>44209</v>
      </c>
      <c r="D19" s="3">
        <f t="shared" si="1"/>
        <v>21</v>
      </c>
      <c r="E19" s="4" t="s">
        <v>23</v>
      </c>
      <c r="F19" s="10" t="s">
        <v>4</v>
      </c>
      <c r="G19" s="11">
        <v>5.4</v>
      </c>
      <c r="H19" s="11">
        <v>1920</v>
      </c>
      <c r="I19" s="3">
        <v>13</v>
      </c>
      <c r="J19" s="12">
        <f t="shared" si="2"/>
        <v>3.34</v>
      </c>
      <c r="K19" s="13">
        <f t="shared" si="3"/>
        <v>355.56</v>
      </c>
      <c r="L19" s="15">
        <f t="shared" si="4"/>
        <v>1187.57</v>
      </c>
      <c r="M19" s="2">
        <f t="shared" si="0"/>
        <v>44209</v>
      </c>
      <c r="N19" s="14">
        <v>44197</v>
      </c>
    </row>
    <row r="20" spans="1:14" x14ac:dyDescent="0.25">
      <c r="A20" s="1" t="s">
        <v>190</v>
      </c>
      <c r="B20" s="5">
        <v>44188</v>
      </c>
      <c r="C20" s="5">
        <v>44209</v>
      </c>
      <c r="D20" s="3">
        <f t="shared" si="1"/>
        <v>21</v>
      </c>
      <c r="E20" s="4" t="s">
        <v>24</v>
      </c>
      <c r="F20" s="10" t="s">
        <v>4</v>
      </c>
      <c r="G20" s="11">
        <v>2.15</v>
      </c>
      <c r="H20" s="11">
        <v>3655</v>
      </c>
      <c r="I20" s="3">
        <v>13</v>
      </c>
      <c r="J20" s="12">
        <f t="shared" si="2"/>
        <v>1.33</v>
      </c>
      <c r="K20" s="13">
        <f t="shared" si="3"/>
        <v>1700</v>
      </c>
      <c r="L20" s="15">
        <f t="shared" si="4"/>
        <v>2261</v>
      </c>
      <c r="M20" s="2">
        <f t="shared" si="0"/>
        <v>44209</v>
      </c>
      <c r="N20" s="14">
        <v>44197</v>
      </c>
    </row>
    <row r="21" spans="1:14" x14ac:dyDescent="0.25">
      <c r="A21" s="1" t="s">
        <v>190</v>
      </c>
      <c r="B21" s="5">
        <v>44188</v>
      </c>
      <c r="C21" s="5">
        <v>44209</v>
      </c>
      <c r="D21" s="3">
        <f t="shared" si="1"/>
        <v>21</v>
      </c>
      <c r="E21" s="4" t="s">
        <v>25</v>
      </c>
      <c r="F21" s="10" t="s">
        <v>4</v>
      </c>
      <c r="G21" s="11">
        <v>8.3000000000000007</v>
      </c>
      <c r="H21" s="11">
        <v>5810</v>
      </c>
      <c r="I21" s="3">
        <v>13</v>
      </c>
      <c r="J21" s="12">
        <f t="shared" si="2"/>
        <v>5.14</v>
      </c>
      <c r="K21" s="13">
        <f t="shared" si="3"/>
        <v>700</v>
      </c>
      <c r="L21" s="15">
        <f t="shared" si="4"/>
        <v>3598</v>
      </c>
      <c r="M21" s="2">
        <f t="shared" si="0"/>
        <v>44209</v>
      </c>
      <c r="N21" s="14">
        <v>44197</v>
      </c>
    </row>
    <row r="22" spans="1:14" x14ac:dyDescent="0.25">
      <c r="A22" s="1" t="s">
        <v>190</v>
      </c>
      <c r="B22" s="5">
        <v>44188</v>
      </c>
      <c r="C22" s="5">
        <v>44209</v>
      </c>
      <c r="D22" s="3">
        <f t="shared" si="1"/>
        <v>21</v>
      </c>
      <c r="E22" s="4" t="s">
        <v>26</v>
      </c>
      <c r="F22" s="10" t="s">
        <v>4</v>
      </c>
      <c r="G22" s="11">
        <v>457.45</v>
      </c>
      <c r="H22" s="11">
        <v>76070.649999999994</v>
      </c>
      <c r="I22" s="3">
        <v>13</v>
      </c>
      <c r="J22" s="12">
        <f t="shared" si="2"/>
        <v>283.18</v>
      </c>
      <c r="K22" s="13">
        <f t="shared" si="3"/>
        <v>166.29</v>
      </c>
      <c r="L22" s="15">
        <f t="shared" si="4"/>
        <v>47090</v>
      </c>
      <c r="M22" s="2">
        <f t="shared" si="0"/>
        <v>44209</v>
      </c>
      <c r="N22" s="14">
        <v>44197</v>
      </c>
    </row>
    <row r="23" spans="1:14" x14ac:dyDescent="0.25">
      <c r="A23" s="1" t="s">
        <v>190</v>
      </c>
      <c r="B23" s="5">
        <v>44188</v>
      </c>
      <c r="C23" s="5">
        <v>44209</v>
      </c>
      <c r="D23" s="3">
        <f t="shared" si="1"/>
        <v>21</v>
      </c>
      <c r="E23" s="4" t="s">
        <v>27</v>
      </c>
      <c r="F23" s="10" t="s">
        <v>4</v>
      </c>
      <c r="G23" s="11">
        <v>10.15</v>
      </c>
      <c r="H23" s="11">
        <v>8602.2199999999993</v>
      </c>
      <c r="I23" s="3">
        <v>13</v>
      </c>
      <c r="J23" s="12">
        <f t="shared" si="2"/>
        <v>6.28</v>
      </c>
      <c r="K23" s="13">
        <f t="shared" si="3"/>
        <v>847.51</v>
      </c>
      <c r="L23" s="15">
        <f t="shared" si="4"/>
        <v>5322.36</v>
      </c>
      <c r="M23" s="2">
        <f t="shared" si="0"/>
        <v>44209</v>
      </c>
      <c r="N23" s="14">
        <v>44197</v>
      </c>
    </row>
    <row r="24" spans="1:14" x14ac:dyDescent="0.25">
      <c r="A24" s="1" t="s">
        <v>190</v>
      </c>
      <c r="B24" s="5">
        <v>44188</v>
      </c>
      <c r="C24" s="5">
        <v>44209</v>
      </c>
      <c r="D24" s="3">
        <f t="shared" si="1"/>
        <v>21</v>
      </c>
      <c r="E24" s="4" t="s">
        <v>28</v>
      </c>
      <c r="F24" s="10" t="s">
        <v>118</v>
      </c>
      <c r="G24" s="11">
        <v>97</v>
      </c>
      <c r="H24" s="11">
        <v>13774</v>
      </c>
      <c r="I24" s="3">
        <v>13</v>
      </c>
      <c r="J24" s="12">
        <f t="shared" si="2"/>
        <v>60.05</v>
      </c>
      <c r="K24" s="13">
        <f t="shared" si="3"/>
        <v>142</v>
      </c>
      <c r="L24" s="15">
        <f t="shared" si="4"/>
        <v>8527.1</v>
      </c>
      <c r="M24" s="2">
        <f t="shared" si="0"/>
        <v>44209</v>
      </c>
      <c r="N24" s="14">
        <v>44197</v>
      </c>
    </row>
    <row r="25" spans="1:14" x14ac:dyDescent="0.25">
      <c r="A25" s="1" t="s">
        <v>190</v>
      </c>
      <c r="B25" s="5">
        <v>44188</v>
      </c>
      <c r="C25" s="5">
        <v>44209</v>
      </c>
      <c r="D25" s="3">
        <f t="shared" si="1"/>
        <v>21</v>
      </c>
      <c r="E25" s="4" t="s">
        <v>29</v>
      </c>
      <c r="F25" s="10" t="s">
        <v>127</v>
      </c>
      <c r="G25" s="11">
        <v>275.39999999999998</v>
      </c>
      <c r="H25" s="11">
        <v>72523.33</v>
      </c>
      <c r="I25" s="3">
        <v>13</v>
      </c>
      <c r="J25" s="12">
        <f t="shared" si="2"/>
        <v>170.49</v>
      </c>
      <c r="K25" s="13">
        <f t="shared" si="3"/>
        <v>263.33999999999997</v>
      </c>
      <c r="L25" s="15">
        <f t="shared" si="4"/>
        <v>44896.84</v>
      </c>
      <c r="M25" s="2">
        <f t="shared" si="0"/>
        <v>44209</v>
      </c>
      <c r="N25" s="14">
        <v>44197</v>
      </c>
    </row>
    <row r="26" spans="1:14" x14ac:dyDescent="0.25">
      <c r="A26" s="1" t="s">
        <v>190</v>
      </c>
      <c r="B26" s="5">
        <v>44188</v>
      </c>
      <c r="C26" s="5">
        <v>44209</v>
      </c>
      <c r="D26" s="3">
        <f t="shared" si="1"/>
        <v>21</v>
      </c>
      <c r="E26" s="4" t="s">
        <v>30</v>
      </c>
      <c r="F26" s="10" t="s">
        <v>4</v>
      </c>
      <c r="G26" s="11">
        <v>0.215</v>
      </c>
      <c r="H26" s="11">
        <v>175.4</v>
      </c>
      <c r="I26" s="3">
        <v>13</v>
      </c>
      <c r="J26" s="12">
        <f t="shared" si="2"/>
        <v>0.13</v>
      </c>
      <c r="K26" s="13">
        <f t="shared" si="3"/>
        <v>815.81</v>
      </c>
      <c r="L26" s="15">
        <f t="shared" si="4"/>
        <v>106.06</v>
      </c>
      <c r="M26" s="2">
        <f t="shared" si="0"/>
        <v>44209</v>
      </c>
      <c r="N26" s="14">
        <v>44197</v>
      </c>
    </row>
    <row r="27" spans="1:14" x14ac:dyDescent="0.25">
      <c r="A27" s="1" t="s">
        <v>190</v>
      </c>
      <c r="B27" s="5">
        <v>44188</v>
      </c>
      <c r="C27" s="5">
        <v>44209</v>
      </c>
      <c r="D27" s="3">
        <f t="shared" si="1"/>
        <v>21</v>
      </c>
      <c r="E27" s="4" t="s">
        <v>31</v>
      </c>
      <c r="F27" s="10" t="s">
        <v>4</v>
      </c>
      <c r="G27" s="11">
        <v>6</v>
      </c>
      <c r="H27" s="11">
        <v>3300</v>
      </c>
      <c r="I27" s="3">
        <v>13</v>
      </c>
      <c r="J27" s="12">
        <f t="shared" si="2"/>
        <v>3.71</v>
      </c>
      <c r="K27" s="13">
        <f t="shared" si="3"/>
        <v>550</v>
      </c>
      <c r="L27" s="15">
        <f t="shared" si="4"/>
        <v>2040.5</v>
      </c>
      <c r="M27" s="2">
        <f t="shared" si="0"/>
        <v>44209</v>
      </c>
      <c r="N27" s="14">
        <v>44197</v>
      </c>
    </row>
    <row r="28" spans="1:14" x14ac:dyDescent="0.25">
      <c r="A28" s="1" t="s">
        <v>190</v>
      </c>
      <c r="B28" s="5">
        <v>44188</v>
      </c>
      <c r="C28" s="5">
        <v>44209</v>
      </c>
      <c r="D28" s="3">
        <f t="shared" si="1"/>
        <v>21</v>
      </c>
      <c r="E28" s="4" t="s">
        <v>32</v>
      </c>
      <c r="F28" s="10" t="s">
        <v>4</v>
      </c>
      <c r="G28" s="11">
        <v>22.4</v>
      </c>
      <c r="H28" s="11">
        <v>27552</v>
      </c>
      <c r="I28" s="3">
        <v>13</v>
      </c>
      <c r="J28" s="12">
        <f t="shared" si="2"/>
        <v>13.87</v>
      </c>
      <c r="K28" s="13">
        <f t="shared" si="3"/>
        <v>1230</v>
      </c>
      <c r="L28" s="15">
        <f t="shared" si="4"/>
        <v>17060.099999999999</v>
      </c>
      <c r="M28" s="2">
        <f t="shared" si="0"/>
        <v>44209</v>
      </c>
      <c r="N28" s="14">
        <v>44197</v>
      </c>
    </row>
    <row r="29" spans="1:14" x14ac:dyDescent="0.25">
      <c r="A29" s="1" t="s">
        <v>190</v>
      </c>
      <c r="B29" s="5">
        <v>44188</v>
      </c>
      <c r="C29" s="5">
        <v>44209</v>
      </c>
      <c r="D29" s="3">
        <f t="shared" si="1"/>
        <v>21</v>
      </c>
      <c r="E29" s="4" t="s">
        <v>33</v>
      </c>
      <c r="F29" s="10" t="s">
        <v>4</v>
      </c>
      <c r="G29" s="11">
        <v>43.35</v>
      </c>
      <c r="H29" s="11">
        <v>56355</v>
      </c>
      <c r="I29" s="3">
        <v>13</v>
      </c>
      <c r="J29" s="12">
        <f t="shared" si="2"/>
        <v>26.84</v>
      </c>
      <c r="K29" s="13">
        <f t="shared" si="3"/>
        <v>1300</v>
      </c>
      <c r="L29" s="15">
        <f t="shared" si="4"/>
        <v>34892</v>
      </c>
      <c r="M29" s="2">
        <f t="shared" si="0"/>
        <v>44209</v>
      </c>
      <c r="N29" s="14">
        <v>44197</v>
      </c>
    </row>
    <row r="30" spans="1:14" x14ac:dyDescent="0.25">
      <c r="A30" s="1" t="s">
        <v>190</v>
      </c>
      <c r="B30" s="5">
        <v>44188</v>
      </c>
      <c r="C30" s="5">
        <v>44209</v>
      </c>
      <c r="D30" s="3">
        <f t="shared" si="1"/>
        <v>21</v>
      </c>
      <c r="E30" s="4" t="s">
        <v>34</v>
      </c>
      <c r="F30" s="10" t="s">
        <v>4</v>
      </c>
      <c r="G30" s="11">
        <v>7.35</v>
      </c>
      <c r="H30" s="11">
        <v>4423.25</v>
      </c>
      <c r="I30" s="3">
        <v>13</v>
      </c>
      <c r="J30" s="12">
        <f t="shared" si="2"/>
        <v>4.55</v>
      </c>
      <c r="K30" s="13">
        <f t="shared" si="3"/>
        <v>601.79999999999995</v>
      </c>
      <c r="L30" s="15">
        <f t="shared" si="4"/>
        <v>2738.19</v>
      </c>
      <c r="M30" s="2">
        <f t="shared" si="0"/>
        <v>44209</v>
      </c>
      <c r="N30" s="14">
        <v>44197</v>
      </c>
    </row>
    <row r="31" spans="1:14" x14ac:dyDescent="0.25">
      <c r="A31" s="1" t="s">
        <v>190</v>
      </c>
      <c r="B31" s="5">
        <v>44188</v>
      </c>
      <c r="C31" s="5">
        <v>44209</v>
      </c>
      <c r="D31" s="3">
        <f t="shared" si="1"/>
        <v>21</v>
      </c>
      <c r="E31" s="4" t="s">
        <v>35</v>
      </c>
      <c r="F31" s="10" t="s">
        <v>4</v>
      </c>
      <c r="G31" s="11">
        <v>1.97</v>
      </c>
      <c r="H31" s="11">
        <v>12120.49</v>
      </c>
      <c r="I31" s="3">
        <v>13</v>
      </c>
      <c r="J31" s="12">
        <f t="shared" si="2"/>
        <v>1.22</v>
      </c>
      <c r="K31" s="13">
        <f t="shared" si="3"/>
        <v>6152.53</v>
      </c>
      <c r="L31" s="15">
        <f t="shared" si="4"/>
        <v>7506.09</v>
      </c>
      <c r="M31" s="2">
        <f t="shared" si="0"/>
        <v>44209</v>
      </c>
      <c r="N31" s="14">
        <v>44197</v>
      </c>
    </row>
    <row r="32" spans="1:14" x14ac:dyDescent="0.25">
      <c r="A32" s="1" t="s">
        <v>190</v>
      </c>
      <c r="B32" s="5">
        <v>44188</v>
      </c>
      <c r="C32" s="5">
        <v>44209</v>
      </c>
      <c r="D32" s="3">
        <f t="shared" si="1"/>
        <v>21</v>
      </c>
      <c r="E32" s="4" t="s">
        <v>36</v>
      </c>
      <c r="F32" s="10" t="s">
        <v>118</v>
      </c>
      <c r="G32" s="11">
        <v>335</v>
      </c>
      <c r="H32" s="11">
        <v>9195.08</v>
      </c>
      <c r="I32" s="3">
        <v>13</v>
      </c>
      <c r="J32" s="12">
        <f t="shared" si="2"/>
        <v>207.38</v>
      </c>
      <c r="K32" s="13">
        <f t="shared" si="3"/>
        <v>27.45</v>
      </c>
      <c r="L32" s="15">
        <f t="shared" si="4"/>
        <v>5692.58</v>
      </c>
      <c r="M32" s="2">
        <f t="shared" si="0"/>
        <v>44209</v>
      </c>
      <c r="N32" s="14">
        <v>44197</v>
      </c>
    </row>
    <row r="33" spans="1:14" x14ac:dyDescent="0.25">
      <c r="A33" s="1" t="s">
        <v>190</v>
      </c>
      <c r="B33" s="5">
        <v>44188</v>
      </c>
      <c r="C33" s="5">
        <v>44209</v>
      </c>
      <c r="D33" s="3">
        <f t="shared" si="1"/>
        <v>21</v>
      </c>
      <c r="E33" s="4" t="s">
        <v>37</v>
      </c>
      <c r="F33" s="10" t="s">
        <v>4</v>
      </c>
      <c r="G33" s="11">
        <v>3.2</v>
      </c>
      <c r="H33" s="11">
        <v>3808</v>
      </c>
      <c r="I33" s="3">
        <v>13</v>
      </c>
      <c r="J33" s="12">
        <f t="shared" si="2"/>
        <v>1.98</v>
      </c>
      <c r="K33" s="13">
        <f t="shared" si="3"/>
        <v>1190</v>
      </c>
      <c r="L33" s="15">
        <f t="shared" si="4"/>
        <v>2356.1999999999998</v>
      </c>
      <c r="M33" s="2">
        <f t="shared" si="0"/>
        <v>44209</v>
      </c>
      <c r="N33" s="14">
        <v>44197</v>
      </c>
    </row>
    <row r="34" spans="1:14" x14ac:dyDescent="0.25">
      <c r="A34" s="1" t="s">
        <v>190</v>
      </c>
      <c r="B34" s="5">
        <v>44188</v>
      </c>
      <c r="C34" s="5">
        <v>44209</v>
      </c>
      <c r="D34" s="3">
        <f t="shared" si="1"/>
        <v>21</v>
      </c>
      <c r="E34" s="4" t="s">
        <v>38</v>
      </c>
      <c r="F34" s="10" t="s">
        <v>4</v>
      </c>
      <c r="G34" s="11">
        <v>1.2</v>
      </c>
      <c r="H34" s="11">
        <v>720</v>
      </c>
      <c r="I34" s="3">
        <v>13</v>
      </c>
      <c r="J34" s="12">
        <f t="shared" si="2"/>
        <v>0.74</v>
      </c>
      <c r="K34" s="13">
        <f t="shared" si="3"/>
        <v>600</v>
      </c>
      <c r="L34" s="15">
        <f t="shared" si="4"/>
        <v>444</v>
      </c>
      <c r="M34" s="2">
        <f t="shared" si="0"/>
        <v>44209</v>
      </c>
      <c r="N34" s="14">
        <v>44197</v>
      </c>
    </row>
    <row r="35" spans="1:14" x14ac:dyDescent="0.25">
      <c r="A35" s="1" t="s">
        <v>190</v>
      </c>
      <c r="B35" s="5">
        <v>44188</v>
      </c>
      <c r="C35" s="5">
        <v>44209</v>
      </c>
      <c r="D35" s="3">
        <f t="shared" si="1"/>
        <v>21</v>
      </c>
      <c r="E35" s="4" t="s">
        <v>39</v>
      </c>
      <c r="F35" s="10" t="s">
        <v>4</v>
      </c>
      <c r="G35" s="11">
        <v>3.55</v>
      </c>
      <c r="H35" s="11">
        <v>852</v>
      </c>
      <c r="I35" s="3">
        <v>13</v>
      </c>
      <c r="J35" s="12">
        <f t="shared" si="2"/>
        <v>2.2000000000000002</v>
      </c>
      <c r="K35" s="13">
        <f t="shared" si="3"/>
        <v>240</v>
      </c>
      <c r="L35" s="15">
        <f t="shared" si="4"/>
        <v>528</v>
      </c>
      <c r="M35" s="2">
        <f t="shared" si="0"/>
        <v>44209</v>
      </c>
      <c r="N35" s="14">
        <v>44197</v>
      </c>
    </row>
    <row r="36" spans="1:14" x14ac:dyDescent="0.25">
      <c r="A36" s="1" t="s">
        <v>190</v>
      </c>
      <c r="B36" s="5">
        <v>44188</v>
      </c>
      <c r="C36" s="5">
        <v>44209</v>
      </c>
      <c r="D36" s="3">
        <f t="shared" si="1"/>
        <v>21</v>
      </c>
      <c r="E36" s="4" t="s">
        <v>40</v>
      </c>
      <c r="F36" s="10" t="s">
        <v>4</v>
      </c>
      <c r="G36" s="11">
        <v>27.2</v>
      </c>
      <c r="H36" s="11">
        <v>13702</v>
      </c>
      <c r="I36" s="3">
        <v>13</v>
      </c>
      <c r="J36" s="12">
        <f t="shared" si="2"/>
        <v>16.84</v>
      </c>
      <c r="K36" s="13">
        <f t="shared" si="3"/>
        <v>503.75</v>
      </c>
      <c r="L36" s="15">
        <f t="shared" si="4"/>
        <v>8483.15</v>
      </c>
      <c r="M36" s="2">
        <f t="shared" si="0"/>
        <v>44209</v>
      </c>
      <c r="N36" s="14">
        <v>44197</v>
      </c>
    </row>
    <row r="37" spans="1:14" x14ac:dyDescent="0.25">
      <c r="A37" s="1" t="s">
        <v>190</v>
      </c>
      <c r="B37" s="5">
        <v>44188</v>
      </c>
      <c r="C37" s="5">
        <v>44209</v>
      </c>
      <c r="D37" s="3">
        <f t="shared" si="1"/>
        <v>21</v>
      </c>
      <c r="E37" s="4" t="s">
        <v>41</v>
      </c>
      <c r="F37" s="10" t="s">
        <v>4</v>
      </c>
      <c r="G37" s="11">
        <v>5.35</v>
      </c>
      <c r="H37" s="11">
        <v>1578.25</v>
      </c>
      <c r="I37" s="3">
        <v>13</v>
      </c>
      <c r="J37" s="12">
        <f t="shared" si="2"/>
        <v>3.31</v>
      </c>
      <c r="K37" s="13">
        <f t="shared" si="3"/>
        <v>295</v>
      </c>
      <c r="L37" s="15">
        <f t="shared" si="4"/>
        <v>976.45</v>
      </c>
      <c r="M37" s="2">
        <f t="shared" si="0"/>
        <v>44209</v>
      </c>
      <c r="N37" s="14">
        <v>44197</v>
      </c>
    </row>
    <row r="38" spans="1:14" x14ac:dyDescent="0.25">
      <c r="A38" s="1" t="s">
        <v>190</v>
      </c>
      <c r="B38" s="5">
        <v>44188</v>
      </c>
      <c r="C38" s="5">
        <v>44209</v>
      </c>
      <c r="D38" s="3">
        <f t="shared" si="1"/>
        <v>21</v>
      </c>
      <c r="E38" s="4" t="s">
        <v>42</v>
      </c>
      <c r="F38" s="10" t="s">
        <v>4</v>
      </c>
      <c r="G38" s="11">
        <v>4.2450000000000001</v>
      </c>
      <c r="H38" s="11">
        <v>1506.98</v>
      </c>
      <c r="I38" s="3">
        <v>13</v>
      </c>
      <c r="J38" s="12">
        <f t="shared" si="2"/>
        <v>2.63</v>
      </c>
      <c r="K38" s="13">
        <f t="shared" si="3"/>
        <v>355</v>
      </c>
      <c r="L38" s="15">
        <f t="shared" si="4"/>
        <v>933.65</v>
      </c>
      <c r="M38" s="2">
        <f t="shared" si="0"/>
        <v>44209</v>
      </c>
      <c r="N38" s="14">
        <v>44197</v>
      </c>
    </row>
    <row r="39" spans="1:14" x14ac:dyDescent="0.25">
      <c r="A39" s="1" t="s">
        <v>190</v>
      </c>
      <c r="B39" s="5">
        <v>44188</v>
      </c>
      <c r="C39" s="5">
        <v>44209</v>
      </c>
      <c r="D39" s="3">
        <f t="shared" si="1"/>
        <v>21</v>
      </c>
      <c r="E39" s="4" t="s">
        <v>43</v>
      </c>
      <c r="F39" s="10" t="s">
        <v>4</v>
      </c>
      <c r="G39" s="11">
        <v>6.34</v>
      </c>
      <c r="H39" s="11">
        <v>1202.6099999999999</v>
      </c>
      <c r="I39" s="3">
        <v>13</v>
      </c>
      <c r="J39" s="12">
        <f t="shared" si="2"/>
        <v>3.92</v>
      </c>
      <c r="K39" s="13">
        <f t="shared" si="3"/>
        <v>189.69</v>
      </c>
      <c r="L39" s="15">
        <f t="shared" si="4"/>
        <v>743.58</v>
      </c>
      <c r="M39" s="2">
        <f t="shared" si="0"/>
        <v>44209</v>
      </c>
      <c r="N39" s="14">
        <v>44197</v>
      </c>
    </row>
    <row r="40" spans="1:14" x14ac:dyDescent="0.25">
      <c r="A40" s="1" t="s">
        <v>190</v>
      </c>
      <c r="B40" s="5">
        <v>44188</v>
      </c>
      <c r="C40" s="5">
        <v>44209</v>
      </c>
      <c r="D40" s="3">
        <f t="shared" si="1"/>
        <v>21</v>
      </c>
      <c r="E40" s="4" t="s">
        <v>44</v>
      </c>
      <c r="F40" s="10" t="s">
        <v>4</v>
      </c>
      <c r="G40" s="11">
        <v>2.4500000000000002</v>
      </c>
      <c r="H40" s="11">
        <v>1110.08</v>
      </c>
      <c r="I40" s="3">
        <v>13</v>
      </c>
      <c r="J40" s="12">
        <f t="shared" si="2"/>
        <v>1.52</v>
      </c>
      <c r="K40" s="13">
        <f t="shared" si="3"/>
        <v>453.09</v>
      </c>
      <c r="L40" s="15">
        <f t="shared" si="4"/>
        <v>688.7</v>
      </c>
      <c r="M40" s="2">
        <f t="shared" si="0"/>
        <v>44209</v>
      </c>
      <c r="N40" s="14">
        <v>44197</v>
      </c>
    </row>
    <row r="41" spans="1:14" x14ac:dyDescent="0.25">
      <c r="A41" s="1" t="s">
        <v>190</v>
      </c>
      <c r="B41" s="5">
        <v>44188</v>
      </c>
      <c r="C41" s="5">
        <v>44209</v>
      </c>
      <c r="D41" s="3">
        <f t="shared" si="1"/>
        <v>21</v>
      </c>
      <c r="E41" s="4" t="s">
        <v>45</v>
      </c>
      <c r="F41" s="10" t="s">
        <v>4</v>
      </c>
      <c r="G41" s="11">
        <v>5.2050000000000001</v>
      </c>
      <c r="H41" s="11">
        <v>1425.46</v>
      </c>
      <c r="I41" s="3">
        <v>13</v>
      </c>
      <c r="J41" s="12">
        <f t="shared" si="2"/>
        <v>3.22</v>
      </c>
      <c r="K41" s="13">
        <f t="shared" si="3"/>
        <v>273.86</v>
      </c>
      <c r="L41" s="15">
        <f t="shared" si="4"/>
        <v>881.83</v>
      </c>
      <c r="M41" s="2">
        <f t="shared" si="0"/>
        <v>44209</v>
      </c>
      <c r="N41" s="14">
        <v>44197</v>
      </c>
    </row>
    <row r="42" spans="1:14" x14ac:dyDescent="0.25">
      <c r="A42" s="1" t="s">
        <v>190</v>
      </c>
      <c r="B42" s="5">
        <v>44188</v>
      </c>
      <c r="C42" s="5">
        <v>44209</v>
      </c>
      <c r="D42" s="3">
        <f t="shared" si="1"/>
        <v>21</v>
      </c>
      <c r="E42" s="4" t="s">
        <v>46</v>
      </c>
      <c r="F42" s="10" t="s">
        <v>4</v>
      </c>
      <c r="G42" s="11">
        <v>2.2999999999999998</v>
      </c>
      <c r="H42" s="11">
        <v>1868.75</v>
      </c>
      <c r="I42" s="3">
        <v>13</v>
      </c>
      <c r="J42" s="12">
        <f t="shared" si="2"/>
        <v>1.42</v>
      </c>
      <c r="K42" s="13">
        <f t="shared" si="3"/>
        <v>812.5</v>
      </c>
      <c r="L42" s="15">
        <f t="shared" si="4"/>
        <v>1153.75</v>
      </c>
      <c r="M42" s="2">
        <f t="shared" si="0"/>
        <v>44209</v>
      </c>
      <c r="N42" s="14">
        <v>44197</v>
      </c>
    </row>
    <row r="43" spans="1:14" x14ac:dyDescent="0.25">
      <c r="A43" s="1" t="s">
        <v>190</v>
      </c>
      <c r="B43" s="5">
        <v>44188</v>
      </c>
      <c r="C43" s="5">
        <v>44209</v>
      </c>
      <c r="D43" s="3">
        <f t="shared" si="1"/>
        <v>21</v>
      </c>
      <c r="E43" s="4" t="s">
        <v>47</v>
      </c>
      <c r="F43" s="10" t="s">
        <v>4</v>
      </c>
      <c r="G43" s="11">
        <v>5.8</v>
      </c>
      <c r="H43" s="11">
        <v>5837</v>
      </c>
      <c r="I43" s="3">
        <v>13</v>
      </c>
      <c r="J43" s="12">
        <f t="shared" si="2"/>
        <v>3.59</v>
      </c>
      <c r="K43" s="13">
        <f t="shared" si="3"/>
        <v>1006.38</v>
      </c>
      <c r="L43" s="15">
        <f t="shared" si="4"/>
        <v>3612.9</v>
      </c>
      <c r="M43" s="2">
        <f t="shared" si="0"/>
        <v>44209</v>
      </c>
      <c r="N43" s="14">
        <v>44197</v>
      </c>
    </row>
    <row r="44" spans="1:14" x14ac:dyDescent="0.25">
      <c r="A44" s="1" t="s">
        <v>190</v>
      </c>
      <c r="B44" s="5">
        <v>44188</v>
      </c>
      <c r="C44" s="5">
        <v>44209</v>
      </c>
      <c r="D44" s="3">
        <f t="shared" si="1"/>
        <v>21</v>
      </c>
      <c r="E44" s="4" t="s">
        <v>48</v>
      </c>
      <c r="F44" s="10" t="s">
        <v>4</v>
      </c>
      <c r="G44" s="11">
        <v>5.62</v>
      </c>
      <c r="H44" s="11">
        <v>4945.6000000000004</v>
      </c>
      <c r="I44" s="3">
        <v>13</v>
      </c>
      <c r="J44" s="12">
        <f t="shared" si="2"/>
        <v>3.48</v>
      </c>
      <c r="K44" s="13">
        <f t="shared" si="3"/>
        <v>880</v>
      </c>
      <c r="L44" s="15">
        <f t="shared" si="4"/>
        <v>3062.4</v>
      </c>
      <c r="M44" s="2">
        <f t="shared" si="0"/>
        <v>44209</v>
      </c>
      <c r="N44" s="14">
        <v>44197</v>
      </c>
    </row>
    <row r="45" spans="1:14" x14ac:dyDescent="0.25">
      <c r="A45" s="1" t="s">
        <v>190</v>
      </c>
      <c r="B45" s="5">
        <v>44188</v>
      </c>
      <c r="C45" s="5">
        <v>44209</v>
      </c>
      <c r="D45" s="3">
        <f t="shared" si="1"/>
        <v>21</v>
      </c>
      <c r="E45" s="4" t="s">
        <v>49</v>
      </c>
      <c r="F45" s="10" t="s">
        <v>4</v>
      </c>
      <c r="G45" s="11">
        <v>6.8470000000000004</v>
      </c>
      <c r="H45" s="11">
        <v>8778.35</v>
      </c>
      <c r="I45" s="3">
        <v>13</v>
      </c>
      <c r="J45" s="12">
        <f t="shared" si="2"/>
        <v>4.24</v>
      </c>
      <c r="K45" s="13">
        <f t="shared" si="3"/>
        <v>1282.07</v>
      </c>
      <c r="L45" s="15">
        <f t="shared" si="4"/>
        <v>5435.98</v>
      </c>
      <c r="M45" s="2">
        <f t="shared" si="0"/>
        <v>44209</v>
      </c>
      <c r="N45" s="14">
        <v>44197</v>
      </c>
    </row>
    <row r="46" spans="1:14" x14ac:dyDescent="0.25">
      <c r="A46" s="1" t="s">
        <v>190</v>
      </c>
      <c r="B46" s="5">
        <v>44188</v>
      </c>
      <c r="C46" s="5">
        <v>44209</v>
      </c>
      <c r="D46" s="3">
        <f t="shared" si="1"/>
        <v>21</v>
      </c>
      <c r="E46" s="4" t="s">
        <v>50</v>
      </c>
      <c r="F46" s="10" t="s">
        <v>4</v>
      </c>
      <c r="G46" s="11">
        <v>16.224</v>
      </c>
      <c r="H46" s="11">
        <v>12979.2</v>
      </c>
      <c r="I46" s="3">
        <v>13</v>
      </c>
      <c r="J46" s="12">
        <f t="shared" si="2"/>
        <v>10.039999999999999</v>
      </c>
      <c r="K46" s="13">
        <f t="shared" si="3"/>
        <v>800</v>
      </c>
      <c r="L46" s="15">
        <f t="shared" si="4"/>
        <v>8032</v>
      </c>
      <c r="M46" s="2">
        <f t="shared" si="0"/>
        <v>44209</v>
      </c>
      <c r="N46" s="14">
        <v>44197</v>
      </c>
    </row>
    <row r="47" spans="1:14" x14ac:dyDescent="0.25">
      <c r="A47" s="1" t="s">
        <v>190</v>
      </c>
      <c r="B47" s="5">
        <v>44188</v>
      </c>
      <c r="C47" s="5">
        <v>44209</v>
      </c>
      <c r="D47" s="3">
        <f t="shared" si="1"/>
        <v>21</v>
      </c>
      <c r="E47" s="4" t="s">
        <v>51</v>
      </c>
      <c r="F47" s="10" t="s">
        <v>4</v>
      </c>
      <c r="G47" s="11">
        <v>233.5</v>
      </c>
      <c r="H47" s="11">
        <v>22182.5</v>
      </c>
      <c r="I47" s="3">
        <v>13</v>
      </c>
      <c r="J47" s="12">
        <f t="shared" si="2"/>
        <v>144.55000000000001</v>
      </c>
      <c r="K47" s="13">
        <f t="shared" si="3"/>
        <v>95</v>
      </c>
      <c r="L47" s="15">
        <f t="shared" si="4"/>
        <v>13732.25</v>
      </c>
      <c r="M47" s="2">
        <f t="shared" si="0"/>
        <v>44209</v>
      </c>
      <c r="N47" s="14">
        <v>44197</v>
      </c>
    </row>
    <row r="48" spans="1:14" x14ac:dyDescent="0.25">
      <c r="A48" s="1" t="s">
        <v>190</v>
      </c>
      <c r="B48" s="5">
        <v>44188</v>
      </c>
      <c r="C48" s="5">
        <v>44209</v>
      </c>
      <c r="D48" s="3">
        <f t="shared" si="1"/>
        <v>21</v>
      </c>
      <c r="E48" s="4" t="s">
        <v>52</v>
      </c>
      <c r="F48" s="10" t="s">
        <v>4</v>
      </c>
      <c r="G48" s="11">
        <v>35.700000000000003</v>
      </c>
      <c r="H48" s="11">
        <v>18749.64</v>
      </c>
      <c r="I48" s="3">
        <v>13</v>
      </c>
      <c r="J48" s="12">
        <f t="shared" si="2"/>
        <v>22.1</v>
      </c>
      <c r="K48" s="13">
        <f t="shared" si="3"/>
        <v>525.20000000000005</v>
      </c>
      <c r="L48" s="15">
        <f t="shared" si="4"/>
        <v>11606.92</v>
      </c>
      <c r="M48" s="2">
        <f t="shared" si="0"/>
        <v>44209</v>
      </c>
      <c r="N48" s="14">
        <v>44197</v>
      </c>
    </row>
    <row r="49" spans="1:14" x14ac:dyDescent="0.25">
      <c r="A49" s="1" t="s">
        <v>190</v>
      </c>
      <c r="B49" s="5">
        <v>44188</v>
      </c>
      <c r="C49" s="5">
        <v>44209</v>
      </c>
      <c r="D49" s="3">
        <f t="shared" si="1"/>
        <v>21</v>
      </c>
      <c r="E49" s="4" t="s">
        <v>53</v>
      </c>
      <c r="F49" s="10" t="s">
        <v>4</v>
      </c>
      <c r="G49" s="11">
        <v>49.75</v>
      </c>
      <c r="H49" s="11">
        <v>13196.34</v>
      </c>
      <c r="I49" s="3">
        <v>13</v>
      </c>
      <c r="J49" s="12">
        <f t="shared" si="2"/>
        <v>30.8</v>
      </c>
      <c r="K49" s="13">
        <f t="shared" si="3"/>
        <v>265.25</v>
      </c>
      <c r="L49" s="15">
        <f t="shared" si="4"/>
        <v>8169.7</v>
      </c>
      <c r="M49" s="2">
        <f t="shared" si="0"/>
        <v>44209</v>
      </c>
      <c r="N49" s="14">
        <v>44197</v>
      </c>
    </row>
    <row r="50" spans="1:14" x14ac:dyDescent="0.25">
      <c r="A50" s="1" t="s">
        <v>190</v>
      </c>
      <c r="B50" s="5">
        <v>44188</v>
      </c>
      <c r="C50" s="5">
        <v>44209</v>
      </c>
      <c r="D50" s="3">
        <f t="shared" si="1"/>
        <v>21</v>
      </c>
      <c r="E50" s="4" t="s">
        <v>54</v>
      </c>
      <c r="F50" s="10" t="s">
        <v>4</v>
      </c>
      <c r="G50" s="11">
        <v>5.65</v>
      </c>
      <c r="H50" s="11">
        <v>4700.84</v>
      </c>
      <c r="I50" s="3">
        <v>13</v>
      </c>
      <c r="J50" s="12">
        <f t="shared" si="2"/>
        <v>3.5</v>
      </c>
      <c r="K50" s="13">
        <f t="shared" si="3"/>
        <v>832.01</v>
      </c>
      <c r="L50" s="15">
        <f t="shared" si="4"/>
        <v>2912.04</v>
      </c>
      <c r="M50" s="2">
        <f t="shared" si="0"/>
        <v>44209</v>
      </c>
      <c r="N50" s="14">
        <v>44197</v>
      </c>
    </row>
    <row r="51" spans="1:14" x14ac:dyDescent="0.25">
      <c r="A51" s="1" t="s">
        <v>190</v>
      </c>
      <c r="B51" s="5">
        <v>44188</v>
      </c>
      <c r="C51" s="5">
        <v>44209</v>
      </c>
      <c r="D51" s="3">
        <f t="shared" si="1"/>
        <v>21</v>
      </c>
      <c r="E51" s="4" t="s">
        <v>55</v>
      </c>
      <c r="F51" s="10" t="s">
        <v>4</v>
      </c>
      <c r="G51" s="11">
        <v>0.09</v>
      </c>
      <c r="H51" s="11">
        <v>260</v>
      </c>
      <c r="I51" s="3">
        <v>13</v>
      </c>
      <c r="J51" s="12">
        <f t="shared" si="2"/>
        <v>0.06</v>
      </c>
      <c r="K51" s="13">
        <f t="shared" si="3"/>
        <v>2888.89</v>
      </c>
      <c r="L51" s="15">
        <f t="shared" si="4"/>
        <v>173.33</v>
      </c>
      <c r="M51" s="2">
        <f t="shared" si="0"/>
        <v>44209</v>
      </c>
      <c r="N51" s="14">
        <v>44197</v>
      </c>
    </row>
    <row r="52" spans="1:14" x14ac:dyDescent="0.25">
      <c r="A52" s="1" t="s">
        <v>190</v>
      </c>
      <c r="B52" s="5">
        <v>44188</v>
      </c>
      <c r="C52" s="5">
        <v>44209</v>
      </c>
      <c r="D52" s="3">
        <f t="shared" si="1"/>
        <v>21</v>
      </c>
      <c r="E52" s="4" t="s">
        <v>56</v>
      </c>
      <c r="F52" s="10" t="s">
        <v>127</v>
      </c>
      <c r="G52" s="11">
        <v>100.5</v>
      </c>
      <c r="H52" s="11">
        <v>60261.63</v>
      </c>
      <c r="I52" s="3">
        <v>13</v>
      </c>
      <c r="J52" s="12">
        <f t="shared" si="2"/>
        <v>62.21</v>
      </c>
      <c r="K52" s="13">
        <f t="shared" si="3"/>
        <v>599.62</v>
      </c>
      <c r="L52" s="15">
        <f t="shared" si="4"/>
        <v>37302.36</v>
      </c>
      <c r="M52" s="2">
        <f t="shared" si="0"/>
        <v>44209</v>
      </c>
      <c r="N52" s="14">
        <v>44197</v>
      </c>
    </row>
    <row r="53" spans="1:14" x14ac:dyDescent="0.25">
      <c r="A53" s="1" t="s">
        <v>190</v>
      </c>
      <c r="B53" s="5">
        <v>44188</v>
      </c>
      <c r="C53" s="5">
        <v>44209</v>
      </c>
      <c r="D53" s="3">
        <f t="shared" si="1"/>
        <v>21</v>
      </c>
      <c r="E53" s="4" t="s">
        <v>57</v>
      </c>
      <c r="F53" s="10" t="s">
        <v>4</v>
      </c>
      <c r="G53" s="11">
        <v>32.784999999999997</v>
      </c>
      <c r="H53" s="11">
        <v>67253.45</v>
      </c>
      <c r="I53" s="3">
        <v>13</v>
      </c>
      <c r="J53" s="12">
        <f t="shared" si="2"/>
        <v>20.3</v>
      </c>
      <c r="K53" s="13">
        <f t="shared" si="3"/>
        <v>2051.35</v>
      </c>
      <c r="L53" s="15">
        <f t="shared" si="4"/>
        <v>41642.410000000003</v>
      </c>
      <c r="M53" s="2">
        <f t="shared" si="0"/>
        <v>44209</v>
      </c>
      <c r="N53" s="14">
        <v>44197</v>
      </c>
    </row>
    <row r="54" spans="1:14" x14ac:dyDescent="0.25">
      <c r="A54" s="1" t="s">
        <v>190</v>
      </c>
      <c r="B54" s="5">
        <v>44188</v>
      </c>
      <c r="C54" s="5">
        <v>44209</v>
      </c>
      <c r="D54" s="3">
        <f t="shared" si="1"/>
        <v>21</v>
      </c>
      <c r="E54" s="4" t="s">
        <v>58</v>
      </c>
      <c r="F54" s="10" t="s">
        <v>4</v>
      </c>
      <c r="G54" s="11">
        <v>6.44</v>
      </c>
      <c r="H54" s="11">
        <v>9660</v>
      </c>
      <c r="I54" s="3">
        <v>13</v>
      </c>
      <c r="J54" s="12">
        <f t="shared" si="2"/>
        <v>3.99</v>
      </c>
      <c r="K54" s="13">
        <f t="shared" si="3"/>
        <v>1500</v>
      </c>
      <c r="L54" s="15">
        <f t="shared" si="4"/>
        <v>5985</v>
      </c>
      <c r="M54" s="2">
        <f t="shared" si="0"/>
        <v>44209</v>
      </c>
      <c r="N54" s="14">
        <v>44197</v>
      </c>
    </row>
    <row r="55" spans="1:14" x14ac:dyDescent="0.25">
      <c r="A55" s="1" t="s">
        <v>190</v>
      </c>
      <c r="B55" s="5">
        <v>44188</v>
      </c>
      <c r="C55" s="5">
        <v>44209</v>
      </c>
      <c r="D55" s="3">
        <f t="shared" si="1"/>
        <v>21</v>
      </c>
      <c r="E55" s="4" t="s">
        <v>59</v>
      </c>
      <c r="F55" s="10" t="s">
        <v>118</v>
      </c>
      <c r="G55" s="11">
        <v>1650</v>
      </c>
      <c r="H55" s="11">
        <v>219450</v>
      </c>
      <c r="I55" s="3">
        <v>13</v>
      </c>
      <c r="J55" s="12">
        <f t="shared" si="2"/>
        <v>1021.43</v>
      </c>
      <c r="K55" s="13">
        <f t="shared" si="3"/>
        <v>133</v>
      </c>
      <c r="L55" s="15">
        <f t="shared" si="4"/>
        <v>135850.19</v>
      </c>
      <c r="M55" s="2">
        <f t="shared" si="0"/>
        <v>44209</v>
      </c>
      <c r="N55" s="14">
        <v>44197</v>
      </c>
    </row>
    <row r="56" spans="1:14" x14ac:dyDescent="0.25">
      <c r="A56" s="1" t="s">
        <v>190</v>
      </c>
      <c r="B56" s="5">
        <v>44188</v>
      </c>
      <c r="C56" s="5">
        <v>44209</v>
      </c>
      <c r="D56" s="3">
        <f t="shared" si="1"/>
        <v>21</v>
      </c>
      <c r="E56" s="4" t="s">
        <v>60</v>
      </c>
      <c r="F56" s="10" t="s">
        <v>127</v>
      </c>
      <c r="G56" s="11">
        <v>528</v>
      </c>
      <c r="H56" s="11">
        <v>151008</v>
      </c>
      <c r="I56" s="3">
        <v>13</v>
      </c>
      <c r="J56" s="12">
        <f t="shared" si="2"/>
        <v>326.86</v>
      </c>
      <c r="K56" s="13">
        <f t="shared" si="3"/>
        <v>286</v>
      </c>
      <c r="L56" s="15">
        <f t="shared" si="4"/>
        <v>93481.96</v>
      </c>
      <c r="M56" s="2">
        <f t="shared" si="0"/>
        <v>44209</v>
      </c>
      <c r="N56" s="14">
        <v>44197</v>
      </c>
    </row>
    <row r="57" spans="1:14" x14ac:dyDescent="0.25">
      <c r="A57" s="1" t="s">
        <v>190</v>
      </c>
      <c r="B57" s="5">
        <v>44188</v>
      </c>
      <c r="C57" s="5">
        <v>44209</v>
      </c>
      <c r="D57" s="3">
        <f t="shared" si="1"/>
        <v>21</v>
      </c>
      <c r="E57" s="4" t="s">
        <v>61</v>
      </c>
      <c r="F57" s="10" t="s">
        <v>4</v>
      </c>
      <c r="G57" s="11">
        <v>9</v>
      </c>
      <c r="H57" s="11">
        <v>8820</v>
      </c>
      <c r="I57" s="3">
        <v>13</v>
      </c>
      <c r="J57" s="12">
        <f t="shared" si="2"/>
        <v>5.57</v>
      </c>
      <c r="K57" s="13">
        <f t="shared" si="3"/>
        <v>980</v>
      </c>
      <c r="L57" s="15">
        <f t="shared" si="4"/>
        <v>5458.6</v>
      </c>
      <c r="M57" s="2">
        <f t="shared" si="0"/>
        <v>44209</v>
      </c>
      <c r="N57" s="14">
        <v>44197</v>
      </c>
    </row>
    <row r="58" spans="1:14" x14ac:dyDescent="0.25">
      <c r="A58" s="1" t="s">
        <v>190</v>
      </c>
      <c r="B58" s="5">
        <v>44188</v>
      </c>
      <c r="C58" s="5">
        <v>44209</v>
      </c>
      <c r="D58" s="3">
        <f t="shared" si="1"/>
        <v>21</v>
      </c>
      <c r="E58" s="4" t="s">
        <v>62</v>
      </c>
      <c r="F58" s="10" t="s">
        <v>4</v>
      </c>
      <c r="G58" s="11">
        <v>247</v>
      </c>
      <c r="H58" s="11">
        <v>28394.36</v>
      </c>
      <c r="I58" s="3">
        <v>13</v>
      </c>
      <c r="J58" s="12">
        <f t="shared" si="2"/>
        <v>152.9</v>
      </c>
      <c r="K58" s="13">
        <f t="shared" si="3"/>
        <v>114.96</v>
      </c>
      <c r="L58" s="15">
        <f t="shared" si="4"/>
        <v>17577.38</v>
      </c>
      <c r="M58" s="2">
        <f t="shared" si="0"/>
        <v>44209</v>
      </c>
      <c r="N58" s="14">
        <v>44197</v>
      </c>
    </row>
    <row r="59" spans="1:14" x14ac:dyDescent="0.25">
      <c r="A59" s="1" t="s">
        <v>190</v>
      </c>
      <c r="B59" s="5">
        <v>44188</v>
      </c>
      <c r="C59" s="5">
        <v>44209</v>
      </c>
      <c r="D59" s="3">
        <f t="shared" si="1"/>
        <v>21</v>
      </c>
      <c r="E59" s="4" t="s">
        <v>63</v>
      </c>
      <c r="F59" s="10" t="s">
        <v>4</v>
      </c>
      <c r="G59" s="11">
        <v>86.3</v>
      </c>
      <c r="H59" s="11">
        <v>15361.39</v>
      </c>
      <c r="I59" s="3">
        <v>13</v>
      </c>
      <c r="J59" s="12">
        <f t="shared" si="2"/>
        <v>53.42</v>
      </c>
      <c r="K59" s="13">
        <f t="shared" si="3"/>
        <v>178</v>
      </c>
      <c r="L59" s="15">
        <f t="shared" si="4"/>
        <v>9508.76</v>
      </c>
      <c r="M59" s="2">
        <f t="shared" si="0"/>
        <v>44209</v>
      </c>
      <c r="N59" s="14">
        <v>44197</v>
      </c>
    </row>
    <row r="60" spans="1:14" x14ac:dyDescent="0.25">
      <c r="A60" s="1" t="s">
        <v>190</v>
      </c>
      <c r="B60" s="5">
        <v>44188</v>
      </c>
      <c r="C60" s="5">
        <v>44209</v>
      </c>
      <c r="D60" s="3">
        <f t="shared" si="1"/>
        <v>21</v>
      </c>
      <c r="E60" s="4" t="s">
        <v>64</v>
      </c>
      <c r="F60" s="10" t="s">
        <v>4</v>
      </c>
      <c r="G60" s="11">
        <v>24.032</v>
      </c>
      <c r="H60" s="11">
        <v>50467.199999999997</v>
      </c>
      <c r="I60" s="3">
        <v>13</v>
      </c>
      <c r="J60" s="12">
        <f t="shared" si="2"/>
        <v>14.88</v>
      </c>
      <c r="K60" s="13">
        <f t="shared" si="3"/>
        <v>2100</v>
      </c>
      <c r="L60" s="15">
        <f t="shared" si="4"/>
        <v>31248</v>
      </c>
      <c r="M60" s="2">
        <f t="shared" si="0"/>
        <v>44209</v>
      </c>
      <c r="N60" s="14">
        <v>44197</v>
      </c>
    </row>
    <row r="61" spans="1:14" x14ac:dyDescent="0.25">
      <c r="A61" s="1" t="s">
        <v>190</v>
      </c>
      <c r="B61" s="5">
        <v>44188</v>
      </c>
      <c r="C61" s="5">
        <v>44209</v>
      </c>
      <c r="D61" s="3">
        <f t="shared" si="1"/>
        <v>21</v>
      </c>
      <c r="E61" s="4" t="s">
        <v>65</v>
      </c>
      <c r="F61" s="10" t="s">
        <v>4</v>
      </c>
      <c r="G61" s="11">
        <v>210.583</v>
      </c>
      <c r="H61" s="11">
        <v>489681.63</v>
      </c>
      <c r="I61" s="3">
        <v>13</v>
      </c>
      <c r="J61" s="12">
        <f t="shared" si="2"/>
        <v>130.36000000000001</v>
      </c>
      <c r="K61" s="13">
        <f t="shared" si="3"/>
        <v>2325.36</v>
      </c>
      <c r="L61" s="15">
        <f t="shared" si="4"/>
        <v>303133.93</v>
      </c>
      <c r="M61" s="2">
        <f t="shared" si="0"/>
        <v>44209</v>
      </c>
      <c r="N61" s="14">
        <v>44197</v>
      </c>
    </row>
    <row r="62" spans="1:14" x14ac:dyDescent="0.25">
      <c r="A62" s="1" t="s">
        <v>190</v>
      </c>
      <c r="B62" s="5">
        <v>44188</v>
      </c>
      <c r="C62" s="5">
        <v>44209</v>
      </c>
      <c r="D62" s="3">
        <f t="shared" si="1"/>
        <v>21</v>
      </c>
      <c r="E62" s="4" t="s">
        <v>66</v>
      </c>
      <c r="F62" s="10" t="s">
        <v>4</v>
      </c>
      <c r="G62" s="11">
        <v>1.6950000000000001</v>
      </c>
      <c r="H62" s="11">
        <v>3390</v>
      </c>
      <c r="I62" s="3">
        <v>13</v>
      </c>
      <c r="J62" s="12">
        <f t="shared" si="2"/>
        <v>1.05</v>
      </c>
      <c r="K62" s="13">
        <f t="shared" si="3"/>
        <v>2000</v>
      </c>
      <c r="L62" s="15">
        <f t="shared" si="4"/>
        <v>2100</v>
      </c>
      <c r="M62" s="2">
        <f t="shared" si="0"/>
        <v>44209</v>
      </c>
      <c r="N62" s="14">
        <v>44197</v>
      </c>
    </row>
    <row r="63" spans="1:14" x14ac:dyDescent="0.25">
      <c r="A63" s="1" t="s">
        <v>190</v>
      </c>
      <c r="B63" s="5">
        <v>44188</v>
      </c>
      <c r="C63" s="5">
        <v>44209</v>
      </c>
      <c r="D63" s="3">
        <f t="shared" si="1"/>
        <v>21</v>
      </c>
      <c r="E63" s="4" t="s">
        <v>67</v>
      </c>
      <c r="F63" s="10" t="s">
        <v>4</v>
      </c>
      <c r="G63" s="11">
        <v>2.7730000000000001</v>
      </c>
      <c r="H63" s="11">
        <v>3068.79</v>
      </c>
      <c r="I63" s="3">
        <v>13</v>
      </c>
      <c r="J63" s="12">
        <f t="shared" si="2"/>
        <v>1.72</v>
      </c>
      <c r="K63" s="13">
        <f t="shared" si="3"/>
        <v>1106.67</v>
      </c>
      <c r="L63" s="15">
        <f t="shared" si="4"/>
        <v>1903.47</v>
      </c>
      <c r="M63" s="2">
        <f t="shared" si="0"/>
        <v>44209</v>
      </c>
      <c r="N63" s="14">
        <v>44197</v>
      </c>
    </row>
    <row r="64" spans="1:14" x14ac:dyDescent="0.25">
      <c r="A64" s="1" t="s">
        <v>190</v>
      </c>
      <c r="B64" s="5">
        <v>44188</v>
      </c>
      <c r="C64" s="5">
        <v>44209</v>
      </c>
      <c r="D64" s="3">
        <f t="shared" si="1"/>
        <v>21</v>
      </c>
      <c r="E64" s="4" t="s">
        <v>68</v>
      </c>
      <c r="F64" s="10" t="s">
        <v>4</v>
      </c>
      <c r="G64" s="11">
        <v>4.25</v>
      </c>
      <c r="H64" s="11">
        <v>4037.5</v>
      </c>
      <c r="I64" s="3">
        <v>13</v>
      </c>
      <c r="J64" s="12">
        <f t="shared" si="2"/>
        <v>2.63</v>
      </c>
      <c r="K64" s="13">
        <f t="shared" si="3"/>
        <v>950</v>
      </c>
      <c r="L64" s="15">
        <f t="shared" si="4"/>
        <v>2498.5</v>
      </c>
      <c r="M64" s="2">
        <f t="shared" si="0"/>
        <v>44209</v>
      </c>
      <c r="N64" s="14">
        <v>44197</v>
      </c>
    </row>
    <row r="65" spans="1:14" x14ac:dyDescent="0.25">
      <c r="A65" s="1" t="s">
        <v>190</v>
      </c>
      <c r="B65" s="5">
        <v>44188</v>
      </c>
      <c r="C65" s="5">
        <v>44209</v>
      </c>
      <c r="D65" s="3">
        <f t="shared" si="1"/>
        <v>21</v>
      </c>
      <c r="E65" s="4" t="s">
        <v>69</v>
      </c>
      <c r="F65" s="10" t="s">
        <v>4</v>
      </c>
      <c r="G65" s="11">
        <v>38.6</v>
      </c>
      <c r="H65" s="11">
        <v>26950.1</v>
      </c>
      <c r="I65" s="3">
        <v>13</v>
      </c>
      <c r="J65" s="12">
        <f t="shared" si="2"/>
        <v>23.9</v>
      </c>
      <c r="K65" s="13">
        <f t="shared" si="3"/>
        <v>698.19</v>
      </c>
      <c r="L65" s="15">
        <f t="shared" si="4"/>
        <v>16686.740000000002</v>
      </c>
      <c r="M65" s="2">
        <f t="shared" si="0"/>
        <v>44209</v>
      </c>
      <c r="N65" s="14">
        <v>44197</v>
      </c>
    </row>
    <row r="66" spans="1:14" x14ac:dyDescent="0.25">
      <c r="A66" s="1" t="s">
        <v>190</v>
      </c>
      <c r="B66" s="5">
        <v>44188</v>
      </c>
      <c r="C66" s="5">
        <v>44209</v>
      </c>
      <c r="D66" s="3">
        <f t="shared" si="1"/>
        <v>21</v>
      </c>
      <c r="E66" s="4" t="s">
        <v>70</v>
      </c>
      <c r="F66" s="10" t="s">
        <v>4</v>
      </c>
      <c r="G66" s="11">
        <v>19</v>
      </c>
      <c r="H66" s="11">
        <v>17252.47</v>
      </c>
      <c r="I66" s="3">
        <v>13</v>
      </c>
      <c r="J66" s="12">
        <f t="shared" si="2"/>
        <v>11.76</v>
      </c>
      <c r="K66" s="13">
        <f t="shared" si="3"/>
        <v>908.02</v>
      </c>
      <c r="L66" s="15">
        <f t="shared" si="4"/>
        <v>10678.32</v>
      </c>
      <c r="M66" s="2">
        <f t="shared" si="0"/>
        <v>44209</v>
      </c>
      <c r="N66" s="14">
        <v>44197</v>
      </c>
    </row>
    <row r="67" spans="1:14" x14ac:dyDescent="0.25">
      <c r="A67" s="1" t="s">
        <v>190</v>
      </c>
      <c r="B67" s="5">
        <v>44188</v>
      </c>
      <c r="C67" s="5">
        <v>44209</v>
      </c>
      <c r="D67" s="3">
        <f t="shared" si="1"/>
        <v>21</v>
      </c>
      <c r="E67" s="4" t="s">
        <v>71</v>
      </c>
      <c r="F67" s="10" t="s">
        <v>4</v>
      </c>
      <c r="G67" s="11">
        <v>19.72</v>
      </c>
      <c r="H67" s="11">
        <v>11936.16</v>
      </c>
      <c r="I67" s="3">
        <v>13</v>
      </c>
      <c r="J67" s="12">
        <f t="shared" si="2"/>
        <v>12.21</v>
      </c>
      <c r="K67" s="13">
        <f t="shared" si="3"/>
        <v>605.28</v>
      </c>
      <c r="L67" s="15">
        <f t="shared" si="4"/>
        <v>7390.47</v>
      </c>
      <c r="M67" s="2">
        <f t="shared" si="0"/>
        <v>44209</v>
      </c>
      <c r="N67" s="14">
        <v>44197</v>
      </c>
    </row>
    <row r="68" spans="1:14" x14ac:dyDescent="0.25">
      <c r="A68" s="1" t="s">
        <v>190</v>
      </c>
      <c r="B68" s="5">
        <v>44188</v>
      </c>
      <c r="C68" s="5">
        <v>44209</v>
      </c>
      <c r="D68" s="3">
        <f t="shared" si="1"/>
        <v>21</v>
      </c>
      <c r="E68" s="4" t="s">
        <v>72</v>
      </c>
      <c r="F68" s="10" t="s">
        <v>4</v>
      </c>
      <c r="G68" s="11">
        <v>198.785</v>
      </c>
      <c r="H68" s="11">
        <v>105356.05</v>
      </c>
      <c r="I68" s="3">
        <v>13</v>
      </c>
      <c r="J68" s="12">
        <f t="shared" si="2"/>
        <v>123.06</v>
      </c>
      <c r="K68" s="13">
        <f t="shared" si="3"/>
        <v>530</v>
      </c>
      <c r="L68" s="15">
        <f t="shared" si="4"/>
        <v>65221.8</v>
      </c>
      <c r="M68" s="2">
        <f t="shared" ref="M68:M131" si="5">C68</f>
        <v>44209</v>
      </c>
      <c r="N68" s="14">
        <v>44197</v>
      </c>
    </row>
    <row r="69" spans="1:14" x14ac:dyDescent="0.25">
      <c r="A69" s="1" t="s">
        <v>190</v>
      </c>
      <c r="B69" s="5">
        <v>44188</v>
      </c>
      <c r="C69" s="5">
        <v>44209</v>
      </c>
      <c r="D69" s="3">
        <f t="shared" ref="D69:D113" si="6">C69-B69</f>
        <v>21</v>
      </c>
      <c r="E69" s="4" t="s">
        <v>73</v>
      </c>
      <c r="F69" s="10" t="s">
        <v>4</v>
      </c>
      <c r="G69" s="11">
        <v>1</v>
      </c>
      <c r="H69" s="11">
        <v>958.05</v>
      </c>
      <c r="I69" s="3">
        <v>13</v>
      </c>
      <c r="J69" s="12">
        <f t="shared" ref="J69:J113" si="7">ROUND(G69/D69*I69,2)</f>
        <v>0.62</v>
      </c>
      <c r="K69" s="13">
        <f t="shared" ref="K69:K113" si="8">ROUND(H69/G69,2)</f>
        <v>958.05</v>
      </c>
      <c r="L69" s="15">
        <f t="shared" ref="L69:L132" si="9">ROUND(J69*K69,2)</f>
        <v>593.99</v>
      </c>
      <c r="M69" s="2">
        <f t="shared" si="5"/>
        <v>44209</v>
      </c>
      <c r="N69" s="14">
        <v>44197</v>
      </c>
    </row>
    <row r="70" spans="1:14" x14ac:dyDescent="0.25">
      <c r="A70" s="1" t="s">
        <v>190</v>
      </c>
      <c r="B70" s="5">
        <v>44188</v>
      </c>
      <c r="C70" s="5">
        <v>44209</v>
      </c>
      <c r="D70" s="3">
        <f t="shared" si="6"/>
        <v>21</v>
      </c>
      <c r="E70" s="4" t="s">
        <v>74</v>
      </c>
      <c r="F70" s="10" t="s">
        <v>4</v>
      </c>
      <c r="G70" s="11">
        <v>14.25</v>
      </c>
      <c r="H70" s="11">
        <v>9075</v>
      </c>
      <c r="I70" s="3">
        <v>13</v>
      </c>
      <c r="J70" s="12">
        <f t="shared" si="7"/>
        <v>8.82</v>
      </c>
      <c r="K70" s="13">
        <f t="shared" si="8"/>
        <v>636.84</v>
      </c>
      <c r="L70" s="15">
        <f t="shared" si="9"/>
        <v>5616.93</v>
      </c>
      <c r="M70" s="2">
        <f t="shared" si="5"/>
        <v>44209</v>
      </c>
      <c r="N70" s="14">
        <v>44197</v>
      </c>
    </row>
    <row r="71" spans="1:14" x14ac:dyDescent="0.25">
      <c r="A71" s="1" t="s">
        <v>190</v>
      </c>
      <c r="B71" s="5">
        <v>44188</v>
      </c>
      <c r="C71" s="5">
        <v>44209</v>
      </c>
      <c r="D71" s="3">
        <f t="shared" si="6"/>
        <v>21</v>
      </c>
      <c r="E71" s="4" t="s">
        <v>75</v>
      </c>
      <c r="F71" s="10" t="s">
        <v>4</v>
      </c>
      <c r="G71" s="11">
        <v>34</v>
      </c>
      <c r="H71" s="11">
        <v>33678.79</v>
      </c>
      <c r="I71" s="3">
        <v>13</v>
      </c>
      <c r="J71" s="12">
        <f t="shared" si="7"/>
        <v>21.05</v>
      </c>
      <c r="K71" s="13">
        <f t="shared" si="8"/>
        <v>990.55</v>
      </c>
      <c r="L71" s="15">
        <f t="shared" si="9"/>
        <v>20851.080000000002</v>
      </c>
      <c r="M71" s="2">
        <f t="shared" si="5"/>
        <v>44209</v>
      </c>
      <c r="N71" s="14">
        <v>44197</v>
      </c>
    </row>
    <row r="72" spans="1:14" x14ac:dyDescent="0.25">
      <c r="A72" s="1" t="s">
        <v>190</v>
      </c>
      <c r="B72" s="5">
        <v>44188</v>
      </c>
      <c r="C72" s="5">
        <v>44209</v>
      </c>
      <c r="D72" s="3">
        <f t="shared" si="6"/>
        <v>21</v>
      </c>
      <c r="E72" s="4" t="s">
        <v>76</v>
      </c>
      <c r="F72" s="10" t="s">
        <v>4</v>
      </c>
      <c r="G72" s="11">
        <v>1.4950000000000001</v>
      </c>
      <c r="H72" s="11">
        <v>1755</v>
      </c>
      <c r="I72" s="3">
        <v>13</v>
      </c>
      <c r="J72" s="12">
        <f t="shared" si="7"/>
        <v>0.93</v>
      </c>
      <c r="K72" s="13">
        <f t="shared" si="8"/>
        <v>1173.9100000000001</v>
      </c>
      <c r="L72" s="15">
        <f t="shared" si="9"/>
        <v>1091.74</v>
      </c>
      <c r="M72" s="2">
        <f t="shared" si="5"/>
        <v>44209</v>
      </c>
      <c r="N72" s="14">
        <v>44197</v>
      </c>
    </row>
    <row r="73" spans="1:14" x14ac:dyDescent="0.25">
      <c r="A73" s="1" t="s">
        <v>190</v>
      </c>
      <c r="B73" s="5">
        <v>44188</v>
      </c>
      <c r="C73" s="5">
        <v>44209</v>
      </c>
      <c r="D73" s="3">
        <f t="shared" si="6"/>
        <v>21</v>
      </c>
      <c r="E73" s="4" t="s">
        <v>77</v>
      </c>
      <c r="F73" s="10" t="s">
        <v>4</v>
      </c>
      <c r="G73" s="11">
        <v>18</v>
      </c>
      <c r="H73" s="11">
        <v>9270</v>
      </c>
      <c r="I73" s="3">
        <v>13</v>
      </c>
      <c r="J73" s="12">
        <f t="shared" si="7"/>
        <v>11.14</v>
      </c>
      <c r="K73" s="13">
        <f t="shared" si="8"/>
        <v>515</v>
      </c>
      <c r="L73" s="15">
        <f t="shared" si="9"/>
        <v>5737.1</v>
      </c>
      <c r="M73" s="2">
        <f t="shared" si="5"/>
        <v>44209</v>
      </c>
      <c r="N73" s="14">
        <v>44197</v>
      </c>
    </row>
    <row r="74" spans="1:14" x14ac:dyDescent="0.25">
      <c r="A74" s="1" t="s">
        <v>190</v>
      </c>
      <c r="B74" s="5">
        <v>44188</v>
      </c>
      <c r="C74" s="5">
        <v>44209</v>
      </c>
      <c r="D74" s="3">
        <f t="shared" si="6"/>
        <v>21</v>
      </c>
      <c r="E74" s="4" t="s">
        <v>78</v>
      </c>
      <c r="F74" s="10" t="s">
        <v>4</v>
      </c>
      <c r="G74" s="11">
        <v>19</v>
      </c>
      <c r="H74" s="11">
        <v>5330</v>
      </c>
      <c r="I74" s="3">
        <v>13</v>
      </c>
      <c r="J74" s="12">
        <f t="shared" si="7"/>
        <v>11.76</v>
      </c>
      <c r="K74" s="13">
        <f t="shared" si="8"/>
        <v>280.52999999999997</v>
      </c>
      <c r="L74" s="15">
        <f t="shared" si="9"/>
        <v>3299.03</v>
      </c>
      <c r="M74" s="2">
        <f t="shared" si="5"/>
        <v>44209</v>
      </c>
      <c r="N74" s="14">
        <v>44197</v>
      </c>
    </row>
    <row r="75" spans="1:14" x14ac:dyDescent="0.25">
      <c r="A75" s="1" t="s">
        <v>190</v>
      </c>
      <c r="B75" s="5">
        <v>44188</v>
      </c>
      <c r="C75" s="5">
        <v>44209</v>
      </c>
      <c r="D75" s="3">
        <f t="shared" si="6"/>
        <v>21</v>
      </c>
      <c r="E75" s="4" t="s">
        <v>79</v>
      </c>
      <c r="F75" s="10" t="s">
        <v>4</v>
      </c>
      <c r="G75" s="11">
        <v>22.3</v>
      </c>
      <c r="H75" s="11">
        <v>3506</v>
      </c>
      <c r="I75" s="3">
        <v>13</v>
      </c>
      <c r="J75" s="12">
        <f t="shared" si="7"/>
        <v>13.8</v>
      </c>
      <c r="K75" s="13">
        <f t="shared" si="8"/>
        <v>157.22</v>
      </c>
      <c r="L75" s="15">
        <f t="shared" si="9"/>
        <v>2169.64</v>
      </c>
      <c r="M75" s="2">
        <f t="shared" si="5"/>
        <v>44209</v>
      </c>
      <c r="N75" s="14">
        <v>44197</v>
      </c>
    </row>
    <row r="76" spans="1:14" x14ac:dyDescent="0.25">
      <c r="A76" s="1" t="s">
        <v>190</v>
      </c>
      <c r="B76" s="5">
        <v>44188</v>
      </c>
      <c r="C76" s="5">
        <v>44209</v>
      </c>
      <c r="D76" s="3">
        <f t="shared" si="6"/>
        <v>21</v>
      </c>
      <c r="E76" s="4" t="s">
        <v>80</v>
      </c>
      <c r="F76" s="10" t="s">
        <v>4</v>
      </c>
      <c r="G76" s="11">
        <v>168.9</v>
      </c>
      <c r="H76" s="11">
        <v>40647</v>
      </c>
      <c r="I76" s="3">
        <v>13</v>
      </c>
      <c r="J76" s="12">
        <f t="shared" si="7"/>
        <v>104.56</v>
      </c>
      <c r="K76" s="13">
        <f t="shared" si="8"/>
        <v>240.66</v>
      </c>
      <c r="L76" s="15">
        <f t="shared" si="9"/>
        <v>25163.41</v>
      </c>
      <c r="M76" s="2">
        <f t="shared" si="5"/>
        <v>44209</v>
      </c>
      <c r="N76" s="14">
        <v>44197</v>
      </c>
    </row>
    <row r="77" spans="1:14" x14ac:dyDescent="0.25">
      <c r="A77" s="1" t="s">
        <v>190</v>
      </c>
      <c r="B77" s="5">
        <v>44188</v>
      </c>
      <c r="C77" s="5">
        <v>44209</v>
      </c>
      <c r="D77" s="3">
        <f t="shared" si="6"/>
        <v>21</v>
      </c>
      <c r="E77" s="4" t="s">
        <v>81</v>
      </c>
      <c r="F77" s="10" t="s">
        <v>4</v>
      </c>
      <c r="G77" s="11">
        <v>8.8000000000000007</v>
      </c>
      <c r="H77" s="11">
        <v>5280</v>
      </c>
      <c r="I77" s="3">
        <v>13</v>
      </c>
      <c r="J77" s="12">
        <f t="shared" si="7"/>
        <v>5.45</v>
      </c>
      <c r="K77" s="13">
        <f t="shared" si="8"/>
        <v>600</v>
      </c>
      <c r="L77" s="15">
        <f t="shared" si="9"/>
        <v>3270</v>
      </c>
      <c r="M77" s="2">
        <f t="shared" si="5"/>
        <v>44209</v>
      </c>
      <c r="N77" s="14">
        <v>44197</v>
      </c>
    </row>
    <row r="78" spans="1:14" x14ac:dyDescent="0.25">
      <c r="A78" s="1" t="s">
        <v>190</v>
      </c>
      <c r="B78" s="5">
        <v>44188</v>
      </c>
      <c r="C78" s="5">
        <v>44209</v>
      </c>
      <c r="D78" s="3">
        <f t="shared" si="6"/>
        <v>21</v>
      </c>
      <c r="E78" s="4" t="s">
        <v>82</v>
      </c>
      <c r="F78" s="10" t="s">
        <v>4</v>
      </c>
      <c r="G78" s="11">
        <v>52.74</v>
      </c>
      <c r="H78" s="11">
        <v>63288</v>
      </c>
      <c r="I78" s="3">
        <v>13</v>
      </c>
      <c r="J78" s="12">
        <f t="shared" si="7"/>
        <v>32.65</v>
      </c>
      <c r="K78" s="13">
        <f t="shared" si="8"/>
        <v>1200</v>
      </c>
      <c r="L78" s="15">
        <f t="shared" si="9"/>
        <v>39180</v>
      </c>
      <c r="M78" s="2">
        <f t="shared" si="5"/>
        <v>44209</v>
      </c>
      <c r="N78" s="14">
        <v>44197</v>
      </c>
    </row>
    <row r="79" spans="1:14" x14ac:dyDescent="0.25">
      <c r="A79" s="1" t="s">
        <v>190</v>
      </c>
      <c r="B79" s="5">
        <v>44188</v>
      </c>
      <c r="C79" s="5">
        <v>44209</v>
      </c>
      <c r="D79" s="3">
        <f t="shared" si="6"/>
        <v>21</v>
      </c>
      <c r="E79" s="4" t="s">
        <v>83</v>
      </c>
      <c r="F79" s="10" t="s">
        <v>4</v>
      </c>
      <c r="G79" s="11">
        <v>10.15</v>
      </c>
      <c r="H79" s="11">
        <v>8807.48</v>
      </c>
      <c r="I79" s="3">
        <v>13</v>
      </c>
      <c r="J79" s="12">
        <f t="shared" si="7"/>
        <v>6.28</v>
      </c>
      <c r="K79" s="13">
        <f t="shared" si="8"/>
        <v>867.73</v>
      </c>
      <c r="L79" s="15">
        <f t="shared" si="9"/>
        <v>5449.34</v>
      </c>
      <c r="M79" s="2">
        <f t="shared" si="5"/>
        <v>44209</v>
      </c>
      <c r="N79" s="14">
        <v>44197</v>
      </c>
    </row>
    <row r="80" spans="1:14" x14ac:dyDescent="0.25">
      <c r="A80" s="1" t="s">
        <v>190</v>
      </c>
      <c r="B80" s="5">
        <v>44188</v>
      </c>
      <c r="C80" s="5">
        <v>44209</v>
      </c>
      <c r="D80" s="3">
        <f t="shared" si="6"/>
        <v>21</v>
      </c>
      <c r="E80" s="4" t="s">
        <v>84</v>
      </c>
      <c r="F80" s="10" t="s">
        <v>4</v>
      </c>
      <c r="G80" s="11">
        <v>93.41</v>
      </c>
      <c r="H80" s="11">
        <v>26562.83</v>
      </c>
      <c r="I80" s="3">
        <v>13</v>
      </c>
      <c r="J80" s="12">
        <f t="shared" si="7"/>
        <v>57.83</v>
      </c>
      <c r="K80" s="13">
        <f t="shared" si="8"/>
        <v>284.37</v>
      </c>
      <c r="L80" s="15">
        <f t="shared" si="9"/>
        <v>16445.12</v>
      </c>
      <c r="M80" s="2">
        <f t="shared" si="5"/>
        <v>44209</v>
      </c>
      <c r="N80" s="14">
        <v>44197</v>
      </c>
    </row>
    <row r="81" spans="1:14" x14ac:dyDescent="0.25">
      <c r="A81" s="1" t="s">
        <v>190</v>
      </c>
      <c r="B81" s="5">
        <v>44188</v>
      </c>
      <c r="C81" s="5">
        <v>44209</v>
      </c>
      <c r="D81" s="3">
        <f t="shared" si="6"/>
        <v>21</v>
      </c>
      <c r="E81" s="4" t="s">
        <v>85</v>
      </c>
      <c r="F81" s="10" t="s">
        <v>4</v>
      </c>
      <c r="G81" s="11">
        <v>9.25</v>
      </c>
      <c r="H81" s="11">
        <v>2965.12</v>
      </c>
      <c r="I81" s="3">
        <v>13</v>
      </c>
      <c r="J81" s="12">
        <f t="shared" si="7"/>
        <v>5.73</v>
      </c>
      <c r="K81" s="13">
        <f t="shared" si="8"/>
        <v>320.55</v>
      </c>
      <c r="L81" s="15">
        <f t="shared" si="9"/>
        <v>1836.75</v>
      </c>
      <c r="M81" s="2">
        <f t="shared" si="5"/>
        <v>44209</v>
      </c>
      <c r="N81" s="14">
        <v>44197</v>
      </c>
    </row>
    <row r="82" spans="1:14" x14ac:dyDescent="0.25">
      <c r="A82" s="1" t="s">
        <v>190</v>
      </c>
      <c r="B82" s="5">
        <v>44188</v>
      </c>
      <c r="C82" s="5">
        <v>44209</v>
      </c>
      <c r="D82" s="3">
        <f t="shared" si="6"/>
        <v>21</v>
      </c>
      <c r="E82" s="4" t="s">
        <v>86</v>
      </c>
      <c r="F82" s="10" t="s">
        <v>4</v>
      </c>
      <c r="G82" s="11">
        <v>10.4</v>
      </c>
      <c r="H82" s="11">
        <v>7280</v>
      </c>
      <c r="I82" s="3">
        <v>13</v>
      </c>
      <c r="J82" s="12">
        <f t="shared" si="7"/>
        <v>6.44</v>
      </c>
      <c r="K82" s="13">
        <f t="shared" si="8"/>
        <v>700</v>
      </c>
      <c r="L82" s="15">
        <f t="shared" si="9"/>
        <v>4508</v>
      </c>
      <c r="M82" s="2">
        <f t="shared" si="5"/>
        <v>44209</v>
      </c>
      <c r="N82" s="14">
        <v>44197</v>
      </c>
    </row>
    <row r="83" spans="1:14" x14ac:dyDescent="0.25">
      <c r="A83" s="1" t="s">
        <v>190</v>
      </c>
      <c r="B83" s="5">
        <v>44188</v>
      </c>
      <c r="C83" s="5">
        <v>44209</v>
      </c>
      <c r="D83" s="3">
        <f t="shared" si="6"/>
        <v>21</v>
      </c>
      <c r="E83" s="4" t="s">
        <v>87</v>
      </c>
      <c r="F83" s="10" t="s">
        <v>4</v>
      </c>
      <c r="G83" s="11">
        <v>97.25</v>
      </c>
      <c r="H83" s="11">
        <v>14477</v>
      </c>
      <c r="I83" s="3">
        <v>13</v>
      </c>
      <c r="J83" s="12">
        <f t="shared" si="7"/>
        <v>60.2</v>
      </c>
      <c r="K83" s="13">
        <f t="shared" si="8"/>
        <v>148.86000000000001</v>
      </c>
      <c r="L83" s="15">
        <f t="shared" si="9"/>
        <v>8961.3700000000008</v>
      </c>
      <c r="M83" s="2">
        <f t="shared" si="5"/>
        <v>44209</v>
      </c>
      <c r="N83" s="14">
        <v>44197</v>
      </c>
    </row>
    <row r="84" spans="1:14" x14ac:dyDescent="0.25">
      <c r="A84" s="1" t="s">
        <v>190</v>
      </c>
      <c r="B84" s="5">
        <v>44188</v>
      </c>
      <c r="C84" s="5">
        <v>44209</v>
      </c>
      <c r="D84" s="3">
        <f t="shared" si="6"/>
        <v>21</v>
      </c>
      <c r="E84" s="4" t="s">
        <v>88</v>
      </c>
      <c r="F84" s="10" t="s">
        <v>4</v>
      </c>
      <c r="G84" s="11">
        <v>1.9550000000000001</v>
      </c>
      <c r="H84" s="11">
        <v>2360.3000000000002</v>
      </c>
      <c r="I84" s="3">
        <v>13</v>
      </c>
      <c r="J84" s="12">
        <f t="shared" si="7"/>
        <v>1.21</v>
      </c>
      <c r="K84" s="13">
        <f t="shared" si="8"/>
        <v>1207.31</v>
      </c>
      <c r="L84" s="15">
        <f t="shared" si="9"/>
        <v>1460.85</v>
      </c>
      <c r="M84" s="2">
        <f t="shared" si="5"/>
        <v>44209</v>
      </c>
      <c r="N84" s="14">
        <v>44197</v>
      </c>
    </row>
    <row r="85" spans="1:14" x14ac:dyDescent="0.25">
      <c r="A85" s="1" t="s">
        <v>190</v>
      </c>
      <c r="B85" s="5">
        <v>44188</v>
      </c>
      <c r="C85" s="5">
        <v>44209</v>
      </c>
      <c r="D85" s="3">
        <f t="shared" si="6"/>
        <v>21</v>
      </c>
      <c r="E85" s="4" t="s">
        <v>89</v>
      </c>
      <c r="F85" s="10" t="s">
        <v>4</v>
      </c>
      <c r="G85" s="11">
        <v>0.5</v>
      </c>
      <c r="H85" s="11">
        <v>185</v>
      </c>
      <c r="I85" s="3">
        <v>13</v>
      </c>
      <c r="J85" s="12">
        <f t="shared" si="7"/>
        <v>0.31</v>
      </c>
      <c r="K85" s="13">
        <f t="shared" si="8"/>
        <v>370</v>
      </c>
      <c r="L85" s="15">
        <f t="shared" si="9"/>
        <v>114.7</v>
      </c>
      <c r="M85" s="2">
        <f t="shared" si="5"/>
        <v>44209</v>
      </c>
      <c r="N85" s="14">
        <v>44197</v>
      </c>
    </row>
    <row r="86" spans="1:14" x14ac:dyDescent="0.25">
      <c r="A86" s="1" t="s">
        <v>190</v>
      </c>
      <c r="B86" s="5">
        <v>44188</v>
      </c>
      <c r="C86" s="5">
        <v>44209</v>
      </c>
      <c r="D86" s="3">
        <f t="shared" si="6"/>
        <v>21</v>
      </c>
      <c r="E86" s="4" t="s">
        <v>90</v>
      </c>
      <c r="F86" s="10" t="s">
        <v>118</v>
      </c>
      <c r="G86" s="11">
        <v>742</v>
      </c>
      <c r="H86" s="11">
        <v>44520</v>
      </c>
      <c r="I86" s="3">
        <v>13</v>
      </c>
      <c r="J86" s="12">
        <f t="shared" si="7"/>
        <v>459.33</v>
      </c>
      <c r="K86" s="13">
        <f t="shared" si="8"/>
        <v>60</v>
      </c>
      <c r="L86" s="15">
        <f t="shared" si="9"/>
        <v>27559.8</v>
      </c>
      <c r="M86" s="2">
        <f t="shared" si="5"/>
        <v>44209</v>
      </c>
      <c r="N86" s="14">
        <v>44197</v>
      </c>
    </row>
    <row r="87" spans="1:14" x14ac:dyDescent="0.25">
      <c r="A87" s="1" t="s">
        <v>190</v>
      </c>
      <c r="B87" s="5">
        <v>44188</v>
      </c>
      <c r="C87" s="5">
        <v>44209</v>
      </c>
      <c r="D87" s="3">
        <f t="shared" si="6"/>
        <v>21</v>
      </c>
      <c r="E87" s="4" t="s">
        <v>91</v>
      </c>
      <c r="F87" s="10" t="s">
        <v>127</v>
      </c>
      <c r="G87" s="11">
        <v>203.3</v>
      </c>
      <c r="H87" s="11">
        <v>51112.27</v>
      </c>
      <c r="I87" s="3">
        <v>13</v>
      </c>
      <c r="J87" s="12">
        <f t="shared" si="7"/>
        <v>125.85</v>
      </c>
      <c r="K87" s="13">
        <f t="shared" si="8"/>
        <v>251.41</v>
      </c>
      <c r="L87" s="15">
        <f t="shared" si="9"/>
        <v>31639.95</v>
      </c>
      <c r="M87" s="2">
        <f t="shared" si="5"/>
        <v>44209</v>
      </c>
      <c r="N87" s="14">
        <v>44197</v>
      </c>
    </row>
    <row r="88" spans="1:14" x14ac:dyDescent="0.25">
      <c r="A88" s="1" t="s">
        <v>190</v>
      </c>
      <c r="B88" s="5">
        <v>44188</v>
      </c>
      <c r="C88" s="5">
        <v>44209</v>
      </c>
      <c r="D88" s="3">
        <f t="shared" si="6"/>
        <v>21</v>
      </c>
      <c r="E88" s="4" t="s">
        <v>92</v>
      </c>
      <c r="F88" s="10" t="s">
        <v>4</v>
      </c>
      <c r="G88" s="11">
        <v>33</v>
      </c>
      <c r="H88" s="11">
        <v>1175.76</v>
      </c>
      <c r="I88" s="3">
        <v>13</v>
      </c>
      <c r="J88" s="12">
        <f t="shared" si="7"/>
        <v>20.43</v>
      </c>
      <c r="K88" s="13">
        <f t="shared" si="8"/>
        <v>35.630000000000003</v>
      </c>
      <c r="L88" s="15">
        <f t="shared" si="9"/>
        <v>727.92</v>
      </c>
      <c r="M88" s="2">
        <f t="shared" si="5"/>
        <v>44209</v>
      </c>
      <c r="N88" s="14">
        <v>44197</v>
      </c>
    </row>
    <row r="89" spans="1:14" x14ac:dyDescent="0.25">
      <c r="A89" s="1" t="s">
        <v>190</v>
      </c>
      <c r="B89" s="5">
        <v>44188</v>
      </c>
      <c r="C89" s="5">
        <v>44209</v>
      </c>
      <c r="D89" s="3">
        <f t="shared" si="6"/>
        <v>21</v>
      </c>
      <c r="E89" s="4" t="s">
        <v>93</v>
      </c>
      <c r="F89" s="10" t="s">
        <v>4</v>
      </c>
      <c r="G89" s="11">
        <v>15.2</v>
      </c>
      <c r="H89" s="11">
        <v>18656.099999999999</v>
      </c>
      <c r="I89" s="3">
        <v>13</v>
      </c>
      <c r="J89" s="12">
        <f t="shared" si="7"/>
        <v>9.41</v>
      </c>
      <c r="K89" s="13">
        <f t="shared" si="8"/>
        <v>1227.3800000000001</v>
      </c>
      <c r="L89" s="15">
        <f t="shared" si="9"/>
        <v>11549.65</v>
      </c>
      <c r="M89" s="2">
        <f t="shared" si="5"/>
        <v>44209</v>
      </c>
      <c r="N89" s="14">
        <v>44197</v>
      </c>
    </row>
    <row r="90" spans="1:14" x14ac:dyDescent="0.25">
      <c r="A90" s="1" t="s">
        <v>190</v>
      </c>
      <c r="B90" s="5">
        <v>44188</v>
      </c>
      <c r="C90" s="5">
        <v>44209</v>
      </c>
      <c r="D90" s="3">
        <f t="shared" si="6"/>
        <v>21</v>
      </c>
      <c r="E90" s="4" t="s">
        <v>94</v>
      </c>
      <c r="F90" s="10" t="s">
        <v>127</v>
      </c>
      <c r="G90" s="11">
        <v>6.5</v>
      </c>
      <c r="H90" s="11">
        <v>5055</v>
      </c>
      <c r="I90" s="3">
        <v>13</v>
      </c>
      <c r="J90" s="12">
        <f t="shared" si="7"/>
        <v>4.0199999999999996</v>
      </c>
      <c r="K90" s="13">
        <f t="shared" si="8"/>
        <v>777.69</v>
      </c>
      <c r="L90" s="15">
        <f t="shared" si="9"/>
        <v>3126.31</v>
      </c>
      <c r="M90" s="2">
        <f t="shared" si="5"/>
        <v>44209</v>
      </c>
      <c r="N90" s="14">
        <v>44197</v>
      </c>
    </row>
    <row r="91" spans="1:14" x14ac:dyDescent="0.25">
      <c r="A91" s="1" t="s">
        <v>190</v>
      </c>
      <c r="B91" s="5">
        <v>44188</v>
      </c>
      <c r="C91" s="5">
        <v>44209</v>
      </c>
      <c r="D91" s="3">
        <f t="shared" si="6"/>
        <v>21</v>
      </c>
      <c r="E91" s="4" t="s">
        <v>95</v>
      </c>
      <c r="F91" s="10" t="s">
        <v>4</v>
      </c>
      <c r="G91" s="11">
        <v>30</v>
      </c>
      <c r="H91" s="11">
        <v>9675</v>
      </c>
      <c r="I91" s="3">
        <v>13</v>
      </c>
      <c r="J91" s="12">
        <f t="shared" si="7"/>
        <v>18.57</v>
      </c>
      <c r="K91" s="13">
        <f t="shared" si="8"/>
        <v>322.5</v>
      </c>
      <c r="L91" s="15">
        <f t="shared" si="9"/>
        <v>5988.83</v>
      </c>
      <c r="M91" s="2">
        <f t="shared" si="5"/>
        <v>44209</v>
      </c>
      <c r="N91" s="14">
        <v>44197</v>
      </c>
    </row>
    <row r="92" spans="1:14" x14ac:dyDescent="0.25">
      <c r="A92" s="1" t="s">
        <v>190</v>
      </c>
      <c r="B92" s="5">
        <v>44188</v>
      </c>
      <c r="C92" s="5">
        <v>44209</v>
      </c>
      <c r="D92" s="3">
        <f t="shared" si="6"/>
        <v>21</v>
      </c>
      <c r="E92" s="4" t="s">
        <v>96</v>
      </c>
      <c r="F92" s="10" t="s">
        <v>4</v>
      </c>
      <c r="G92" s="11">
        <v>2.5299999999999998</v>
      </c>
      <c r="H92" s="11">
        <v>4070</v>
      </c>
      <c r="I92" s="3">
        <v>13</v>
      </c>
      <c r="J92" s="12">
        <f t="shared" si="7"/>
        <v>1.57</v>
      </c>
      <c r="K92" s="13">
        <f t="shared" si="8"/>
        <v>1608.7</v>
      </c>
      <c r="L92" s="15">
        <f t="shared" si="9"/>
        <v>2525.66</v>
      </c>
      <c r="M92" s="2">
        <f t="shared" si="5"/>
        <v>44209</v>
      </c>
      <c r="N92" s="14">
        <v>44197</v>
      </c>
    </row>
    <row r="93" spans="1:14" x14ac:dyDescent="0.25">
      <c r="A93" s="1" t="s">
        <v>190</v>
      </c>
      <c r="B93" s="5">
        <v>44188</v>
      </c>
      <c r="C93" s="5">
        <v>44209</v>
      </c>
      <c r="D93" s="3">
        <f t="shared" si="6"/>
        <v>21</v>
      </c>
      <c r="E93" s="4" t="s">
        <v>97</v>
      </c>
      <c r="F93" s="10" t="s">
        <v>4</v>
      </c>
      <c r="G93" s="11">
        <v>8.75</v>
      </c>
      <c r="H93" s="11">
        <v>15750</v>
      </c>
      <c r="I93" s="3">
        <v>13</v>
      </c>
      <c r="J93" s="12">
        <f t="shared" si="7"/>
        <v>5.42</v>
      </c>
      <c r="K93" s="13">
        <f t="shared" si="8"/>
        <v>1800</v>
      </c>
      <c r="L93" s="15">
        <f t="shared" si="9"/>
        <v>9756</v>
      </c>
      <c r="M93" s="2">
        <f t="shared" si="5"/>
        <v>44209</v>
      </c>
      <c r="N93" s="14">
        <v>44197</v>
      </c>
    </row>
    <row r="94" spans="1:14" x14ac:dyDescent="0.25">
      <c r="A94" s="1" t="s">
        <v>190</v>
      </c>
      <c r="B94" s="5">
        <v>44188</v>
      </c>
      <c r="C94" s="5">
        <v>44209</v>
      </c>
      <c r="D94" s="3">
        <f t="shared" si="6"/>
        <v>21</v>
      </c>
      <c r="E94" s="4" t="s">
        <v>98</v>
      </c>
      <c r="F94" s="10" t="s">
        <v>4</v>
      </c>
      <c r="G94" s="11">
        <v>84.36</v>
      </c>
      <c r="H94" s="11">
        <v>8431.0499999999993</v>
      </c>
      <c r="I94" s="3">
        <v>13</v>
      </c>
      <c r="J94" s="12">
        <f t="shared" si="7"/>
        <v>52.22</v>
      </c>
      <c r="K94" s="13">
        <f t="shared" si="8"/>
        <v>99.94</v>
      </c>
      <c r="L94" s="15">
        <f t="shared" si="9"/>
        <v>5218.87</v>
      </c>
      <c r="M94" s="2">
        <f t="shared" si="5"/>
        <v>44209</v>
      </c>
      <c r="N94" s="14">
        <v>44197</v>
      </c>
    </row>
    <row r="95" spans="1:14" x14ac:dyDescent="0.25">
      <c r="A95" s="1" t="s">
        <v>190</v>
      </c>
      <c r="B95" s="5">
        <v>44188</v>
      </c>
      <c r="C95" s="5">
        <v>44209</v>
      </c>
      <c r="D95" s="3">
        <f t="shared" si="6"/>
        <v>21</v>
      </c>
      <c r="E95" s="4" t="s">
        <v>99</v>
      </c>
      <c r="F95" s="10" t="s">
        <v>4</v>
      </c>
      <c r="G95" s="11">
        <v>6.6</v>
      </c>
      <c r="H95" s="11">
        <v>2610.3000000000002</v>
      </c>
      <c r="I95" s="3">
        <v>13</v>
      </c>
      <c r="J95" s="12">
        <f t="shared" si="7"/>
        <v>4.09</v>
      </c>
      <c r="K95" s="13">
        <f t="shared" si="8"/>
        <v>395.5</v>
      </c>
      <c r="L95" s="15">
        <f t="shared" si="9"/>
        <v>1617.6</v>
      </c>
      <c r="M95" s="2">
        <f t="shared" si="5"/>
        <v>44209</v>
      </c>
      <c r="N95" s="14">
        <v>44197</v>
      </c>
    </row>
    <row r="96" spans="1:14" x14ac:dyDescent="0.25">
      <c r="A96" s="1" t="s">
        <v>190</v>
      </c>
      <c r="B96" s="5">
        <v>44188</v>
      </c>
      <c r="C96" s="5">
        <v>44209</v>
      </c>
      <c r="D96" s="3">
        <f t="shared" si="6"/>
        <v>21</v>
      </c>
      <c r="E96" s="4" t="s">
        <v>100</v>
      </c>
      <c r="F96" s="10" t="s">
        <v>4</v>
      </c>
      <c r="G96" s="11">
        <v>34.908000000000001</v>
      </c>
      <c r="H96" s="11">
        <v>100535.03</v>
      </c>
      <c r="I96" s="3">
        <v>13</v>
      </c>
      <c r="J96" s="12">
        <f t="shared" si="7"/>
        <v>21.61</v>
      </c>
      <c r="K96" s="13">
        <f t="shared" si="8"/>
        <v>2880</v>
      </c>
      <c r="L96" s="15">
        <f t="shared" si="9"/>
        <v>62236.800000000003</v>
      </c>
      <c r="M96" s="2">
        <f t="shared" si="5"/>
        <v>44209</v>
      </c>
      <c r="N96" s="14">
        <v>44197</v>
      </c>
    </row>
    <row r="97" spans="1:14" x14ac:dyDescent="0.25">
      <c r="A97" s="1" t="s">
        <v>190</v>
      </c>
      <c r="B97" s="5">
        <v>44188</v>
      </c>
      <c r="C97" s="5">
        <v>44209</v>
      </c>
      <c r="D97" s="3">
        <f t="shared" si="6"/>
        <v>21</v>
      </c>
      <c r="E97" s="4" t="s">
        <v>101</v>
      </c>
      <c r="F97" s="10" t="s">
        <v>118</v>
      </c>
      <c r="G97" s="11">
        <v>104</v>
      </c>
      <c r="H97" s="11">
        <v>5746</v>
      </c>
      <c r="I97" s="3">
        <v>13</v>
      </c>
      <c r="J97" s="12">
        <f t="shared" si="7"/>
        <v>64.38</v>
      </c>
      <c r="K97" s="13">
        <f t="shared" si="8"/>
        <v>55.25</v>
      </c>
      <c r="L97" s="15">
        <f t="shared" si="9"/>
        <v>3557</v>
      </c>
      <c r="M97" s="2">
        <f t="shared" si="5"/>
        <v>44209</v>
      </c>
      <c r="N97" s="14">
        <v>44197</v>
      </c>
    </row>
    <row r="98" spans="1:14" x14ac:dyDescent="0.25">
      <c r="A98" s="1" t="s">
        <v>190</v>
      </c>
      <c r="B98" s="5">
        <v>44188</v>
      </c>
      <c r="C98" s="5">
        <v>44209</v>
      </c>
      <c r="D98" s="3">
        <f t="shared" si="6"/>
        <v>21</v>
      </c>
      <c r="E98" s="4" t="s">
        <v>102</v>
      </c>
      <c r="F98" s="10" t="s">
        <v>4</v>
      </c>
      <c r="G98" s="11">
        <v>25.6</v>
      </c>
      <c r="H98" s="11">
        <v>17920</v>
      </c>
      <c r="I98" s="3">
        <v>13</v>
      </c>
      <c r="J98" s="12">
        <f t="shared" si="7"/>
        <v>15.85</v>
      </c>
      <c r="K98" s="13">
        <f t="shared" si="8"/>
        <v>700</v>
      </c>
      <c r="L98" s="15">
        <f t="shared" si="9"/>
        <v>11095</v>
      </c>
      <c r="M98" s="2">
        <f t="shared" si="5"/>
        <v>44209</v>
      </c>
      <c r="N98" s="14">
        <v>44197</v>
      </c>
    </row>
    <row r="99" spans="1:14" x14ac:dyDescent="0.25">
      <c r="A99" s="1" t="s">
        <v>190</v>
      </c>
      <c r="B99" s="5">
        <v>44188</v>
      </c>
      <c r="C99" s="5">
        <v>44209</v>
      </c>
      <c r="D99" s="3">
        <f t="shared" si="6"/>
        <v>21</v>
      </c>
      <c r="E99" s="4" t="s">
        <v>103</v>
      </c>
      <c r="F99" s="10" t="s">
        <v>4</v>
      </c>
      <c r="G99" s="11">
        <v>32</v>
      </c>
      <c r="H99" s="11">
        <v>4601</v>
      </c>
      <c r="I99" s="3">
        <v>13</v>
      </c>
      <c r="J99" s="12">
        <f t="shared" si="7"/>
        <v>19.809999999999999</v>
      </c>
      <c r="K99" s="13">
        <f t="shared" si="8"/>
        <v>143.78</v>
      </c>
      <c r="L99" s="15">
        <f t="shared" si="9"/>
        <v>2848.28</v>
      </c>
      <c r="M99" s="2">
        <f t="shared" si="5"/>
        <v>44209</v>
      </c>
      <c r="N99" s="14">
        <v>44197</v>
      </c>
    </row>
    <row r="100" spans="1:14" x14ac:dyDescent="0.25">
      <c r="A100" s="1" t="s">
        <v>190</v>
      </c>
      <c r="B100" s="5">
        <v>44188</v>
      </c>
      <c r="C100" s="5">
        <v>44209</v>
      </c>
      <c r="D100" s="3">
        <f t="shared" si="6"/>
        <v>21</v>
      </c>
      <c r="E100" s="4" t="s">
        <v>104</v>
      </c>
      <c r="F100" s="10" t="s">
        <v>127</v>
      </c>
      <c r="G100" s="11">
        <v>1.98</v>
      </c>
      <c r="H100" s="11">
        <v>1577</v>
      </c>
      <c r="I100" s="3">
        <v>13</v>
      </c>
      <c r="J100" s="12">
        <f t="shared" si="7"/>
        <v>1.23</v>
      </c>
      <c r="K100" s="13">
        <f t="shared" si="8"/>
        <v>796.46</v>
      </c>
      <c r="L100" s="15">
        <f t="shared" si="9"/>
        <v>979.65</v>
      </c>
      <c r="M100" s="2">
        <f t="shared" si="5"/>
        <v>44209</v>
      </c>
      <c r="N100" s="14">
        <v>44197</v>
      </c>
    </row>
    <row r="101" spans="1:14" x14ac:dyDescent="0.25">
      <c r="A101" s="1" t="s">
        <v>190</v>
      </c>
      <c r="B101" s="5">
        <v>44188</v>
      </c>
      <c r="C101" s="5">
        <v>44209</v>
      </c>
      <c r="D101" s="3">
        <f t="shared" si="6"/>
        <v>21</v>
      </c>
      <c r="E101" s="4" t="s">
        <v>105</v>
      </c>
      <c r="F101" s="10" t="s">
        <v>4</v>
      </c>
      <c r="G101" s="11">
        <v>41.4</v>
      </c>
      <c r="H101" s="11">
        <v>37260</v>
      </c>
      <c r="I101" s="3">
        <v>13</v>
      </c>
      <c r="J101" s="12">
        <f t="shared" si="7"/>
        <v>25.63</v>
      </c>
      <c r="K101" s="13">
        <f t="shared" si="8"/>
        <v>900</v>
      </c>
      <c r="L101" s="15">
        <f t="shared" si="9"/>
        <v>23067</v>
      </c>
      <c r="M101" s="2">
        <f t="shared" si="5"/>
        <v>44209</v>
      </c>
      <c r="N101" s="14">
        <v>44197</v>
      </c>
    </row>
    <row r="102" spans="1:14" x14ac:dyDescent="0.25">
      <c r="A102" s="1" t="s">
        <v>190</v>
      </c>
      <c r="B102" s="5">
        <v>44188</v>
      </c>
      <c r="C102" s="5">
        <v>44209</v>
      </c>
      <c r="D102" s="3">
        <f t="shared" si="6"/>
        <v>21</v>
      </c>
      <c r="E102" s="4" t="s">
        <v>106</v>
      </c>
      <c r="F102" s="10" t="s">
        <v>4</v>
      </c>
      <c r="G102" s="11">
        <v>42</v>
      </c>
      <c r="H102" s="11">
        <v>23900</v>
      </c>
      <c r="I102" s="3">
        <v>13</v>
      </c>
      <c r="J102" s="12">
        <f t="shared" si="7"/>
        <v>26</v>
      </c>
      <c r="K102" s="13">
        <f t="shared" si="8"/>
        <v>569.04999999999995</v>
      </c>
      <c r="L102" s="15">
        <f t="shared" si="9"/>
        <v>14795.3</v>
      </c>
      <c r="M102" s="2">
        <f t="shared" si="5"/>
        <v>44209</v>
      </c>
      <c r="N102" s="14">
        <v>44197</v>
      </c>
    </row>
    <row r="103" spans="1:14" x14ac:dyDescent="0.25">
      <c r="A103" s="1" t="s">
        <v>190</v>
      </c>
      <c r="B103" s="5">
        <v>44188</v>
      </c>
      <c r="C103" s="5">
        <v>44209</v>
      </c>
      <c r="D103" s="3">
        <f t="shared" si="6"/>
        <v>21</v>
      </c>
      <c r="E103" s="4" t="s">
        <v>107</v>
      </c>
      <c r="F103" s="10" t="s">
        <v>4</v>
      </c>
      <c r="G103" s="11">
        <v>33.799999999999997</v>
      </c>
      <c r="H103" s="11">
        <v>19266</v>
      </c>
      <c r="I103" s="3">
        <v>13</v>
      </c>
      <c r="J103" s="12">
        <f t="shared" si="7"/>
        <v>20.92</v>
      </c>
      <c r="K103" s="13">
        <f t="shared" si="8"/>
        <v>570</v>
      </c>
      <c r="L103" s="15">
        <f t="shared" si="9"/>
        <v>11924.4</v>
      </c>
      <c r="M103" s="2">
        <f t="shared" si="5"/>
        <v>44209</v>
      </c>
      <c r="N103" s="14">
        <v>44197</v>
      </c>
    </row>
    <row r="104" spans="1:14" x14ac:dyDescent="0.25">
      <c r="A104" s="1" t="s">
        <v>190</v>
      </c>
      <c r="B104" s="5">
        <v>44188</v>
      </c>
      <c r="C104" s="5">
        <v>44209</v>
      </c>
      <c r="D104" s="3">
        <f t="shared" si="6"/>
        <v>21</v>
      </c>
      <c r="E104" s="4" t="s">
        <v>108</v>
      </c>
      <c r="F104" s="10" t="s">
        <v>4</v>
      </c>
      <c r="G104" s="11">
        <v>38.049999999999997</v>
      </c>
      <c r="H104" s="11">
        <v>16361.5</v>
      </c>
      <c r="I104" s="3">
        <v>13</v>
      </c>
      <c r="J104" s="12">
        <f t="shared" si="7"/>
        <v>23.55</v>
      </c>
      <c r="K104" s="13">
        <f t="shared" si="8"/>
        <v>430</v>
      </c>
      <c r="L104" s="15">
        <f t="shared" si="9"/>
        <v>10126.5</v>
      </c>
      <c r="M104" s="2">
        <f t="shared" si="5"/>
        <v>44209</v>
      </c>
      <c r="N104" s="14">
        <v>44197</v>
      </c>
    </row>
    <row r="105" spans="1:14" x14ac:dyDescent="0.25">
      <c r="A105" s="1" t="s">
        <v>190</v>
      </c>
      <c r="B105" s="5">
        <v>44188</v>
      </c>
      <c r="C105" s="5">
        <v>44209</v>
      </c>
      <c r="D105" s="3">
        <f t="shared" si="6"/>
        <v>21</v>
      </c>
      <c r="E105" s="4" t="s">
        <v>109</v>
      </c>
      <c r="F105" s="10" t="s">
        <v>4</v>
      </c>
      <c r="G105" s="11">
        <v>71.194999999999993</v>
      </c>
      <c r="H105" s="11">
        <v>31725.8</v>
      </c>
      <c r="I105" s="3">
        <v>13</v>
      </c>
      <c r="J105" s="12">
        <f t="shared" si="7"/>
        <v>44.07</v>
      </c>
      <c r="K105" s="13">
        <f t="shared" si="8"/>
        <v>445.62</v>
      </c>
      <c r="L105" s="15">
        <f t="shared" si="9"/>
        <v>19638.47</v>
      </c>
      <c r="M105" s="2">
        <f t="shared" si="5"/>
        <v>44209</v>
      </c>
      <c r="N105" s="14">
        <v>44197</v>
      </c>
    </row>
    <row r="106" spans="1:14" x14ac:dyDescent="0.25">
      <c r="A106" s="1" t="s">
        <v>190</v>
      </c>
      <c r="B106" s="5">
        <v>44188</v>
      </c>
      <c r="C106" s="5">
        <v>44209</v>
      </c>
      <c r="D106" s="3">
        <f t="shared" si="6"/>
        <v>21</v>
      </c>
      <c r="E106" s="4" t="s">
        <v>110</v>
      </c>
      <c r="F106" s="10" t="s">
        <v>4</v>
      </c>
      <c r="G106" s="11">
        <v>1.02</v>
      </c>
      <c r="H106" s="11">
        <v>1124</v>
      </c>
      <c r="I106" s="3">
        <v>13</v>
      </c>
      <c r="J106" s="12">
        <f t="shared" si="7"/>
        <v>0.63</v>
      </c>
      <c r="K106" s="13">
        <f t="shared" si="8"/>
        <v>1101.96</v>
      </c>
      <c r="L106" s="15">
        <f t="shared" si="9"/>
        <v>694.23</v>
      </c>
      <c r="M106" s="2">
        <f t="shared" si="5"/>
        <v>44209</v>
      </c>
      <c r="N106" s="14">
        <v>44197</v>
      </c>
    </row>
    <row r="107" spans="1:14" x14ac:dyDescent="0.25">
      <c r="A107" s="1" t="s">
        <v>190</v>
      </c>
      <c r="B107" s="5">
        <v>44188</v>
      </c>
      <c r="C107" s="5">
        <v>44209</v>
      </c>
      <c r="D107" s="3">
        <f t="shared" si="6"/>
        <v>21</v>
      </c>
      <c r="E107" s="4" t="s">
        <v>111</v>
      </c>
      <c r="F107" s="10" t="s">
        <v>4</v>
      </c>
      <c r="G107" s="11">
        <v>2.41</v>
      </c>
      <c r="H107" s="11">
        <v>4350.75</v>
      </c>
      <c r="I107" s="3">
        <v>13</v>
      </c>
      <c r="J107" s="12">
        <f t="shared" si="7"/>
        <v>1.49</v>
      </c>
      <c r="K107" s="13">
        <f t="shared" si="8"/>
        <v>1805.29</v>
      </c>
      <c r="L107" s="15">
        <f t="shared" si="9"/>
        <v>2689.88</v>
      </c>
      <c r="M107" s="2">
        <f t="shared" si="5"/>
        <v>44209</v>
      </c>
      <c r="N107" s="14">
        <v>44197</v>
      </c>
    </row>
    <row r="108" spans="1:14" x14ac:dyDescent="0.25">
      <c r="A108" s="1" t="s">
        <v>190</v>
      </c>
      <c r="B108" s="5">
        <v>44188</v>
      </c>
      <c r="C108" s="5">
        <v>44209</v>
      </c>
      <c r="D108" s="3">
        <f t="shared" si="6"/>
        <v>21</v>
      </c>
      <c r="E108" s="4" t="s">
        <v>112</v>
      </c>
      <c r="F108" s="10" t="s">
        <v>4</v>
      </c>
      <c r="G108" s="11">
        <v>1.44</v>
      </c>
      <c r="H108" s="11">
        <v>5130</v>
      </c>
      <c r="I108" s="3">
        <v>13</v>
      </c>
      <c r="J108" s="12">
        <f t="shared" si="7"/>
        <v>0.89</v>
      </c>
      <c r="K108" s="13">
        <f t="shared" si="8"/>
        <v>3562.5</v>
      </c>
      <c r="L108" s="15">
        <f t="shared" si="9"/>
        <v>3170.63</v>
      </c>
      <c r="M108" s="2">
        <f t="shared" si="5"/>
        <v>44209</v>
      </c>
      <c r="N108" s="14">
        <v>44197</v>
      </c>
    </row>
    <row r="109" spans="1:14" x14ac:dyDescent="0.25">
      <c r="A109" s="1" t="s">
        <v>190</v>
      </c>
      <c r="B109" s="5">
        <v>44188</v>
      </c>
      <c r="C109" s="5">
        <v>44209</v>
      </c>
      <c r="D109" s="3">
        <f t="shared" si="6"/>
        <v>21</v>
      </c>
      <c r="E109" s="4" t="s">
        <v>113</v>
      </c>
      <c r="F109" s="10" t="s">
        <v>118</v>
      </c>
      <c r="G109" s="11">
        <v>870</v>
      </c>
      <c r="H109" s="11">
        <v>11324.21</v>
      </c>
      <c r="I109" s="3">
        <v>13</v>
      </c>
      <c r="J109" s="12">
        <f t="shared" si="7"/>
        <v>538.57000000000005</v>
      </c>
      <c r="K109" s="13">
        <f t="shared" si="8"/>
        <v>13.02</v>
      </c>
      <c r="L109" s="15">
        <f t="shared" si="9"/>
        <v>7012.18</v>
      </c>
      <c r="M109" s="2">
        <f t="shared" si="5"/>
        <v>44209</v>
      </c>
      <c r="N109" s="14">
        <v>44197</v>
      </c>
    </row>
    <row r="110" spans="1:14" x14ac:dyDescent="0.25">
      <c r="A110" s="1" t="s">
        <v>190</v>
      </c>
      <c r="B110" s="5">
        <v>44188</v>
      </c>
      <c r="C110" s="5">
        <v>44209</v>
      </c>
      <c r="D110" s="3">
        <f t="shared" si="6"/>
        <v>21</v>
      </c>
      <c r="E110" s="4" t="s">
        <v>114</v>
      </c>
      <c r="F110" s="10" t="s">
        <v>118</v>
      </c>
      <c r="G110" s="11">
        <v>7395</v>
      </c>
      <c r="H110" s="11">
        <v>66254.47</v>
      </c>
      <c r="I110" s="3">
        <v>13</v>
      </c>
      <c r="J110" s="12">
        <f t="shared" si="7"/>
        <v>4577.8599999999997</v>
      </c>
      <c r="K110" s="13">
        <f t="shared" si="8"/>
        <v>8.9600000000000009</v>
      </c>
      <c r="L110" s="15">
        <f t="shared" si="9"/>
        <v>41017.629999999997</v>
      </c>
      <c r="M110" s="2">
        <f t="shared" si="5"/>
        <v>44209</v>
      </c>
      <c r="N110" s="14">
        <v>44197</v>
      </c>
    </row>
    <row r="111" spans="1:14" x14ac:dyDescent="0.25">
      <c r="A111" s="1" t="s">
        <v>190</v>
      </c>
      <c r="B111" s="5">
        <v>44188</v>
      </c>
      <c r="C111" s="5">
        <v>44209</v>
      </c>
      <c r="D111" s="3">
        <f t="shared" si="6"/>
        <v>21</v>
      </c>
      <c r="E111" s="4" t="s">
        <v>115</v>
      </c>
      <c r="F111" s="10" t="s">
        <v>4</v>
      </c>
      <c r="G111" s="11">
        <v>12.15</v>
      </c>
      <c r="H111" s="11">
        <v>13533.05</v>
      </c>
      <c r="I111" s="3">
        <v>13</v>
      </c>
      <c r="J111" s="12">
        <f t="shared" si="7"/>
        <v>7.52</v>
      </c>
      <c r="K111" s="13">
        <f t="shared" si="8"/>
        <v>1113.83</v>
      </c>
      <c r="L111" s="15">
        <f t="shared" si="9"/>
        <v>8376</v>
      </c>
      <c r="M111" s="2">
        <f t="shared" si="5"/>
        <v>44209</v>
      </c>
      <c r="N111" s="14">
        <v>44197</v>
      </c>
    </row>
    <row r="112" spans="1:14" x14ac:dyDescent="0.25">
      <c r="A112" s="1" t="s">
        <v>190</v>
      </c>
      <c r="B112" s="5">
        <v>44188</v>
      </c>
      <c r="C112" s="5">
        <v>44209</v>
      </c>
      <c r="D112" s="3">
        <f t="shared" si="6"/>
        <v>21</v>
      </c>
      <c r="E112" s="4" t="s">
        <v>116</v>
      </c>
      <c r="F112" s="10" t="s">
        <v>4</v>
      </c>
      <c r="G112" s="11">
        <v>7.0049999999999999</v>
      </c>
      <c r="H112" s="11">
        <v>10507.5</v>
      </c>
      <c r="I112" s="3">
        <v>13</v>
      </c>
      <c r="J112" s="12">
        <f t="shared" si="7"/>
        <v>4.34</v>
      </c>
      <c r="K112" s="13">
        <f t="shared" si="8"/>
        <v>1500</v>
      </c>
      <c r="L112" s="15">
        <f t="shared" si="9"/>
        <v>6510</v>
      </c>
      <c r="M112" s="2">
        <f t="shared" si="5"/>
        <v>44209</v>
      </c>
      <c r="N112" s="14">
        <v>44197</v>
      </c>
    </row>
    <row r="113" spans="1:14" x14ac:dyDescent="0.25">
      <c r="A113" s="1" t="s">
        <v>190</v>
      </c>
      <c r="B113" s="5">
        <v>44188</v>
      </c>
      <c r="C113" s="5">
        <v>44209</v>
      </c>
      <c r="D113" s="3">
        <f t="shared" si="6"/>
        <v>21</v>
      </c>
      <c r="E113" s="4" t="s">
        <v>117</v>
      </c>
      <c r="F113" s="10" t="s">
        <v>4</v>
      </c>
      <c r="G113" s="11">
        <v>34.6</v>
      </c>
      <c r="H113" s="11">
        <v>43386</v>
      </c>
      <c r="I113" s="3">
        <v>13</v>
      </c>
      <c r="J113" s="12">
        <f t="shared" si="7"/>
        <v>21.42</v>
      </c>
      <c r="K113" s="13">
        <f t="shared" si="8"/>
        <v>1253.93</v>
      </c>
      <c r="L113" s="15">
        <f t="shared" si="9"/>
        <v>26859.18</v>
      </c>
      <c r="M113" s="2">
        <f t="shared" si="5"/>
        <v>44209</v>
      </c>
      <c r="N113" s="14">
        <v>44197</v>
      </c>
    </row>
    <row r="114" spans="1:14" x14ac:dyDescent="0.25">
      <c r="A114" s="1" t="s">
        <v>190</v>
      </c>
      <c r="B114" s="5">
        <v>44188</v>
      </c>
      <c r="C114" s="5">
        <v>44209</v>
      </c>
      <c r="D114" s="3">
        <f t="shared" ref="D114:D121" si="10">C114-B114</f>
        <v>21</v>
      </c>
      <c r="E114" s="4" t="s">
        <v>119</v>
      </c>
      <c r="F114" s="10" t="s">
        <v>4</v>
      </c>
      <c r="G114" s="11">
        <v>0.75</v>
      </c>
      <c r="H114" s="11">
        <v>3150</v>
      </c>
      <c r="I114" s="3">
        <v>13</v>
      </c>
      <c r="J114" s="12">
        <f t="shared" ref="J114:J121" si="11">ROUND(G114/D114*I114,2)</f>
        <v>0.46</v>
      </c>
      <c r="K114" s="13">
        <f t="shared" ref="K114:K121" si="12">ROUND(H114/G114,2)</f>
        <v>4200</v>
      </c>
      <c r="L114" s="15">
        <f t="shared" si="9"/>
        <v>1932</v>
      </c>
      <c r="M114" s="2">
        <f t="shared" si="5"/>
        <v>44209</v>
      </c>
      <c r="N114" s="14">
        <v>44197</v>
      </c>
    </row>
    <row r="115" spans="1:14" x14ac:dyDescent="0.25">
      <c r="A115" s="1" t="s">
        <v>190</v>
      </c>
      <c r="B115" s="5">
        <v>44188</v>
      </c>
      <c r="C115" s="5">
        <v>44209</v>
      </c>
      <c r="D115" s="3">
        <f t="shared" si="10"/>
        <v>21</v>
      </c>
      <c r="E115" s="4" t="s">
        <v>120</v>
      </c>
      <c r="F115" s="10" t="s">
        <v>4</v>
      </c>
      <c r="G115" s="11">
        <v>1.0900000000000001</v>
      </c>
      <c r="H115" s="11">
        <v>2738.13</v>
      </c>
      <c r="I115" s="3">
        <v>13</v>
      </c>
      <c r="J115" s="12">
        <f t="shared" si="11"/>
        <v>0.67</v>
      </c>
      <c r="K115" s="13">
        <f t="shared" si="12"/>
        <v>2512.0500000000002</v>
      </c>
      <c r="L115" s="15">
        <f t="shared" si="9"/>
        <v>1683.07</v>
      </c>
      <c r="M115" s="2">
        <f t="shared" si="5"/>
        <v>44209</v>
      </c>
      <c r="N115" s="14">
        <v>44197</v>
      </c>
    </row>
    <row r="116" spans="1:14" x14ac:dyDescent="0.25">
      <c r="A116" s="1" t="s">
        <v>190</v>
      </c>
      <c r="B116" s="5">
        <v>44188</v>
      </c>
      <c r="C116" s="5">
        <v>44209</v>
      </c>
      <c r="D116" s="3">
        <f t="shared" si="10"/>
        <v>21</v>
      </c>
      <c r="E116" s="4" t="s">
        <v>121</v>
      </c>
      <c r="F116" s="10" t="s">
        <v>4</v>
      </c>
      <c r="G116" s="11">
        <v>0.75</v>
      </c>
      <c r="H116" s="11">
        <v>1803.69</v>
      </c>
      <c r="I116" s="3">
        <v>13</v>
      </c>
      <c r="J116" s="12">
        <f t="shared" si="11"/>
        <v>0.46</v>
      </c>
      <c r="K116" s="13">
        <f t="shared" si="12"/>
        <v>2404.92</v>
      </c>
      <c r="L116" s="15">
        <f t="shared" si="9"/>
        <v>1106.26</v>
      </c>
      <c r="M116" s="2">
        <f t="shared" si="5"/>
        <v>44209</v>
      </c>
      <c r="N116" s="14">
        <v>44197</v>
      </c>
    </row>
    <row r="117" spans="1:14" x14ac:dyDescent="0.25">
      <c r="A117" s="1" t="s">
        <v>190</v>
      </c>
      <c r="B117" s="5">
        <v>44188</v>
      </c>
      <c r="C117" s="5">
        <v>44209</v>
      </c>
      <c r="D117" s="3">
        <f t="shared" si="10"/>
        <v>21</v>
      </c>
      <c r="E117" s="4" t="s">
        <v>122</v>
      </c>
      <c r="F117" s="10" t="s">
        <v>4</v>
      </c>
      <c r="G117" s="11">
        <v>0.7</v>
      </c>
      <c r="H117" s="11">
        <v>1738.54</v>
      </c>
      <c r="I117" s="3">
        <v>13</v>
      </c>
      <c r="J117" s="12">
        <f t="shared" si="11"/>
        <v>0.43</v>
      </c>
      <c r="K117" s="13">
        <f t="shared" si="12"/>
        <v>2483.63</v>
      </c>
      <c r="L117" s="15">
        <f t="shared" si="9"/>
        <v>1067.96</v>
      </c>
      <c r="M117" s="2">
        <f t="shared" si="5"/>
        <v>44209</v>
      </c>
      <c r="N117" s="14">
        <v>44197</v>
      </c>
    </row>
    <row r="118" spans="1:14" x14ac:dyDescent="0.25">
      <c r="A118" s="1" t="s">
        <v>190</v>
      </c>
      <c r="B118" s="5">
        <v>44188</v>
      </c>
      <c r="C118" s="5">
        <v>44209</v>
      </c>
      <c r="D118" s="3">
        <f t="shared" si="10"/>
        <v>21</v>
      </c>
      <c r="E118" s="4" t="s">
        <v>123</v>
      </c>
      <c r="F118" s="10" t="s">
        <v>4</v>
      </c>
      <c r="G118" s="11">
        <v>2.8</v>
      </c>
      <c r="H118" s="11">
        <v>4825</v>
      </c>
      <c r="I118" s="3">
        <v>13</v>
      </c>
      <c r="J118" s="12">
        <f t="shared" si="11"/>
        <v>1.73</v>
      </c>
      <c r="K118" s="13">
        <f t="shared" si="12"/>
        <v>1723.21</v>
      </c>
      <c r="L118" s="15">
        <f t="shared" si="9"/>
        <v>2981.15</v>
      </c>
      <c r="M118" s="2">
        <f t="shared" si="5"/>
        <v>44209</v>
      </c>
      <c r="N118" s="14">
        <v>44197</v>
      </c>
    </row>
    <row r="119" spans="1:14" x14ac:dyDescent="0.25">
      <c r="A119" s="1" t="s">
        <v>190</v>
      </c>
      <c r="B119" s="5">
        <v>44188</v>
      </c>
      <c r="C119" s="5">
        <v>44209</v>
      </c>
      <c r="D119" s="3">
        <f t="shared" si="10"/>
        <v>21</v>
      </c>
      <c r="E119" s="4" t="s">
        <v>124</v>
      </c>
      <c r="F119" s="10" t="s">
        <v>118</v>
      </c>
      <c r="G119" s="11">
        <v>11</v>
      </c>
      <c r="H119" s="11">
        <v>1034</v>
      </c>
      <c r="I119" s="3">
        <v>13</v>
      </c>
      <c r="J119" s="12">
        <f t="shared" si="11"/>
        <v>6.81</v>
      </c>
      <c r="K119" s="13">
        <f t="shared" si="12"/>
        <v>94</v>
      </c>
      <c r="L119" s="15">
        <f t="shared" si="9"/>
        <v>640.14</v>
      </c>
      <c r="M119" s="2">
        <f t="shared" si="5"/>
        <v>44209</v>
      </c>
      <c r="N119" s="14">
        <v>44197</v>
      </c>
    </row>
    <row r="120" spans="1:14" x14ac:dyDescent="0.25">
      <c r="A120" s="1" t="s">
        <v>190</v>
      </c>
      <c r="B120" s="5">
        <v>44188</v>
      </c>
      <c r="C120" s="5">
        <v>44209</v>
      </c>
      <c r="D120" s="3">
        <f t="shared" si="10"/>
        <v>21</v>
      </c>
      <c r="E120" s="4" t="s">
        <v>125</v>
      </c>
      <c r="F120" s="10" t="s">
        <v>118</v>
      </c>
      <c r="G120" s="11">
        <v>19</v>
      </c>
      <c r="H120" s="11">
        <v>5567</v>
      </c>
      <c r="I120" s="3">
        <v>13</v>
      </c>
      <c r="J120" s="12">
        <f t="shared" si="11"/>
        <v>11.76</v>
      </c>
      <c r="K120" s="13">
        <f t="shared" si="12"/>
        <v>293</v>
      </c>
      <c r="L120" s="15">
        <f t="shared" si="9"/>
        <v>3445.68</v>
      </c>
      <c r="M120" s="2">
        <f t="shared" si="5"/>
        <v>44209</v>
      </c>
      <c r="N120" s="14">
        <v>44197</v>
      </c>
    </row>
    <row r="121" spans="1:14" x14ac:dyDescent="0.25">
      <c r="A121" s="1" t="s">
        <v>190</v>
      </c>
      <c r="B121" s="5">
        <v>44188</v>
      </c>
      <c r="C121" s="5">
        <v>44209</v>
      </c>
      <c r="D121" s="3">
        <f t="shared" si="10"/>
        <v>21</v>
      </c>
      <c r="E121" s="4" t="s">
        <v>126</v>
      </c>
      <c r="F121" s="10" t="s">
        <v>118</v>
      </c>
      <c r="G121" s="11">
        <v>8</v>
      </c>
      <c r="H121" s="11">
        <v>1916</v>
      </c>
      <c r="I121" s="3">
        <v>13</v>
      </c>
      <c r="J121" s="12">
        <f t="shared" si="11"/>
        <v>4.95</v>
      </c>
      <c r="K121" s="13">
        <f t="shared" si="12"/>
        <v>239.5</v>
      </c>
      <c r="L121" s="15">
        <f t="shared" si="9"/>
        <v>1185.53</v>
      </c>
      <c r="M121" s="2">
        <f t="shared" si="5"/>
        <v>44209</v>
      </c>
      <c r="N121" s="14">
        <v>44197</v>
      </c>
    </row>
    <row r="122" spans="1:14" x14ac:dyDescent="0.25">
      <c r="A122" s="1" t="s">
        <v>190</v>
      </c>
      <c r="B122" s="5">
        <v>44188</v>
      </c>
      <c r="C122" s="5">
        <v>44209</v>
      </c>
      <c r="D122" s="3">
        <f t="shared" ref="D122:D153" si="13">C122-B122</f>
        <v>21</v>
      </c>
      <c r="E122" s="4" t="s">
        <v>128</v>
      </c>
      <c r="F122" s="10" t="s">
        <v>118</v>
      </c>
      <c r="G122" s="11">
        <v>1</v>
      </c>
      <c r="H122" s="11">
        <v>250</v>
      </c>
      <c r="I122" s="3">
        <v>13</v>
      </c>
      <c r="J122" s="12">
        <f t="shared" ref="J122:J152" si="14">ROUND(G122/D122*I122,2)</f>
        <v>0.62</v>
      </c>
      <c r="K122" s="13">
        <f t="shared" ref="K122:K152" si="15">ROUND(H122/G122,2)</f>
        <v>250</v>
      </c>
      <c r="L122" s="15">
        <f t="shared" si="9"/>
        <v>155</v>
      </c>
      <c r="M122" s="2">
        <f t="shared" si="5"/>
        <v>44209</v>
      </c>
      <c r="N122" s="14">
        <v>44197</v>
      </c>
    </row>
    <row r="123" spans="1:14" x14ac:dyDescent="0.25">
      <c r="A123" s="1" t="s">
        <v>190</v>
      </c>
      <c r="B123" s="5">
        <v>44188</v>
      </c>
      <c r="C123" s="5">
        <v>44209</v>
      </c>
      <c r="D123" s="3">
        <f t="shared" si="13"/>
        <v>21</v>
      </c>
      <c r="E123" s="4" t="s">
        <v>129</v>
      </c>
      <c r="F123" s="10" t="s">
        <v>118</v>
      </c>
      <c r="G123" s="11">
        <v>11</v>
      </c>
      <c r="H123" s="11">
        <v>517</v>
      </c>
      <c r="I123" s="3">
        <v>13</v>
      </c>
      <c r="J123" s="12">
        <f t="shared" si="14"/>
        <v>6.81</v>
      </c>
      <c r="K123" s="13">
        <f t="shared" si="15"/>
        <v>47</v>
      </c>
      <c r="L123" s="15">
        <f t="shared" si="9"/>
        <v>320.07</v>
      </c>
      <c r="M123" s="2">
        <f t="shared" si="5"/>
        <v>44209</v>
      </c>
      <c r="N123" s="14">
        <v>44197</v>
      </c>
    </row>
    <row r="124" spans="1:14" x14ac:dyDescent="0.25">
      <c r="A124" s="1" t="s">
        <v>190</v>
      </c>
      <c r="B124" s="5">
        <v>44188</v>
      </c>
      <c r="C124" s="5">
        <v>44209</v>
      </c>
      <c r="D124" s="3">
        <f t="shared" si="13"/>
        <v>21</v>
      </c>
      <c r="E124" s="4" t="s">
        <v>130</v>
      </c>
      <c r="F124" s="10" t="s">
        <v>159</v>
      </c>
      <c r="G124" s="11">
        <v>4</v>
      </c>
      <c r="H124" s="11">
        <v>587</v>
      </c>
      <c r="I124" s="3">
        <v>13</v>
      </c>
      <c r="J124" s="12">
        <f t="shared" si="14"/>
        <v>2.48</v>
      </c>
      <c r="K124" s="13">
        <f t="shared" si="15"/>
        <v>146.75</v>
      </c>
      <c r="L124" s="15">
        <f t="shared" si="9"/>
        <v>363.94</v>
      </c>
      <c r="M124" s="2">
        <f t="shared" si="5"/>
        <v>44209</v>
      </c>
      <c r="N124" s="14">
        <v>44197</v>
      </c>
    </row>
    <row r="125" spans="1:14" x14ac:dyDescent="0.25">
      <c r="A125" s="1" t="s">
        <v>190</v>
      </c>
      <c r="B125" s="5">
        <v>44188</v>
      </c>
      <c r="C125" s="5">
        <v>44209</v>
      </c>
      <c r="D125" s="3">
        <f t="shared" si="13"/>
        <v>21</v>
      </c>
      <c r="E125" s="4" t="s">
        <v>131</v>
      </c>
      <c r="F125" s="10" t="s">
        <v>118</v>
      </c>
      <c r="G125" s="11">
        <v>16</v>
      </c>
      <c r="H125" s="11">
        <v>970.67</v>
      </c>
      <c r="I125" s="3">
        <v>13</v>
      </c>
      <c r="J125" s="12">
        <f t="shared" si="14"/>
        <v>9.9</v>
      </c>
      <c r="K125" s="13">
        <f t="shared" si="15"/>
        <v>60.67</v>
      </c>
      <c r="L125" s="15">
        <f t="shared" si="9"/>
        <v>600.63</v>
      </c>
      <c r="M125" s="2">
        <f t="shared" si="5"/>
        <v>44209</v>
      </c>
      <c r="N125" s="14">
        <v>44197</v>
      </c>
    </row>
    <row r="126" spans="1:14" x14ac:dyDescent="0.25">
      <c r="A126" s="1" t="s">
        <v>190</v>
      </c>
      <c r="B126" s="5">
        <v>44188</v>
      </c>
      <c r="C126" s="5">
        <v>44209</v>
      </c>
      <c r="D126" s="3">
        <f t="shared" si="13"/>
        <v>21</v>
      </c>
      <c r="E126" s="4" t="s">
        <v>132</v>
      </c>
      <c r="F126" s="10" t="s">
        <v>118</v>
      </c>
      <c r="G126" s="11">
        <v>5</v>
      </c>
      <c r="H126" s="11">
        <v>125.5</v>
      </c>
      <c r="I126" s="3">
        <v>13</v>
      </c>
      <c r="J126" s="12">
        <f t="shared" si="14"/>
        <v>3.1</v>
      </c>
      <c r="K126" s="13">
        <f t="shared" si="15"/>
        <v>25.1</v>
      </c>
      <c r="L126" s="15">
        <f t="shared" si="9"/>
        <v>77.81</v>
      </c>
      <c r="M126" s="2">
        <f t="shared" si="5"/>
        <v>44209</v>
      </c>
      <c r="N126" s="14">
        <v>44197</v>
      </c>
    </row>
    <row r="127" spans="1:14" x14ac:dyDescent="0.25">
      <c r="A127" s="1" t="s">
        <v>190</v>
      </c>
      <c r="B127" s="5">
        <v>44188</v>
      </c>
      <c r="C127" s="5">
        <v>44209</v>
      </c>
      <c r="D127" s="3">
        <f t="shared" si="13"/>
        <v>21</v>
      </c>
      <c r="E127" s="4" t="s">
        <v>133</v>
      </c>
      <c r="F127" s="10" t="s">
        <v>118</v>
      </c>
      <c r="G127" s="11">
        <v>1</v>
      </c>
      <c r="H127" s="11">
        <v>660.15</v>
      </c>
      <c r="I127" s="3">
        <v>13</v>
      </c>
      <c r="J127" s="12">
        <f t="shared" si="14"/>
        <v>0.62</v>
      </c>
      <c r="K127" s="13">
        <f t="shared" si="15"/>
        <v>660.15</v>
      </c>
      <c r="L127" s="15">
        <f t="shared" si="9"/>
        <v>409.29</v>
      </c>
      <c r="M127" s="2">
        <f t="shared" si="5"/>
        <v>44209</v>
      </c>
      <c r="N127" s="14">
        <v>44197</v>
      </c>
    </row>
    <row r="128" spans="1:14" x14ac:dyDescent="0.25">
      <c r="A128" s="1" t="s">
        <v>190</v>
      </c>
      <c r="B128" s="5">
        <v>44188</v>
      </c>
      <c r="C128" s="5">
        <v>44209</v>
      </c>
      <c r="D128" s="3">
        <f t="shared" si="13"/>
        <v>21</v>
      </c>
      <c r="E128" s="4" t="s">
        <v>134</v>
      </c>
      <c r="F128" s="10" t="s">
        <v>118</v>
      </c>
      <c r="G128" s="11">
        <v>11</v>
      </c>
      <c r="H128" s="11">
        <v>1650</v>
      </c>
      <c r="I128" s="3">
        <v>13</v>
      </c>
      <c r="J128" s="12">
        <f t="shared" si="14"/>
        <v>6.81</v>
      </c>
      <c r="K128" s="13">
        <f t="shared" si="15"/>
        <v>150</v>
      </c>
      <c r="L128" s="15">
        <f t="shared" si="9"/>
        <v>1021.5</v>
      </c>
      <c r="M128" s="2">
        <f t="shared" si="5"/>
        <v>44209</v>
      </c>
      <c r="N128" s="14">
        <v>44197</v>
      </c>
    </row>
    <row r="129" spans="1:14" x14ac:dyDescent="0.25">
      <c r="A129" s="1" t="s">
        <v>190</v>
      </c>
      <c r="B129" s="5">
        <v>44188</v>
      </c>
      <c r="C129" s="5">
        <v>44209</v>
      </c>
      <c r="D129" s="3">
        <f t="shared" si="13"/>
        <v>21</v>
      </c>
      <c r="E129" s="4" t="s">
        <v>135</v>
      </c>
      <c r="F129" s="10" t="s">
        <v>118</v>
      </c>
      <c r="G129" s="11">
        <v>1</v>
      </c>
      <c r="H129" s="11">
        <v>234</v>
      </c>
      <c r="I129" s="3">
        <v>13</v>
      </c>
      <c r="J129" s="12">
        <f t="shared" si="14"/>
        <v>0.62</v>
      </c>
      <c r="K129" s="13">
        <f t="shared" si="15"/>
        <v>234</v>
      </c>
      <c r="L129" s="15">
        <f t="shared" si="9"/>
        <v>145.08000000000001</v>
      </c>
      <c r="M129" s="2">
        <f t="shared" si="5"/>
        <v>44209</v>
      </c>
      <c r="N129" s="14">
        <v>44197</v>
      </c>
    </row>
    <row r="130" spans="1:14" x14ac:dyDescent="0.25">
      <c r="A130" s="1" t="s">
        <v>190</v>
      </c>
      <c r="B130" s="5">
        <v>44188</v>
      </c>
      <c r="C130" s="5">
        <v>44209</v>
      </c>
      <c r="D130" s="3">
        <f t="shared" si="13"/>
        <v>21</v>
      </c>
      <c r="E130" s="4" t="s">
        <v>136</v>
      </c>
      <c r="F130" s="10" t="s">
        <v>159</v>
      </c>
      <c r="G130" s="11">
        <v>8</v>
      </c>
      <c r="H130" s="11">
        <v>480</v>
      </c>
      <c r="I130" s="3">
        <v>13</v>
      </c>
      <c r="J130" s="12">
        <f t="shared" si="14"/>
        <v>4.95</v>
      </c>
      <c r="K130" s="13">
        <f t="shared" si="15"/>
        <v>60</v>
      </c>
      <c r="L130" s="15">
        <f t="shared" si="9"/>
        <v>297</v>
      </c>
      <c r="M130" s="2">
        <f t="shared" si="5"/>
        <v>44209</v>
      </c>
      <c r="N130" s="14">
        <v>44197</v>
      </c>
    </row>
    <row r="131" spans="1:14" x14ac:dyDescent="0.25">
      <c r="A131" s="1" t="s">
        <v>190</v>
      </c>
      <c r="B131" s="5">
        <v>44188</v>
      </c>
      <c r="C131" s="5">
        <v>44209</v>
      </c>
      <c r="D131" s="3">
        <f t="shared" si="13"/>
        <v>21</v>
      </c>
      <c r="E131" s="4" t="s">
        <v>137</v>
      </c>
      <c r="F131" s="10" t="s">
        <v>118</v>
      </c>
      <c r="G131" s="11">
        <v>60</v>
      </c>
      <c r="H131" s="11">
        <v>1200</v>
      </c>
      <c r="I131" s="3">
        <v>13</v>
      </c>
      <c r="J131" s="12">
        <f t="shared" si="14"/>
        <v>37.14</v>
      </c>
      <c r="K131" s="13">
        <f t="shared" si="15"/>
        <v>20</v>
      </c>
      <c r="L131" s="15">
        <f t="shared" si="9"/>
        <v>742.8</v>
      </c>
      <c r="M131" s="2">
        <f t="shared" si="5"/>
        <v>44209</v>
      </c>
      <c r="N131" s="14">
        <v>44197</v>
      </c>
    </row>
    <row r="132" spans="1:14" x14ac:dyDescent="0.25">
      <c r="A132" s="1" t="s">
        <v>190</v>
      </c>
      <c r="B132" s="5">
        <v>44188</v>
      </c>
      <c r="C132" s="5">
        <v>44209</v>
      </c>
      <c r="D132" s="3">
        <f t="shared" si="13"/>
        <v>21</v>
      </c>
      <c r="E132" s="4" t="s">
        <v>138</v>
      </c>
      <c r="F132" s="10" t="s">
        <v>118</v>
      </c>
      <c r="G132" s="11">
        <v>1</v>
      </c>
      <c r="H132" s="11">
        <v>828.13</v>
      </c>
      <c r="I132" s="3">
        <v>13</v>
      </c>
      <c r="J132" s="12">
        <f t="shared" si="14"/>
        <v>0.62</v>
      </c>
      <c r="K132" s="13">
        <f t="shared" si="15"/>
        <v>828.13</v>
      </c>
      <c r="L132" s="15">
        <f t="shared" si="9"/>
        <v>513.44000000000005</v>
      </c>
      <c r="M132" s="2">
        <f t="shared" ref="M132:M195" si="16">C132</f>
        <v>44209</v>
      </c>
      <c r="N132" s="14">
        <v>44197</v>
      </c>
    </row>
    <row r="133" spans="1:14" x14ac:dyDescent="0.25">
      <c r="A133" s="1" t="s">
        <v>190</v>
      </c>
      <c r="B133" s="5">
        <v>44188</v>
      </c>
      <c r="C133" s="5">
        <v>44209</v>
      </c>
      <c r="D133" s="3">
        <f t="shared" si="13"/>
        <v>21</v>
      </c>
      <c r="E133" s="4" t="s">
        <v>139</v>
      </c>
      <c r="F133" s="10" t="s">
        <v>118</v>
      </c>
      <c r="G133" s="11">
        <v>30</v>
      </c>
      <c r="H133" s="11">
        <v>2494</v>
      </c>
      <c r="I133" s="3">
        <v>13</v>
      </c>
      <c r="J133" s="12">
        <f t="shared" si="14"/>
        <v>18.57</v>
      </c>
      <c r="K133" s="13">
        <f t="shared" si="15"/>
        <v>83.13</v>
      </c>
      <c r="L133" s="15">
        <f t="shared" ref="L133:L196" si="17">ROUND(J133*K133,2)</f>
        <v>1543.72</v>
      </c>
      <c r="M133" s="2">
        <f t="shared" si="16"/>
        <v>44209</v>
      </c>
      <c r="N133" s="14">
        <v>44197</v>
      </c>
    </row>
    <row r="134" spans="1:14" x14ac:dyDescent="0.25">
      <c r="A134" s="1" t="s">
        <v>190</v>
      </c>
      <c r="B134" s="5">
        <v>44188</v>
      </c>
      <c r="C134" s="5">
        <v>44209</v>
      </c>
      <c r="D134" s="3">
        <f t="shared" si="13"/>
        <v>21</v>
      </c>
      <c r="E134" s="4" t="s">
        <v>140</v>
      </c>
      <c r="F134" s="10" t="s">
        <v>118</v>
      </c>
      <c r="G134" s="11">
        <v>40</v>
      </c>
      <c r="H134" s="11">
        <v>3600</v>
      </c>
      <c r="I134" s="3">
        <v>13</v>
      </c>
      <c r="J134" s="12">
        <f t="shared" si="14"/>
        <v>24.76</v>
      </c>
      <c r="K134" s="13">
        <f t="shared" si="15"/>
        <v>90</v>
      </c>
      <c r="L134" s="15">
        <f t="shared" si="17"/>
        <v>2228.4</v>
      </c>
      <c r="M134" s="2">
        <f t="shared" si="16"/>
        <v>44209</v>
      </c>
      <c r="N134" s="14">
        <v>44197</v>
      </c>
    </row>
    <row r="135" spans="1:14" x14ac:dyDescent="0.25">
      <c r="A135" s="1" t="s">
        <v>190</v>
      </c>
      <c r="B135" s="5">
        <v>44188</v>
      </c>
      <c r="C135" s="5">
        <v>44209</v>
      </c>
      <c r="D135" s="3">
        <f t="shared" si="13"/>
        <v>21</v>
      </c>
      <c r="E135" s="4" t="s">
        <v>141</v>
      </c>
      <c r="F135" s="10" t="s">
        <v>118</v>
      </c>
      <c r="G135" s="11">
        <v>8</v>
      </c>
      <c r="H135" s="11">
        <v>1704</v>
      </c>
      <c r="I135" s="3">
        <v>13</v>
      </c>
      <c r="J135" s="12">
        <f t="shared" si="14"/>
        <v>4.95</v>
      </c>
      <c r="K135" s="13">
        <f t="shared" si="15"/>
        <v>213</v>
      </c>
      <c r="L135" s="15">
        <f t="shared" si="17"/>
        <v>1054.3499999999999</v>
      </c>
      <c r="M135" s="2">
        <f t="shared" si="16"/>
        <v>44209</v>
      </c>
      <c r="N135" s="14">
        <v>44197</v>
      </c>
    </row>
    <row r="136" spans="1:14" x14ac:dyDescent="0.25">
      <c r="A136" s="1" t="s">
        <v>190</v>
      </c>
      <c r="B136" s="5">
        <v>44188</v>
      </c>
      <c r="C136" s="5">
        <v>44209</v>
      </c>
      <c r="D136" s="3">
        <f t="shared" si="13"/>
        <v>21</v>
      </c>
      <c r="E136" s="4" t="s">
        <v>142</v>
      </c>
      <c r="F136" s="10" t="s">
        <v>118</v>
      </c>
      <c r="G136" s="11">
        <v>29</v>
      </c>
      <c r="H136" s="11">
        <v>2755</v>
      </c>
      <c r="I136" s="3">
        <v>13</v>
      </c>
      <c r="J136" s="12">
        <f t="shared" si="14"/>
        <v>17.95</v>
      </c>
      <c r="K136" s="13">
        <f t="shared" si="15"/>
        <v>95</v>
      </c>
      <c r="L136" s="15">
        <f t="shared" si="17"/>
        <v>1705.25</v>
      </c>
      <c r="M136" s="2">
        <f t="shared" si="16"/>
        <v>44209</v>
      </c>
      <c r="N136" s="14">
        <v>44197</v>
      </c>
    </row>
    <row r="137" spans="1:14" x14ac:dyDescent="0.25">
      <c r="A137" s="1" t="s">
        <v>190</v>
      </c>
      <c r="B137" s="5">
        <v>44188</v>
      </c>
      <c r="C137" s="5">
        <v>44209</v>
      </c>
      <c r="D137" s="3">
        <f t="shared" si="13"/>
        <v>21</v>
      </c>
      <c r="E137" s="4" t="s">
        <v>143</v>
      </c>
      <c r="F137" s="10" t="s">
        <v>118</v>
      </c>
      <c r="G137" s="11">
        <v>33</v>
      </c>
      <c r="H137" s="11">
        <v>17790</v>
      </c>
      <c r="I137" s="3">
        <v>13</v>
      </c>
      <c r="J137" s="12">
        <f t="shared" si="14"/>
        <v>20.43</v>
      </c>
      <c r="K137" s="13">
        <f t="shared" si="15"/>
        <v>539.09</v>
      </c>
      <c r="L137" s="15">
        <f t="shared" si="17"/>
        <v>11013.61</v>
      </c>
      <c r="M137" s="2">
        <f t="shared" si="16"/>
        <v>44209</v>
      </c>
      <c r="N137" s="14">
        <v>44197</v>
      </c>
    </row>
    <row r="138" spans="1:14" x14ac:dyDescent="0.25">
      <c r="A138" s="1" t="s">
        <v>190</v>
      </c>
      <c r="B138" s="5">
        <v>44188</v>
      </c>
      <c r="C138" s="5">
        <v>44209</v>
      </c>
      <c r="D138" s="3">
        <f t="shared" si="13"/>
        <v>21</v>
      </c>
      <c r="E138" s="4" t="s">
        <v>144</v>
      </c>
      <c r="F138" s="10" t="s">
        <v>160</v>
      </c>
      <c r="G138" s="11">
        <v>92</v>
      </c>
      <c r="H138" s="11">
        <v>11040</v>
      </c>
      <c r="I138" s="3">
        <v>13</v>
      </c>
      <c r="J138" s="12">
        <f t="shared" si="14"/>
        <v>56.95</v>
      </c>
      <c r="K138" s="13">
        <f t="shared" si="15"/>
        <v>120</v>
      </c>
      <c r="L138" s="15">
        <f t="shared" si="17"/>
        <v>6834</v>
      </c>
      <c r="M138" s="2">
        <f t="shared" si="16"/>
        <v>44209</v>
      </c>
      <c r="N138" s="14">
        <v>44197</v>
      </c>
    </row>
    <row r="139" spans="1:14" x14ac:dyDescent="0.25">
      <c r="A139" s="1" t="s">
        <v>190</v>
      </c>
      <c r="B139" s="5">
        <v>44188</v>
      </c>
      <c r="C139" s="5">
        <v>44209</v>
      </c>
      <c r="D139" s="3">
        <f t="shared" si="13"/>
        <v>21</v>
      </c>
      <c r="E139" s="4" t="s">
        <v>145</v>
      </c>
      <c r="F139" s="10" t="s">
        <v>160</v>
      </c>
      <c r="G139" s="11">
        <v>5</v>
      </c>
      <c r="H139" s="11">
        <v>1125</v>
      </c>
      <c r="I139" s="3">
        <v>13</v>
      </c>
      <c r="J139" s="12">
        <f t="shared" si="14"/>
        <v>3.1</v>
      </c>
      <c r="K139" s="13">
        <f t="shared" si="15"/>
        <v>225</v>
      </c>
      <c r="L139" s="15">
        <f t="shared" si="17"/>
        <v>697.5</v>
      </c>
      <c r="M139" s="2">
        <f t="shared" si="16"/>
        <v>44209</v>
      </c>
      <c r="N139" s="14">
        <v>44197</v>
      </c>
    </row>
    <row r="140" spans="1:14" x14ac:dyDescent="0.25">
      <c r="A140" s="1" t="s">
        <v>190</v>
      </c>
      <c r="B140" s="5">
        <v>44188</v>
      </c>
      <c r="C140" s="5">
        <v>44209</v>
      </c>
      <c r="D140" s="3">
        <f t="shared" si="13"/>
        <v>21</v>
      </c>
      <c r="E140" s="4" t="s">
        <v>146</v>
      </c>
      <c r="F140" s="10" t="s">
        <v>118</v>
      </c>
      <c r="G140" s="11">
        <v>2</v>
      </c>
      <c r="H140" s="11">
        <v>11000</v>
      </c>
      <c r="I140" s="3">
        <v>13</v>
      </c>
      <c r="J140" s="12">
        <f t="shared" si="14"/>
        <v>1.24</v>
      </c>
      <c r="K140" s="13">
        <f t="shared" si="15"/>
        <v>5500</v>
      </c>
      <c r="L140" s="15">
        <f t="shared" si="17"/>
        <v>6820</v>
      </c>
      <c r="M140" s="2">
        <f t="shared" si="16"/>
        <v>44209</v>
      </c>
      <c r="N140" s="14">
        <v>44197</v>
      </c>
    </row>
    <row r="141" spans="1:14" x14ac:dyDescent="0.25">
      <c r="A141" s="1" t="s">
        <v>190</v>
      </c>
      <c r="B141" s="5">
        <v>44188</v>
      </c>
      <c r="C141" s="5">
        <v>44209</v>
      </c>
      <c r="D141" s="3">
        <f t="shared" si="13"/>
        <v>21</v>
      </c>
      <c r="E141" s="4" t="s">
        <v>147</v>
      </c>
      <c r="F141" s="10" t="s">
        <v>118</v>
      </c>
      <c r="G141" s="11">
        <v>10</v>
      </c>
      <c r="H141" s="11">
        <v>3500</v>
      </c>
      <c r="I141" s="3">
        <v>13</v>
      </c>
      <c r="J141" s="12">
        <f t="shared" si="14"/>
        <v>6.19</v>
      </c>
      <c r="K141" s="13">
        <f t="shared" si="15"/>
        <v>350</v>
      </c>
      <c r="L141" s="15">
        <f t="shared" si="17"/>
        <v>2166.5</v>
      </c>
      <c r="M141" s="2">
        <f t="shared" si="16"/>
        <v>44209</v>
      </c>
      <c r="N141" s="14">
        <v>44197</v>
      </c>
    </row>
    <row r="142" spans="1:14" x14ac:dyDescent="0.25">
      <c r="A142" s="1" t="s">
        <v>190</v>
      </c>
      <c r="B142" s="5">
        <v>44188</v>
      </c>
      <c r="C142" s="5">
        <v>44209</v>
      </c>
      <c r="D142" s="3">
        <f t="shared" si="13"/>
        <v>21</v>
      </c>
      <c r="E142" s="4" t="s">
        <v>148</v>
      </c>
      <c r="F142" s="10" t="s">
        <v>118</v>
      </c>
      <c r="G142" s="11">
        <v>2</v>
      </c>
      <c r="H142" s="11">
        <v>260</v>
      </c>
      <c r="I142" s="3">
        <v>13</v>
      </c>
      <c r="J142" s="12">
        <f t="shared" si="14"/>
        <v>1.24</v>
      </c>
      <c r="K142" s="13">
        <f t="shared" si="15"/>
        <v>130</v>
      </c>
      <c r="L142" s="15">
        <f t="shared" si="17"/>
        <v>161.19999999999999</v>
      </c>
      <c r="M142" s="2">
        <f t="shared" si="16"/>
        <v>44209</v>
      </c>
      <c r="N142" s="14">
        <v>44197</v>
      </c>
    </row>
    <row r="143" spans="1:14" x14ac:dyDescent="0.25">
      <c r="A143" s="1" t="s">
        <v>190</v>
      </c>
      <c r="B143" s="5">
        <v>44188</v>
      </c>
      <c r="C143" s="5">
        <v>44209</v>
      </c>
      <c r="D143" s="3">
        <f t="shared" si="13"/>
        <v>21</v>
      </c>
      <c r="E143" s="4" t="s">
        <v>149</v>
      </c>
      <c r="F143" s="10" t="s">
        <v>159</v>
      </c>
      <c r="G143" s="11">
        <v>14</v>
      </c>
      <c r="H143" s="11">
        <v>1470</v>
      </c>
      <c r="I143" s="3">
        <v>13</v>
      </c>
      <c r="J143" s="12">
        <f t="shared" si="14"/>
        <v>8.67</v>
      </c>
      <c r="K143" s="13">
        <f t="shared" si="15"/>
        <v>105</v>
      </c>
      <c r="L143" s="15">
        <f t="shared" si="17"/>
        <v>910.35</v>
      </c>
      <c r="M143" s="2">
        <f t="shared" si="16"/>
        <v>44209</v>
      </c>
      <c r="N143" s="14">
        <v>44197</v>
      </c>
    </row>
    <row r="144" spans="1:14" x14ac:dyDescent="0.25">
      <c r="A144" s="1" t="s">
        <v>190</v>
      </c>
      <c r="B144" s="5">
        <v>44188</v>
      </c>
      <c r="C144" s="5">
        <v>44209</v>
      </c>
      <c r="D144" s="3">
        <f t="shared" si="13"/>
        <v>21</v>
      </c>
      <c r="E144" s="4" t="s">
        <v>150</v>
      </c>
      <c r="F144" s="10" t="s">
        <v>118</v>
      </c>
      <c r="G144" s="11">
        <v>70</v>
      </c>
      <c r="H144" s="11">
        <v>14350</v>
      </c>
      <c r="I144" s="3">
        <v>13</v>
      </c>
      <c r="J144" s="12">
        <f t="shared" si="14"/>
        <v>43.33</v>
      </c>
      <c r="K144" s="13">
        <f t="shared" si="15"/>
        <v>205</v>
      </c>
      <c r="L144" s="15">
        <f t="shared" si="17"/>
        <v>8882.65</v>
      </c>
      <c r="M144" s="2">
        <f t="shared" si="16"/>
        <v>44209</v>
      </c>
      <c r="N144" s="14">
        <v>44197</v>
      </c>
    </row>
    <row r="145" spans="1:14" x14ac:dyDescent="0.25">
      <c r="A145" s="1" t="s">
        <v>190</v>
      </c>
      <c r="B145" s="5">
        <v>44188</v>
      </c>
      <c r="C145" s="5">
        <v>44209</v>
      </c>
      <c r="D145" s="3">
        <f t="shared" si="13"/>
        <v>21</v>
      </c>
      <c r="E145" s="4" t="s">
        <v>151</v>
      </c>
      <c r="F145" s="10" t="s">
        <v>118</v>
      </c>
      <c r="G145" s="11">
        <v>3</v>
      </c>
      <c r="H145" s="11">
        <v>1709</v>
      </c>
      <c r="I145" s="3">
        <v>13</v>
      </c>
      <c r="J145" s="12">
        <f t="shared" si="14"/>
        <v>1.86</v>
      </c>
      <c r="K145" s="13">
        <f t="shared" si="15"/>
        <v>569.66999999999996</v>
      </c>
      <c r="L145" s="15">
        <f t="shared" si="17"/>
        <v>1059.5899999999999</v>
      </c>
      <c r="M145" s="2">
        <f t="shared" si="16"/>
        <v>44209</v>
      </c>
      <c r="N145" s="14">
        <v>44197</v>
      </c>
    </row>
    <row r="146" spans="1:14" x14ac:dyDescent="0.25">
      <c r="A146" s="1" t="s">
        <v>190</v>
      </c>
      <c r="B146" s="5">
        <v>44188</v>
      </c>
      <c r="C146" s="5">
        <v>44209</v>
      </c>
      <c r="D146" s="3">
        <f t="shared" si="13"/>
        <v>21</v>
      </c>
      <c r="E146" s="4" t="s">
        <v>152</v>
      </c>
      <c r="F146" s="10" t="s">
        <v>118</v>
      </c>
      <c r="G146" s="11">
        <v>1</v>
      </c>
      <c r="H146" s="11">
        <v>745</v>
      </c>
      <c r="I146" s="3">
        <v>13</v>
      </c>
      <c r="J146" s="12">
        <f t="shared" si="14"/>
        <v>0.62</v>
      </c>
      <c r="K146" s="13">
        <f t="shared" si="15"/>
        <v>745</v>
      </c>
      <c r="L146" s="15">
        <f t="shared" si="17"/>
        <v>461.9</v>
      </c>
      <c r="M146" s="2">
        <f t="shared" si="16"/>
        <v>44209</v>
      </c>
      <c r="N146" s="14">
        <v>44197</v>
      </c>
    </row>
    <row r="147" spans="1:14" x14ac:dyDescent="0.25">
      <c r="A147" s="1" t="s">
        <v>190</v>
      </c>
      <c r="B147" s="5">
        <v>44188</v>
      </c>
      <c r="C147" s="5">
        <v>44209</v>
      </c>
      <c r="D147" s="3">
        <f t="shared" si="13"/>
        <v>21</v>
      </c>
      <c r="E147" s="4" t="s">
        <v>153</v>
      </c>
      <c r="F147" s="10" t="s">
        <v>118</v>
      </c>
      <c r="G147" s="11">
        <v>1</v>
      </c>
      <c r="H147" s="11">
        <v>218</v>
      </c>
      <c r="I147" s="3">
        <v>13</v>
      </c>
      <c r="J147" s="12">
        <f t="shared" si="14"/>
        <v>0.62</v>
      </c>
      <c r="K147" s="13">
        <f t="shared" si="15"/>
        <v>218</v>
      </c>
      <c r="L147" s="15">
        <f t="shared" si="17"/>
        <v>135.16</v>
      </c>
      <c r="M147" s="2">
        <f t="shared" si="16"/>
        <v>44209</v>
      </c>
      <c r="N147" s="14">
        <v>44197</v>
      </c>
    </row>
    <row r="148" spans="1:14" x14ac:dyDescent="0.25">
      <c r="A148" s="1" t="s">
        <v>190</v>
      </c>
      <c r="B148" s="5">
        <v>44188</v>
      </c>
      <c r="C148" s="5">
        <v>44209</v>
      </c>
      <c r="D148" s="3">
        <f t="shared" si="13"/>
        <v>21</v>
      </c>
      <c r="E148" s="4" t="s">
        <v>154</v>
      </c>
      <c r="F148" s="10" t="s">
        <v>118</v>
      </c>
      <c r="G148" s="11">
        <v>10</v>
      </c>
      <c r="H148" s="11">
        <v>180</v>
      </c>
      <c r="I148" s="3">
        <v>13</v>
      </c>
      <c r="J148" s="12">
        <f t="shared" si="14"/>
        <v>6.19</v>
      </c>
      <c r="K148" s="13">
        <f t="shared" si="15"/>
        <v>18</v>
      </c>
      <c r="L148" s="15">
        <f t="shared" si="17"/>
        <v>111.42</v>
      </c>
      <c r="M148" s="2">
        <f t="shared" si="16"/>
        <v>44209</v>
      </c>
      <c r="N148" s="14">
        <v>44197</v>
      </c>
    </row>
    <row r="149" spans="1:14" x14ac:dyDescent="0.25">
      <c r="A149" s="1" t="s">
        <v>190</v>
      </c>
      <c r="B149" s="5">
        <v>44188</v>
      </c>
      <c r="C149" s="5">
        <v>44209</v>
      </c>
      <c r="D149" s="3">
        <f t="shared" si="13"/>
        <v>21</v>
      </c>
      <c r="E149" s="4" t="s">
        <v>155</v>
      </c>
      <c r="F149" s="10" t="s">
        <v>118</v>
      </c>
      <c r="G149" s="11">
        <v>8</v>
      </c>
      <c r="H149" s="11">
        <v>4389.6000000000004</v>
      </c>
      <c r="I149" s="3">
        <v>13</v>
      </c>
      <c r="J149" s="12">
        <f t="shared" si="14"/>
        <v>4.95</v>
      </c>
      <c r="K149" s="13">
        <f t="shared" si="15"/>
        <v>548.70000000000005</v>
      </c>
      <c r="L149" s="15">
        <f t="shared" si="17"/>
        <v>2716.07</v>
      </c>
      <c r="M149" s="2">
        <f t="shared" si="16"/>
        <v>44209</v>
      </c>
      <c r="N149" s="14">
        <v>44197</v>
      </c>
    </row>
    <row r="150" spans="1:14" x14ac:dyDescent="0.25">
      <c r="A150" s="1" t="s">
        <v>190</v>
      </c>
      <c r="B150" s="5">
        <v>44188</v>
      </c>
      <c r="C150" s="5">
        <v>44209</v>
      </c>
      <c r="D150" s="3">
        <f t="shared" si="13"/>
        <v>21</v>
      </c>
      <c r="E150" s="4" t="s">
        <v>156</v>
      </c>
      <c r="F150" s="10" t="s">
        <v>118</v>
      </c>
      <c r="G150" s="11">
        <v>3</v>
      </c>
      <c r="H150" s="11">
        <v>330</v>
      </c>
      <c r="I150" s="3">
        <v>13</v>
      </c>
      <c r="J150" s="12">
        <f t="shared" si="14"/>
        <v>1.86</v>
      </c>
      <c r="K150" s="13">
        <f t="shared" si="15"/>
        <v>110</v>
      </c>
      <c r="L150" s="15">
        <f t="shared" si="17"/>
        <v>204.6</v>
      </c>
      <c r="M150" s="2">
        <f t="shared" si="16"/>
        <v>44209</v>
      </c>
      <c r="N150" s="14">
        <v>44197</v>
      </c>
    </row>
    <row r="151" spans="1:14" x14ac:dyDescent="0.25">
      <c r="A151" s="1" t="s">
        <v>190</v>
      </c>
      <c r="B151" s="5">
        <v>44188</v>
      </c>
      <c r="C151" s="5">
        <v>44209</v>
      </c>
      <c r="D151" s="3">
        <f t="shared" si="13"/>
        <v>21</v>
      </c>
      <c r="E151" s="4" t="s">
        <v>157</v>
      </c>
      <c r="F151" s="10" t="s">
        <v>118</v>
      </c>
      <c r="G151" s="11">
        <v>6</v>
      </c>
      <c r="H151" s="11">
        <v>120</v>
      </c>
      <c r="I151" s="3">
        <v>13</v>
      </c>
      <c r="J151" s="12">
        <f t="shared" si="14"/>
        <v>3.71</v>
      </c>
      <c r="K151" s="13">
        <f t="shared" si="15"/>
        <v>20</v>
      </c>
      <c r="L151" s="15">
        <f t="shared" si="17"/>
        <v>74.2</v>
      </c>
      <c r="M151" s="2">
        <f t="shared" si="16"/>
        <v>44209</v>
      </c>
      <c r="N151" s="14">
        <v>44197</v>
      </c>
    </row>
    <row r="152" spans="1:14" x14ac:dyDescent="0.25">
      <c r="A152" s="1" t="s">
        <v>190</v>
      </c>
      <c r="B152" s="5">
        <v>44188</v>
      </c>
      <c r="C152" s="5">
        <v>44209</v>
      </c>
      <c r="D152" s="3">
        <f t="shared" si="13"/>
        <v>21</v>
      </c>
      <c r="E152" s="4" t="s">
        <v>158</v>
      </c>
      <c r="F152" s="10" t="s">
        <v>118</v>
      </c>
      <c r="G152" s="11">
        <v>14</v>
      </c>
      <c r="H152" s="11">
        <v>560</v>
      </c>
      <c r="I152" s="3">
        <v>13</v>
      </c>
      <c r="J152" s="12">
        <f t="shared" si="14"/>
        <v>8.67</v>
      </c>
      <c r="K152" s="13">
        <f t="shared" si="15"/>
        <v>40</v>
      </c>
      <c r="L152" s="15">
        <f t="shared" si="17"/>
        <v>346.8</v>
      </c>
      <c r="M152" s="2">
        <f t="shared" si="16"/>
        <v>44209</v>
      </c>
      <c r="N152" s="14">
        <v>44197</v>
      </c>
    </row>
    <row r="153" spans="1:14" x14ac:dyDescent="0.25">
      <c r="A153" s="1" t="s">
        <v>190</v>
      </c>
      <c r="B153" s="5">
        <v>44209</v>
      </c>
      <c r="C153" s="5">
        <v>44223</v>
      </c>
      <c r="D153" s="3">
        <f t="shared" si="13"/>
        <v>14</v>
      </c>
      <c r="E153" s="4" t="s">
        <v>2</v>
      </c>
      <c r="F153" s="10" t="s">
        <v>4</v>
      </c>
      <c r="G153" s="11">
        <v>0.62</v>
      </c>
      <c r="H153" s="11">
        <v>306.89999999999998</v>
      </c>
      <c r="I153" s="3">
        <f>D153</f>
        <v>14</v>
      </c>
      <c r="J153" s="12">
        <f t="shared" ref="J153" si="18">ROUND(G153/D153*I153,2)</f>
        <v>0.62</v>
      </c>
      <c r="K153" s="13">
        <f t="shared" ref="K153" si="19">ROUND(H153/G153,2)</f>
        <v>495</v>
      </c>
      <c r="L153" s="15">
        <f t="shared" si="17"/>
        <v>306.89999999999998</v>
      </c>
      <c r="M153" s="2">
        <f t="shared" si="16"/>
        <v>44223</v>
      </c>
      <c r="N153" s="14">
        <v>44197</v>
      </c>
    </row>
    <row r="154" spans="1:14" x14ac:dyDescent="0.25">
      <c r="A154" s="1" t="s">
        <v>190</v>
      </c>
      <c r="B154" s="5">
        <v>44209</v>
      </c>
      <c r="C154" s="5">
        <v>44223</v>
      </c>
      <c r="D154" s="3">
        <f t="shared" ref="D154:D217" si="20">C154-B154</f>
        <v>14</v>
      </c>
      <c r="E154" s="4" t="s">
        <v>9</v>
      </c>
      <c r="F154" s="10" t="s">
        <v>4</v>
      </c>
      <c r="G154" s="11">
        <v>4.18</v>
      </c>
      <c r="H154" s="11">
        <v>4070</v>
      </c>
      <c r="I154" s="3">
        <f t="shared" ref="I154:I217" si="21">D154</f>
        <v>14</v>
      </c>
      <c r="J154" s="12">
        <f t="shared" ref="J154:J217" si="22">ROUND(G154/D154*I154,2)</f>
        <v>4.18</v>
      </c>
      <c r="K154" s="13">
        <f t="shared" ref="K154:K217" si="23">ROUND(H154/G154,2)</f>
        <v>973.68</v>
      </c>
      <c r="L154" s="15">
        <f t="shared" si="17"/>
        <v>4069.98</v>
      </c>
      <c r="M154" s="2">
        <f t="shared" si="16"/>
        <v>44223</v>
      </c>
      <c r="N154" s="14">
        <v>44197</v>
      </c>
    </row>
    <row r="155" spans="1:14" x14ac:dyDescent="0.25">
      <c r="A155" s="1" t="s">
        <v>190</v>
      </c>
      <c r="B155" s="5">
        <v>44209</v>
      </c>
      <c r="C155" s="5">
        <v>44223</v>
      </c>
      <c r="D155" s="3">
        <f t="shared" si="20"/>
        <v>14</v>
      </c>
      <c r="E155" s="4" t="s">
        <v>10</v>
      </c>
      <c r="F155" s="10" t="s">
        <v>4</v>
      </c>
      <c r="G155" s="11">
        <v>1.3</v>
      </c>
      <c r="H155" s="11">
        <v>1456</v>
      </c>
      <c r="I155" s="3">
        <f t="shared" si="21"/>
        <v>14</v>
      </c>
      <c r="J155" s="12">
        <f t="shared" si="22"/>
        <v>1.3</v>
      </c>
      <c r="K155" s="13">
        <f t="shared" si="23"/>
        <v>1120</v>
      </c>
      <c r="L155" s="15">
        <f t="shared" si="17"/>
        <v>1456</v>
      </c>
      <c r="M155" s="2">
        <f t="shared" si="16"/>
        <v>44223</v>
      </c>
      <c r="N155" s="14">
        <v>44197</v>
      </c>
    </row>
    <row r="156" spans="1:14" x14ac:dyDescent="0.25">
      <c r="A156" s="1" t="s">
        <v>190</v>
      </c>
      <c r="B156" s="5">
        <v>44209</v>
      </c>
      <c r="C156" s="5">
        <v>44223</v>
      </c>
      <c r="D156" s="3">
        <f t="shared" si="20"/>
        <v>14</v>
      </c>
      <c r="E156" s="4" t="s">
        <v>11</v>
      </c>
      <c r="F156" s="10" t="s">
        <v>4</v>
      </c>
      <c r="G156" s="11">
        <v>15.61</v>
      </c>
      <c r="H156" s="11">
        <v>11941.65</v>
      </c>
      <c r="I156" s="3">
        <f t="shared" si="21"/>
        <v>14</v>
      </c>
      <c r="J156" s="12">
        <f t="shared" si="22"/>
        <v>15.61</v>
      </c>
      <c r="K156" s="13">
        <f t="shared" si="23"/>
        <v>765</v>
      </c>
      <c r="L156" s="15">
        <f t="shared" si="17"/>
        <v>11941.65</v>
      </c>
      <c r="M156" s="2">
        <f t="shared" si="16"/>
        <v>44223</v>
      </c>
      <c r="N156" s="14">
        <v>44197</v>
      </c>
    </row>
    <row r="157" spans="1:14" ht="27.6" x14ac:dyDescent="0.25">
      <c r="A157" s="1" t="s">
        <v>190</v>
      </c>
      <c r="B157" s="5">
        <v>44209</v>
      </c>
      <c r="C157" s="5">
        <v>44223</v>
      </c>
      <c r="D157" s="3">
        <f t="shared" si="20"/>
        <v>14</v>
      </c>
      <c r="E157" s="4" t="s">
        <v>12</v>
      </c>
      <c r="F157" s="10" t="s">
        <v>4</v>
      </c>
      <c r="G157" s="11">
        <v>1.2</v>
      </c>
      <c r="H157" s="11">
        <v>975</v>
      </c>
      <c r="I157" s="3">
        <f t="shared" si="21"/>
        <v>14</v>
      </c>
      <c r="J157" s="12">
        <f t="shared" si="22"/>
        <v>1.2</v>
      </c>
      <c r="K157" s="13">
        <f t="shared" si="23"/>
        <v>812.5</v>
      </c>
      <c r="L157" s="15">
        <f t="shared" si="17"/>
        <v>975</v>
      </c>
      <c r="M157" s="2">
        <f t="shared" si="16"/>
        <v>44223</v>
      </c>
      <c r="N157" s="14">
        <v>44197</v>
      </c>
    </row>
    <row r="158" spans="1:14" x14ac:dyDescent="0.25">
      <c r="A158" s="1" t="s">
        <v>190</v>
      </c>
      <c r="B158" s="5">
        <v>44209</v>
      </c>
      <c r="C158" s="5">
        <v>44223</v>
      </c>
      <c r="D158" s="3">
        <f t="shared" si="20"/>
        <v>14</v>
      </c>
      <c r="E158" s="4" t="s">
        <v>13</v>
      </c>
      <c r="F158" s="10" t="s">
        <v>4</v>
      </c>
      <c r="G158" s="11">
        <v>0.96</v>
      </c>
      <c r="H158" s="11">
        <v>788.57</v>
      </c>
      <c r="I158" s="3">
        <f t="shared" si="21"/>
        <v>14</v>
      </c>
      <c r="J158" s="12">
        <f t="shared" si="22"/>
        <v>0.96</v>
      </c>
      <c r="K158" s="13">
        <f t="shared" si="23"/>
        <v>821.43</v>
      </c>
      <c r="L158" s="15">
        <f t="shared" si="17"/>
        <v>788.57</v>
      </c>
      <c r="M158" s="2">
        <f t="shared" si="16"/>
        <v>44223</v>
      </c>
      <c r="N158" s="14">
        <v>44197</v>
      </c>
    </row>
    <row r="159" spans="1:14" x14ac:dyDescent="0.25">
      <c r="A159" s="1" t="s">
        <v>190</v>
      </c>
      <c r="B159" s="5">
        <v>44209</v>
      </c>
      <c r="C159" s="5">
        <v>44223</v>
      </c>
      <c r="D159" s="3">
        <f t="shared" si="20"/>
        <v>14</v>
      </c>
      <c r="E159" s="4" t="s">
        <v>15</v>
      </c>
      <c r="F159" s="10" t="s">
        <v>4</v>
      </c>
      <c r="G159" s="11">
        <v>1.06</v>
      </c>
      <c r="H159" s="11">
        <v>5830.09</v>
      </c>
      <c r="I159" s="3">
        <f t="shared" si="21"/>
        <v>14</v>
      </c>
      <c r="J159" s="12">
        <f t="shared" si="22"/>
        <v>1.06</v>
      </c>
      <c r="K159" s="13">
        <f t="shared" si="23"/>
        <v>5500.08</v>
      </c>
      <c r="L159" s="15">
        <f t="shared" si="17"/>
        <v>5830.08</v>
      </c>
      <c r="M159" s="2">
        <f t="shared" si="16"/>
        <v>44223</v>
      </c>
      <c r="N159" s="14">
        <v>44197</v>
      </c>
    </row>
    <row r="160" spans="1:14" x14ac:dyDescent="0.25">
      <c r="A160" s="1" t="s">
        <v>190</v>
      </c>
      <c r="B160" s="5">
        <v>44209</v>
      </c>
      <c r="C160" s="5">
        <v>44223</v>
      </c>
      <c r="D160" s="3">
        <f t="shared" si="20"/>
        <v>14</v>
      </c>
      <c r="E160" s="4" t="s">
        <v>16</v>
      </c>
      <c r="F160" s="10" t="s">
        <v>4</v>
      </c>
      <c r="G160" s="11">
        <v>10</v>
      </c>
      <c r="H160" s="11">
        <v>16427</v>
      </c>
      <c r="I160" s="3">
        <f t="shared" si="21"/>
        <v>14</v>
      </c>
      <c r="J160" s="12">
        <f t="shared" si="22"/>
        <v>10</v>
      </c>
      <c r="K160" s="13">
        <f t="shared" si="23"/>
        <v>1642.7</v>
      </c>
      <c r="L160" s="15">
        <f t="shared" si="17"/>
        <v>16427</v>
      </c>
      <c r="M160" s="2">
        <f t="shared" si="16"/>
        <v>44223</v>
      </c>
      <c r="N160" s="14">
        <v>44197</v>
      </c>
    </row>
    <row r="161" spans="1:14" x14ac:dyDescent="0.25">
      <c r="A161" s="1" t="s">
        <v>190</v>
      </c>
      <c r="B161" s="5">
        <v>44209</v>
      </c>
      <c r="C161" s="5">
        <v>44223</v>
      </c>
      <c r="D161" s="3">
        <f t="shared" si="20"/>
        <v>14</v>
      </c>
      <c r="E161" s="4" t="s">
        <v>17</v>
      </c>
      <c r="F161" s="10" t="s">
        <v>4</v>
      </c>
      <c r="G161" s="11">
        <v>3.6</v>
      </c>
      <c r="H161" s="11">
        <v>7083</v>
      </c>
      <c r="I161" s="3">
        <f t="shared" si="21"/>
        <v>14</v>
      </c>
      <c r="J161" s="12">
        <f t="shared" si="22"/>
        <v>3.6</v>
      </c>
      <c r="K161" s="13">
        <f t="shared" si="23"/>
        <v>1967.5</v>
      </c>
      <c r="L161" s="15">
        <f t="shared" si="17"/>
        <v>7083</v>
      </c>
      <c r="M161" s="2">
        <f t="shared" si="16"/>
        <v>44223</v>
      </c>
      <c r="N161" s="14">
        <v>44197</v>
      </c>
    </row>
    <row r="162" spans="1:14" x14ac:dyDescent="0.25">
      <c r="A162" s="1" t="s">
        <v>190</v>
      </c>
      <c r="B162" s="5">
        <v>44209</v>
      </c>
      <c r="C162" s="5">
        <v>44223</v>
      </c>
      <c r="D162" s="3">
        <f t="shared" si="20"/>
        <v>14</v>
      </c>
      <c r="E162" s="4" t="s">
        <v>19</v>
      </c>
      <c r="F162" s="10" t="s">
        <v>4</v>
      </c>
      <c r="G162" s="11">
        <v>9</v>
      </c>
      <c r="H162" s="11">
        <v>7488</v>
      </c>
      <c r="I162" s="3">
        <f t="shared" si="21"/>
        <v>14</v>
      </c>
      <c r="J162" s="12">
        <f t="shared" si="22"/>
        <v>9</v>
      </c>
      <c r="K162" s="13">
        <f t="shared" si="23"/>
        <v>832</v>
      </c>
      <c r="L162" s="15">
        <f t="shared" si="17"/>
        <v>7488</v>
      </c>
      <c r="M162" s="2">
        <f t="shared" si="16"/>
        <v>44223</v>
      </c>
      <c r="N162" s="14">
        <v>44197</v>
      </c>
    </row>
    <row r="163" spans="1:14" x14ac:dyDescent="0.25">
      <c r="A163" s="1" t="s">
        <v>190</v>
      </c>
      <c r="B163" s="5">
        <v>44209</v>
      </c>
      <c r="C163" s="5">
        <v>44223</v>
      </c>
      <c r="D163" s="3">
        <f t="shared" si="20"/>
        <v>14</v>
      </c>
      <c r="E163" s="4" t="s">
        <v>20</v>
      </c>
      <c r="F163" s="10" t="s">
        <v>4</v>
      </c>
      <c r="G163" s="11">
        <v>0.55000000000000004</v>
      </c>
      <c r="H163" s="11">
        <v>1100</v>
      </c>
      <c r="I163" s="3">
        <f t="shared" si="21"/>
        <v>14</v>
      </c>
      <c r="J163" s="12">
        <f t="shared" si="22"/>
        <v>0.55000000000000004</v>
      </c>
      <c r="K163" s="13">
        <f t="shared" si="23"/>
        <v>2000</v>
      </c>
      <c r="L163" s="15">
        <f t="shared" si="17"/>
        <v>1100</v>
      </c>
      <c r="M163" s="2">
        <f t="shared" si="16"/>
        <v>44223</v>
      </c>
      <c r="N163" s="14">
        <v>44197</v>
      </c>
    </row>
    <row r="164" spans="1:14" x14ac:dyDescent="0.25">
      <c r="A164" s="1" t="s">
        <v>190</v>
      </c>
      <c r="B164" s="5">
        <v>44209</v>
      </c>
      <c r="C164" s="5">
        <v>44223</v>
      </c>
      <c r="D164" s="3">
        <f t="shared" si="20"/>
        <v>14</v>
      </c>
      <c r="E164" s="4" t="s">
        <v>21</v>
      </c>
      <c r="F164" s="10" t="s">
        <v>118</v>
      </c>
      <c r="G164" s="11">
        <v>83</v>
      </c>
      <c r="H164" s="11">
        <v>5478</v>
      </c>
      <c r="I164" s="3">
        <f t="shared" si="21"/>
        <v>14</v>
      </c>
      <c r="J164" s="12">
        <f t="shared" si="22"/>
        <v>83</v>
      </c>
      <c r="K164" s="13">
        <f t="shared" si="23"/>
        <v>66</v>
      </c>
      <c r="L164" s="15">
        <f t="shared" si="17"/>
        <v>5478</v>
      </c>
      <c r="M164" s="2">
        <f t="shared" si="16"/>
        <v>44223</v>
      </c>
      <c r="N164" s="14">
        <v>44197</v>
      </c>
    </row>
    <row r="165" spans="1:14" x14ac:dyDescent="0.25">
      <c r="A165" s="1" t="s">
        <v>190</v>
      </c>
      <c r="B165" s="5">
        <v>44209</v>
      </c>
      <c r="C165" s="5">
        <v>44223</v>
      </c>
      <c r="D165" s="3">
        <f t="shared" si="20"/>
        <v>14</v>
      </c>
      <c r="E165" s="4" t="s">
        <v>22</v>
      </c>
      <c r="F165" s="10" t="s">
        <v>4</v>
      </c>
      <c r="G165" s="11">
        <v>86.15</v>
      </c>
      <c r="H165" s="11">
        <v>9363.16</v>
      </c>
      <c r="I165" s="3">
        <f t="shared" si="21"/>
        <v>14</v>
      </c>
      <c r="J165" s="12">
        <f t="shared" si="22"/>
        <v>86.15</v>
      </c>
      <c r="K165" s="13">
        <f t="shared" si="23"/>
        <v>108.68</v>
      </c>
      <c r="L165" s="15">
        <f t="shared" si="17"/>
        <v>9362.7800000000007</v>
      </c>
      <c r="M165" s="2">
        <f t="shared" si="16"/>
        <v>44223</v>
      </c>
      <c r="N165" s="14">
        <v>44197</v>
      </c>
    </row>
    <row r="166" spans="1:14" x14ac:dyDescent="0.25">
      <c r="A166" s="1" t="s">
        <v>190</v>
      </c>
      <c r="B166" s="5">
        <v>44209</v>
      </c>
      <c r="C166" s="5">
        <v>44223</v>
      </c>
      <c r="D166" s="3">
        <f t="shared" si="20"/>
        <v>14</v>
      </c>
      <c r="E166" s="4" t="s">
        <v>23</v>
      </c>
      <c r="F166" s="10" t="s">
        <v>4</v>
      </c>
      <c r="G166" s="11">
        <v>2</v>
      </c>
      <c r="H166" s="11">
        <v>800</v>
      </c>
      <c r="I166" s="3">
        <f t="shared" si="21"/>
        <v>14</v>
      </c>
      <c r="J166" s="12">
        <f t="shared" si="22"/>
        <v>2</v>
      </c>
      <c r="K166" s="13">
        <f t="shared" si="23"/>
        <v>400</v>
      </c>
      <c r="L166" s="15">
        <f t="shared" si="17"/>
        <v>800</v>
      </c>
      <c r="M166" s="2">
        <f t="shared" si="16"/>
        <v>44223</v>
      </c>
      <c r="N166" s="14">
        <v>44197</v>
      </c>
    </row>
    <row r="167" spans="1:14" x14ac:dyDescent="0.25">
      <c r="A167" s="1" t="s">
        <v>190</v>
      </c>
      <c r="B167" s="5">
        <v>44209</v>
      </c>
      <c r="C167" s="5">
        <v>44223</v>
      </c>
      <c r="D167" s="3">
        <f t="shared" si="20"/>
        <v>14</v>
      </c>
      <c r="E167" s="4" t="s">
        <v>24</v>
      </c>
      <c r="F167" s="10" t="s">
        <v>4</v>
      </c>
      <c r="G167" s="11">
        <v>1.56</v>
      </c>
      <c r="H167" s="11">
        <v>2652</v>
      </c>
      <c r="I167" s="3">
        <f t="shared" si="21"/>
        <v>14</v>
      </c>
      <c r="J167" s="12">
        <f t="shared" si="22"/>
        <v>1.56</v>
      </c>
      <c r="K167" s="13">
        <f t="shared" si="23"/>
        <v>1700</v>
      </c>
      <c r="L167" s="15">
        <f t="shared" si="17"/>
        <v>2652</v>
      </c>
      <c r="M167" s="2">
        <f t="shared" si="16"/>
        <v>44223</v>
      </c>
      <c r="N167" s="14">
        <v>44197</v>
      </c>
    </row>
    <row r="168" spans="1:14" x14ac:dyDescent="0.25">
      <c r="A168" s="1" t="s">
        <v>190</v>
      </c>
      <c r="B168" s="5">
        <v>44209</v>
      </c>
      <c r="C168" s="5">
        <v>44223</v>
      </c>
      <c r="D168" s="3">
        <f t="shared" si="20"/>
        <v>14</v>
      </c>
      <c r="E168" s="4" t="s">
        <v>25</v>
      </c>
      <c r="F168" s="10" t="s">
        <v>4</v>
      </c>
      <c r="G168" s="11">
        <v>2.8</v>
      </c>
      <c r="H168" s="11">
        <v>2240</v>
      </c>
      <c r="I168" s="3">
        <f t="shared" si="21"/>
        <v>14</v>
      </c>
      <c r="J168" s="12">
        <f t="shared" si="22"/>
        <v>2.8</v>
      </c>
      <c r="K168" s="13">
        <f t="shared" si="23"/>
        <v>800</v>
      </c>
      <c r="L168" s="15">
        <f t="shared" si="17"/>
        <v>2240</v>
      </c>
      <c r="M168" s="2">
        <f t="shared" si="16"/>
        <v>44223</v>
      </c>
      <c r="N168" s="14">
        <v>44197</v>
      </c>
    </row>
    <row r="169" spans="1:14" x14ac:dyDescent="0.25">
      <c r="A169" s="1" t="s">
        <v>190</v>
      </c>
      <c r="B169" s="5">
        <v>44209</v>
      </c>
      <c r="C169" s="5">
        <v>44223</v>
      </c>
      <c r="D169" s="3">
        <f t="shared" si="20"/>
        <v>14</v>
      </c>
      <c r="E169" s="4" t="s">
        <v>26</v>
      </c>
      <c r="F169" s="10" t="s">
        <v>4</v>
      </c>
      <c r="G169" s="11">
        <v>177</v>
      </c>
      <c r="H169" s="11">
        <v>29721</v>
      </c>
      <c r="I169" s="3">
        <f t="shared" si="21"/>
        <v>14</v>
      </c>
      <c r="J169" s="12">
        <f t="shared" si="22"/>
        <v>177</v>
      </c>
      <c r="K169" s="13">
        <f t="shared" si="23"/>
        <v>167.92</v>
      </c>
      <c r="L169" s="15">
        <f t="shared" si="17"/>
        <v>29721.84</v>
      </c>
      <c r="M169" s="2">
        <f t="shared" si="16"/>
        <v>44223</v>
      </c>
      <c r="N169" s="14">
        <v>44197</v>
      </c>
    </row>
    <row r="170" spans="1:14" x14ac:dyDescent="0.25">
      <c r="A170" s="1" t="s">
        <v>190</v>
      </c>
      <c r="B170" s="5">
        <v>44209</v>
      </c>
      <c r="C170" s="5">
        <v>44223</v>
      </c>
      <c r="D170" s="3">
        <f t="shared" si="20"/>
        <v>14</v>
      </c>
      <c r="E170" s="4" t="s">
        <v>27</v>
      </c>
      <c r="F170" s="10" t="s">
        <v>4</v>
      </c>
      <c r="G170" s="11">
        <v>4.9000000000000004</v>
      </c>
      <c r="H170" s="11">
        <v>3702.22</v>
      </c>
      <c r="I170" s="3">
        <f t="shared" si="21"/>
        <v>14</v>
      </c>
      <c r="J170" s="12">
        <f t="shared" si="22"/>
        <v>4.9000000000000004</v>
      </c>
      <c r="K170" s="13">
        <f t="shared" si="23"/>
        <v>755.56</v>
      </c>
      <c r="L170" s="15">
        <f t="shared" si="17"/>
        <v>3702.24</v>
      </c>
      <c r="M170" s="2">
        <f t="shared" si="16"/>
        <v>44223</v>
      </c>
      <c r="N170" s="14">
        <v>44197</v>
      </c>
    </row>
    <row r="171" spans="1:14" x14ac:dyDescent="0.25">
      <c r="A171" s="1" t="s">
        <v>190</v>
      </c>
      <c r="B171" s="5">
        <v>44209</v>
      </c>
      <c r="C171" s="5">
        <v>44223</v>
      </c>
      <c r="D171" s="3">
        <f t="shared" si="20"/>
        <v>14</v>
      </c>
      <c r="E171" s="4" t="s">
        <v>28</v>
      </c>
      <c r="F171" s="10" t="s">
        <v>118</v>
      </c>
      <c r="G171" s="11">
        <v>40</v>
      </c>
      <c r="H171" s="11">
        <v>5714</v>
      </c>
      <c r="I171" s="3">
        <f t="shared" si="21"/>
        <v>14</v>
      </c>
      <c r="J171" s="12">
        <f t="shared" si="22"/>
        <v>40</v>
      </c>
      <c r="K171" s="13">
        <f t="shared" si="23"/>
        <v>142.85</v>
      </c>
      <c r="L171" s="15">
        <f t="shared" si="17"/>
        <v>5714</v>
      </c>
      <c r="M171" s="2">
        <f t="shared" si="16"/>
        <v>44223</v>
      </c>
      <c r="N171" s="14">
        <v>44197</v>
      </c>
    </row>
    <row r="172" spans="1:14" x14ac:dyDescent="0.25">
      <c r="A172" s="1" t="s">
        <v>190</v>
      </c>
      <c r="B172" s="5">
        <v>44209</v>
      </c>
      <c r="C172" s="5">
        <v>44223</v>
      </c>
      <c r="D172" s="3">
        <f t="shared" si="20"/>
        <v>14</v>
      </c>
      <c r="E172" s="4" t="s">
        <v>29</v>
      </c>
      <c r="F172" s="10" t="s">
        <v>127</v>
      </c>
      <c r="G172" s="11">
        <v>223.2</v>
      </c>
      <c r="H172" s="11">
        <v>58776</v>
      </c>
      <c r="I172" s="3">
        <f t="shared" si="21"/>
        <v>14</v>
      </c>
      <c r="J172" s="12">
        <f t="shared" si="22"/>
        <v>223.2</v>
      </c>
      <c r="K172" s="13">
        <f t="shared" si="23"/>
        <v>263.33</v>
      </c>
      <c r="L172" s="15">
        <f t="shared" si="17"/>
        <v>58775.26</v>
      </c>
      <c r="M172" s="2">
        <f t="shared" si="16"/>
        <v>44223</v>
      </c>
      <c r="N172" s="14">
        <v>44197</v>
      </c>
    </row>
    <row r="173" spans="1:14" x14ac:dyDescent="0.25">
      <c r="A173" s="1" t="s">
        <v>190</v>
      </c>
      <c r="B173" s="5">
        <v>44209</v>
      </c>
      <c r="C173" s="5">
        <v>44223</v>
      </c>
      <c r="D173" s="3">
        <f t="shared" si="20"/>
        <v>14</v>
      </c>
      <c r="E173" s="4" t="s">
        <v>119</v>
      </c>
      <c r="F173" s="10" t="s">
        <v>4</v>
      </c>
      <c r="G173" s="11">
        <v>0.05</v>
      </c>
      <c r="H173" s="11">
        <v>210</v>
      </c>
      <c r="I173" s="3">
        <f t="shared" si="21"/>
        <v>14</v>
      </c>
      <c r="J173" s="12">
        <f t="shared" si="22"/>
        <v>0.05</v>
      </c>
      <c r="K173" s="13">
        <f t="shared" si="23"/>
        <v>4200</v>
      </c>
      <c r="L173" s="15">
        <f t="shared" si="17"/>
        <v>210</v>
      </c>
      <c r="M173" s="2">
        <f t="shared" si="16"/>
        <v>44223</v>
      </c>
      <c r="N173" s="14">
        <v>44197</v>
      </c>
    </row>
    <row r="174" spans="1:14" x14ac:dyDescent="0.25">
      <c r="A174" s="1" t="s">
        <v>190</v>
      </c>
      <c r="B174" s="5">
        <v>44209</v>
      </c>
      <c r="C174" s="5">
        <v>44223</v>
      </c>
      <c r="D174" s="3">
        <f t="shared" si="20"/>
        <v>14</v>
      </c>
      <c r="E174" s="4" t="s">
        <v>30</v>
      </c>
      <c r="F174" s="10" t="s">
        <v>4</v>
      </c>
      <c r="G174" s="11">
        <v>0.68500000000000005</v>
      </c>
      <c r="H174" s="11">
        <v>528.15</v>
      </c>
      <c r="I174" s="3">
        <f t="shared" si="21"/>
        <v>14</v>
      </c>
      <c r="J174" s="12">
        <f t="shared" si="22"/>
        <v>0.69</v>
      </c>
      <c r="K174" s="13">
        <f t="shared" si="23"/>
        <v>771.02</v>
      </c>
      <c r="L174" s="15">
        <f t="shared" si="17"/>
        <v>532</v>
      </c>
      <c r="M174" s="2">
        <f t="shared" si="16"/>
        <v>44223</v>
      </c>
      <c r="N174" s="14">
        <v>44197</v>
      </c>
    </row>
    <row r="175" spans="1:14" x14ac:dyDescent="0.25">
      <c r="A175" s="1" t="s">
        <v>190</v>
      </c>
      <c r="B175" s="5">
        <v>44209</v>
      </c>
      <c r="C175" s="5">
        <v>44223</v>
      </c>
      <c r="D175" s="3">
        <f t="shared" si="20"/>
        <v>14</v>
      </c>
      <c r="E175" s="4" t="s">
        <v>31</v>
      </c>
      <c r="F175" s="10" t="s">
        <v>4</v>
      </c>
      <c r="G175" s="11">
        <v>3</v>
      </c>
      <c r="H175" s="11">
        <v>1650</v>
      </c>
      <c r="I175" s="3">
        <f t="shared" si="21"/>
        <v>14</v>
      </c>
      <c r="J175" s="12">
        <f t="shared" si="22"/>
        <v>3</v>
      </c>
      <c r="K175" s="13">
        <f t="shared" si="23"/>
        <v>550</v>
      </c>
      <c r="L175" s="15">
        <f t="shared" si="17"/>
        <v>1650</v>
      </c>
      <c r="M175" s="2">
        <f t="shared" si="16"/>
        <v>44223</v>
      </c>
      <c r="N175" s="14">
        <v>44197</v>
      </c>
    </row>
    <row r="176" spans="1:14" x14ac:dyDescent="0.25">
      <c r="A176" s="1" t="s">
        <v>190</v>
      </c>
      <c r="B176" s="5">
        <v>44209</v>
      </c>
      <c r="C176" s="5">
        <v>44223</v>
      </c>
      <c r="D176" s="3">
        <f t="shared" si="20"/>
        <v>14</v>
      </c>
      <c r="E176" s="4" t="s">
        <v>32</v>
      </c>
      <c r="F176" s="10" t="s">
        <v>4</v>
      </c>
      <c r="G176" s="11">
        <v>11.25</v>
      </c>
      <c r="H176" s="11">
        <v>13837.5</v>
      </c>
      <c r="I176" s="3">
        <f t="shared" si="21"/>
        <v>14</v>
      </c>
      <c r="J176" s="12">
        <f t="shared" si="22"/>
        <v>11.25</v>
      </c>
      <c r="K176" s="13">
        <f t="shared" si="23"/>
        <v>1230</v>
      </c>
      <c r="L176" s="15">
        <f t="shared" si="17"/>
        <v>13837.5</v>
      </c>
      <c r="M176" s="2">
        <f t="shared" si="16"/>
        <v>44223</v>
      </c>
      <c r="N176" s="14">
        <v>44197</v>
      </c>
    </row>
    <row r="177" spans="1:14" x14ac:dyDescent="0.25">
      <c r="A177" s="1" t="s">
        <v>190</v>
      </c>
      <c r="B177" s="5">
        <v>44209</v>
      </c>
      <c r="C177" s="5">
        <v>44223</v>
      </c>
      <c r="D177" s="3">
        <f t="shared" si="20"/>
        <v>14</v>
      </c>
      <c r="E177" s="4" t="s">
        <v>33</v>
      </c>
      <c r="F177" s="10" t="s">
        <v>4</v>
      </c>
      <c r="G177" s="11">
        <v>26.71</v>
      </c>
      <c r="H177" s="11">
        <v>34723</v>
      </c>
      <c r="I177" s="3">
        <f t="shared" si="21"/>
        <v>14</v>
      </c>
      <c r="J177" s="12">
        <f t="shared" si="22"/>
        <v>26.71</v>
      </c>
      <c r="K177" s="13">
        <f t="shared" si="23"/>
        <v>1300</v>
      </c>
      <c r="L177" s="15">
        <f t="shared" si="17"/>
        <v>34723</v>
      </c>
      <c r="M177" s="2">
        <f t="shared" si="16"/>
        <v>44223</v>
      </c>
      <c r="N177" s="14">
        <v>44197</v>
      </c>
    </row>
    <row r="178" spans="1:14" x14ac:dyDescent="0.25">
      <c r="A178" s="1" t="s">
        <v>190</v>
      </c>
      <c r="B178" s="5">
        <v>44209</v>
      </c>
      <c r="C178" s="5">
        <v>44223</v>
      </c>
      <c r="D178" s="3">
        <f t="shared" si="20"/>
        <v>14</v>
      </c>
      <c r="E178" s="4" t="s">
        <v>35</v>
      </c>
      <c r="F178" s="10" t="s">
        <v>4</v>
      </c>
      <c r="G178" s="11">
        <v>0.60499999999999998</v>
      </c>
      <c r="H178" s="11">
        <v>3720.53</v>
      </c>
      <c r="I178" s="3">
        <f t="shared" si="21"/>
        <v>14</v>
      </c>
      <c r="J178" s="12">
        <f t="shared" si="22"/>
        <v>0.61</v>
      </c>
      <c r="K178" s="13">
        <f t="shared" si="23"/>
        <v>6149.64</v>
      </c>
      <c r="L178" s="15">
        <f t="shared" si="17"/>
        <v>3751.28</v>
      </c>
      <c r="M178" s="2">
        <f t="shared" si="16"/>
        <v>44223</v>
      </c>
      <c r="N178" s="14">
        <v>44197</v>
      </c>
    </row>
    <row r="179" spans="1:14" x14ac:dyDescent="0.25">
      <c r="A179" s="1" t="s">
        <v>190</v>
      </c>
      <c r="B179" s="5">
        <v>44209</v>
      </c>
      <c r="C179" s="5">
        <v>44223</v>
      </c>
      <c r="D179" s="3">
        <f t="shared" si="20"/>
        <v>14</v>
      </c>
      <c r="E179" s="4" t="s">
        <v>36</v>
      </c>
      <c r="F179" s="10" t="s">
        <v>118</v>
      </c>
      <c r="G179" s="11">
        <v>172</v>
      </c>
      <c r="H179" s="11">
        <v>4721.05</v>
      </c>
      <c r="I179" s="3">
        <f t="shared" si="21"/>
        <v>14</v>
      </c>
      <c r="J179" s="12">
        <f t="shared" si="22"/>
        <v>172</v>
      </c>
      <c r="K179" s="13">
        <f t="shared" si="23"/>
        <v>27.45</v>
      </c>
      <c r="L179" s="15">
        <f t="shared" si="17"/>
        <v>4721.3999999999996</v>
      </c>
      <c r="M179" s="2">
        <f t="shared" si="16"/>
        <v>44223</v>
      </c>
      <c r="N179" s="14">
        <v>44197</v>
      </c>
    </row>
    <row r="180" spans="1:14" x14ac:dyDescent="0.25">
      <c r="A180" s="1" t="s">
        <v>190</v>
      </c>
      <c r="B180" s="5">
        <v>44209</v>
      </c>
      <c r="C180" s="5">
        <v>44223</v>
      </c>
      <c r="D180" s="3">
        <f t="shared" si="20"/>
        <v>14</v>
      </c>
      <c r="E180" s="4" t="s">
        <v>37</v>
      </c>
      <c r="F180" s="10" t="s">
        <v>4</v>
      </c>
      <c r="G180" s="11">
        <v>1.54</v>
      </c>
      <c r="H180" s="11">
        <v>1496</v>
      </c>
      <c r="I180" s="3">
        <f t="shared" si="21"/>
        <v>14</v>
      </c>
      <c r="J180" s="12">
        <f t="shared" si="22"/>
        <v>1.54</v>
      </c>
      <c r="K180" s="13">
        <f t="shared" si="23"/>
        <v>971.43</v>
      </c>
      <c r="L180" s="15">
        <f t="shared" si="17"/>
        <v>1496</v>
      </c>
      <c r="M180" s="2">
        <f t="shared" si="16"/>
        <v>44223</v>
      </c>
      <c r="N180" s="14">
        <v>44197</v>
      </c>
    </row>
    <row r="181" spans="1:14" x14ac:dyDescent="0.25">
      <c r="A181" s="1" t="s">
        <v>190</v>
      </c>
      <c r="B181" s="5">
        <v>44209</v>
      </c>
      <c r="C181" s="5">
        <v>44223</v>
      </c>
      <c r="D181" s="3">
        <f t="shared" si="20"/>
        <v>14</v>
      </c>
      <c r="E181" s="4" t="s">
        <v>38</v>
      </c>
      <c r="F181" s="10" t="s">
        <v>4</v>
      </c>
      <c r="G181" s="11">
        <v>1.6</v>
      </c>
      <c r="H181" s="11">
        <v>1145</v>
      </c>
      <c r="I181" s="3">
        <f t="shared" si="21"/>
        <v>14</v>
      </c>
      <c r="J181" s="12">
        <f t="shared" si="22"/>
        <v>1.6</v>
      </c>
      <c r="K181" s="13">
        <f t="shared" si="23"/>
        <v>715.63</v>
      </c>
      <c r="L181" s="15">
        <f t="shared" si="17"/>
        <v>1145.01</v>
      </c>
      <c r="M181" s="2">
        <f t="shared" si="16"/>
        <v>44223</v>
      </c>
      <c r="N181" s="14">
        <v>44197</v>
      </c>
    </row>
    <row r="182" spans="1:14" x14ac:dyDescent="0.25">
      <c r="A182" s="1" t="s">
        <v>190</v>
      </c>
      <c r="B182" s="5">
        <v>44209</v>
      </c>
      <c r="C182" s="5">
        <v>44223</v>
      </c>
      <c r="D182" s="3">
        <f t="shared" si="20"/>
        <v>14</v>
      </c>
      <c r="E182" s="4" t="s">
        <v>39</v>
      </c>
      <c r="F182" s="10" t="s">
        <v>4</v>
      </c>
      <c r="G182" s="11">
        <v>3.95</v>
      </c>
      <c r="H182" s="11">
        <v>948</v>
      </c>
      <c r="I182" s="3">
        <f t="shared" si="21"/>
        <v>14</v>
      </c>
      <c r="J182" s="12">
        <f t="shared" si="22"/>
        <v>3.95</v>
      </c>
      <c r="K182" s="13">
        <f t="shared" si="23"/>
        <v>240</v>
      </c>
      <c r="L182" s="15">
        <f t="shared" si="17"/>
        <v>948</v>
      </c>
      <c r="M182" s="2">
        <f t="shared" si="16"/>
        <v>44223</v>
      </c>
      <c r="N182" s="14">
        <v>44197</v>
      </c>
    </row>
    <row r="183" spans="1:14" x14ac:dyDescent="0.25">
      <c r="A183" s="1" t="s">
        <v>190</v>
      </c>
      <c r="B183" s="5">
        <v>44209</v>
      </c>
      <c r="C183" s="5">
        <v>44223</v>
      </c>
      <c r="D183" s="3">
        <f t="shared" si="20"/>
        <v>14</v>
      </c>
      <c r="E183" s="4" t="s">
        <v>40</v>
      </c>
      <c r="F183" s="10" t="s">
        <v>4</v>
      </c>
      <c r="G183" s="11">
        <v>12.55</v>
      </c>
      <c r="H183" s="11">
        <v>5683.35</v>
      </c>
      <c r="I183" s="3">
        <f t="shared" si="21"/>
        <v>14</v>
      </c>
      <c r="J183" s="12">
        <f t="shared" si="22"/>
        <v>12.55</v>
      </c>
      <c r="K183" s="13">
        <f t="shared" si="23"/>
        <v>452.86</v>
      </c>
      <c r="L183" s="15">
        <f t="shared" si="17"/>
        <v>5683.39</v>
      </c>
      <c r="M183" s="2">
        <f t="shared" si="16"/>
        <v>44223</v>
      </c>
      <c r="N183" s="14">
        <v>44197</v>
      </c>
    </row>
    <row r="184" spans="1:14" x14ac:dyDescent="0.25">
      <c r="A184" s="1" t="s">
        <v>190</v>
      </c>
      <c r="B184" s="5">
        <v>44209</v>
      </c>
      <c r="C184" s="5">
        <v>44223</v>
      </c>
      <c r="D184" s="3">
        <f t="shared" si="20"/>
        <v>14</v>
      </c>
      <c r="E184" s="4" t="s">
        <v>41</v>
      </c>
      <c r="F184" s="10" t="s">
        <v>4</v>
      </c>
      <c r="G184" s="11">
        <v>2.4500000000000002</v>
      </c>
      <c r="H184" s="11">
        <v>722.75</v>
      </c>
      <c r="I184" s="3">
        <f t="shared" si="21"/>
        <v>14</v>
      </c>
      <c r="J184" s="12">
        <f t="shared" si="22"/>
        <v>2.4500000000000002</v>
      </c>
      <c r="K184" s="13">
        <f t="shared" si="23"/>
        <v>295</v>
      </c>
      <c r="L184" s="15">
        <f t="shared" si="17"/>
        <v>722.75</v>
      </c>
      <c r="M184" s="2">
        <f t="shared" si="16"/>
        <v>44223</v>
      </c>
      <c r="N184" s="14">
        <v>44197</v>
      </c>
    </row>
    <row r="185" spans="1:14" x14ac:dyDescent="0.25">
      <c r="A185" s="1" t="s">
        <v>190</v>
      </c>
      <c r="B185" s="5">
        <v>44209</v>
      </c>
      <c r="C185" s="5">
        <v>44223</v>
      </c>
      <c r="D185" s="3">
        <f t="shared" si="20"/>
        <v>14</v>
      </c>
      <c r="E185" s="4" t="s">
        <v>42</v>
      </c>
      <c r="F185" s="10" t="s">
        <v>4</v>
      </c>
      <c r="G185" s="11">
        <v>1.7549999999999999</v>
      </c>
      <c r="H185" s="11">
        <v>623.02</v>
      </c>
      <c r="I185" s="3">
        <f t="shared" si="21"/>
        <v>14</v>
      </c>
      <c r="J185" s="12">
        <f t="shared" si="22"/>
        <v>1.76</v>
      </c>
      <c r="K185" s="13">
        <f t="shared" si="23"/>
        <v>355</v>
      </c>
      <c r="L185" s="15">
        <f t="shared" si="17"/>
        <v>624.79999999999995</v>
      </c>
      <c r="M185" s="2">
        <f t="shared" si="16"/>
        <v>44223</v>
      </c>
      <c r="N185" s="14">
        <v>44197</v>
      </c>
    </row>
    <row r="186" spans="1:14" x14ac:dyDescent="0.25">
      <c r="A186" s="1" t="s">
        <v>190</v>
      </c>
      <c r="B186" s="5">
        <v>44209</v>
      </c>
      <c r="C186" s="5">
        <v>44223</v>
      </c>
      <c r="D186" s="3">
        <f t="shared" si="20"/>
        <v>14</v>
      </c>
      <c r="E186" s="4" t="s">
        <v>43</v>
      </c>
      <c r="F186" s="10" t="s">
        <v>4</v>
      </c>
      <c r="G186" s="11">
        <v>4.16</v>
      </c>
      <c r="H186" s="11">
        <v>852.8</v>
      </c>
      <c r="I186" s="3">
        <f t="shared" si="21"/>
        <v>14</v>
      </c>
      <c r="J186" s="12">
        <f t="shared" si="22"/>
        <v>4.16</v>
      </c>
      <c r="K186" s="13">
        <f t="shared" si="23"/>
        <v>205</v>
      </c>
      <c r="L186" s="15">
        <f t="shared" si="17"/>
        <v>852.8</v>
      </c>
      <c r="M186" s="2">
        <f t="shared" si="16"/>
        <v>44223</v>
      </c>
      <c r="N186" s="14">
        <v>44197</v>
      </c>
    </row>
    <row r="187" spans="1:14" x14ac:dyDescent="0.25">
      <c r="A187" s="1" t="s">
        <v>190</v>
      </c>
      <c r="B187" s="5">
        <v>44209</v>
      </c>
      <c r="C187" s="5">
        <v>44223</v>
      </c>
      <c r="D187" s="3">
        <f t="shared" si="20"/>
        <v>14</v>
      </c>
      <c r="E187" s="4" t="s">
        <v>44</v>
      </c>
      <c r="F187" s="10" t="s">
        <v>4</v>
      </c>
      <c r="G187" s="11">
        <v>3</v>
      </c>
      <c r="H187" s="11">
        <v>725</v>
      </c>
      <c r="I187" s="3">
        <f t="shared" si="21"/>
        <v>14</v>
      </c>
      <c r="J187" s="12">
        <f t="shared" si="22"/>
        <v>3</v>
      </c>
      <c r="K187" s="13">
        <f t="shared" si="23"/>
        <v>241.67</v>
      </c>
      <c r="L187" s="15">
        <f t="shared" si="17"/>
        <v>725.01</v>
      </c>
      <c r="M187" s="2">
        <f t="shared" si="16"/>
        <v>44223</v>
      </c>
      <c r="N187" s="14">
        <v>44197</v>
      </c>
    </row>
    <row r="188" spans="1:14" x14ac:dyDescent="0.25">
      <c r="A188" s="1" t="s">
        <v>190</v>
      </c>
      <c r="B188" s="5">
        <v>44209</v>
      </c>
      <c r="C188" s="5">
        <v>44223</v>
      </c>
      <c r="D188" s="3">
        <f t="shared" si="20"/>
        <v>14</v>
      </c>
      <c r="E188" s="4" t="s">
        <v>45</v>
      </c>
      <c r="F188" s="10" t="s">
        <v>4</v>
      </c>
      <c r="G188" s="11">
        <v>4.0350000000000001</v>
      </c>
      <c r="H188" s="11">
        <v>1119.6500000000001</v>
      </c>
      <c r="I188" s="3">
        <f t="shared" si="21"/>
        <v>14</v>
      </c>
      <c r="J188" s="12">
        <f t="shared" si="22"/>
        <v>4.04</v>
      </c>
      <c r="K188" s="13">
        <f t="shared" si="23"/>
        <v>277.48</v>
      </c>
      <c r="L188" s="15">
        <f t="shared" si="17"/>
        <v>1121.02</v>
      </c>
      <c r="M188" s="2">
        <f t="shared" si="16"/>
        <v>44223</v>
      </c>
      <c r="N188" s="14">
        <v>44197</v>
      </c>
    </row>
    <row r="189" spans="1:14" x14ac:dyDescent="0.25">
      <c r="A189" s="1" t="s">
        <v>190</v>
      </c>
      <c r="B189" s="5">
        <v>44209</v>
      </c>
      <c r="C189" s="5">
        <v>44223</v>
      </c>
      <c r="D189" s="3">
        <f t="shared" si="20"/>
        <v>14</v>
      </c>
      <c r="E189" s="4" t="s">
        <v>46</v>
      </c>
      <c r="F189" s="10" t="s">
        <v>4</v>
      </c>
      <c r="G189" s="11">
        <v>1.75</v>
      </c>
      <c r="H189" s="11">
        <v>1421.87</v>
      </c>
      <c r="I189" s="3">
        <f t="shared" si="21"/>
        <v>14</v>
      </c>
      <c r="J189" s="12">
        <f t="shared" si="22"/>
        <v>1.75</v>
      </c>
      <c r="K189" s="13">
        <f t="shared" si="23"/>
        <v>812.5</v>
      </c>
      <c r="L189" s="15">
        <f t="shared" si="17"/>
        <v>1421.88</v>
      </c>
      <c r="M189" s="2">
        <f t="shared" si="16"/>
        <v>44223</v>
      </c>
      <c r="N189" s="14">
        <v>44197</v>
      </c>
    </row>
    <row r="190" spans="1:14" x14ac:dyDescent="0.25">
      <c r="A190" s="1" t="s">
        <v>190</v>
      </c>
      <c r="B190" s="5">
        <v>44209</v>
      </c>
      <c r="C190" s="5">
        <v>44223</v>
      </c>
      <c r="D190" s="3">
        <f t="shared" si="20"/>
        <v>14</v>
      </c>
      <c r="E190" s="4" t="s">
        <v>47</v>
      </c>
      <c r="F190" s="10" t="s">
        <v>4</v>
      </c>
      <c r="G190" s="11">
        <v>3</v>
      </c>
      <c r="H190" s="11">
        <v>3177</v>
      </c>
      <c r="I190" s="3">
        <f t="shared" si="21"/>
        <v>14</v>
      </c>
      <c r="J190" s="12">
        <f t="shared" si="22"/>
        <v>3</v>
      </c>
      <c r="K190" s="13">
        <f t="shared" si="23"/>
        <v>1059</v>
      </c>
      <c r="L190" s="15">
        <f t="shared" si="17"/>
        <v>3177</v>
      </c>
      <c r="M190" s="2">
        <f t="shared" si="16"/>
        <v>44223</v>
      </c>
      <c r="N190" s="14">
        <v>44197</v>
      </c>
    </row>
    <row r="191" spans="1:14" x14ac:dyDescent="0.25">
      <c r="A191" s="1" t="s">
        <v>190</v>
      </c>
      <c r="B191" s="5">
        <v>44209</v>
      </c>
      <c r="C191" s="5">
        <v>44223</v>
      </c>
      <c r="D191" s="3">
        <f t="shared" si="20"/>
        <v>14</v>
      </c>
      <c r="E191" s="4" t="s">
        <v>48</v>
      </c>
      <c r="F191" s="10" t="s">
        <v>4</v>
      </c>
      <c r="G191" s="11">
        <v>1.3</v>
      </c>
      <c r="H191" s="11">
        <v>1144</v>
      </c>
      <c r="I191" s="3">
        <f t="shared" si="21"/>
        <v>14</v>
      </c>
      <c r="J191" s="12">
        <f t="shared" si="22"/>
        <v>1.3</v>
      </c>
      <c r="K191" s="13">
        <f t="shared" si="23"/>
        <v>880</v>
      </c>
      <c r="L191" s="15">
        <f t="shared" si="17"/>
        <v>1144</v>
      </c>
      <c r="M191" s="2">
        <f t="shared" si="16"/>
        <v>44223</v>
      </c>
      <c r="N191" s="14">
        <v>44197</v>
      </c>
    </row>
    <row r="192" spans="1:14" x14ac:dyDescent="0.25">
      <c r="A192" s="1" t="s">
        <v>190</v>
      </c>
      <c r="B192" s="5">
        <v>44209</v>
      </c>
      <c r="C192" s="5">
        <v>44223</v>
      </c>
      <c r="D192" s="3">
        <f t="shared" si="20"/>
        <v>14</v>
      </c>
      <c r="E192" s="4" t="s">
        <v>49</v>
      </c>
      <c r="F192" s="10" t="s">
        <v>4</v>
      </c>
      <c r="G192" s="11">
        <v>5.5</v>
      </c>
      <c r="H192" s="11">
        <v>7051.47</v>
      </c>
      <c r="I192" s="3">
        <f t="shared" si="21"/>
        <v>14</v>
      </c>
      <c r="J192" s="12">
        <f t="shared" si="22"/>
        <v>5.5</v>
      </c>
      <c r="K192" s="13">
        <f t="shared" si="23"/>
        <v>1282.0899999999999</v>
      </c>
      <c r="L192" s="15">
        <f t="shared" si="17"/>
        <v>7051.5</v>
      </c>
      <c r="M192" s="2">
        <f t="shared" si="16"/>
        <v>44223</v>
      </c>
      <c r="N192" s="14">
        <v>44197</v>
      </c>
    </row>
    <row r="193" spans="1:14" x14ac:dyDescent="0.25">
      <c r="A193" s="1" t="s">
        <v>190</v>
      </c>
      <c r="B193" s="5">
        <v>44209</v>
      </c>
      <c r="C193" s="5">
        <v>44223</v>
      </c>
      <c r="D193" s="3">
        <f t="shared" si="20"/>
        <v>14</v>
      </c>
      <c r="E193" s="4" t="s">
        <v>50</v>
      </c>
      <c r="F193" s="10" t="s">
        <v>4</v>
      </c>
      <c r="G193" s="11">
        <v>14.07</v>
      </c>
      <c r="H193" s="11">
        <v>11375.79</v>
      </c>
      <c r="I193" s="3">
        <f t="shared" si="21"/>
        <v>14</v>
      </c>
      <c r="J193" s="12">
        <f t="shared" si="22"/>
        <v>14.07</v>
      </c>
      <c r="K193" s="13">
        <f t="shared" si="23"/>
        <v>808.51</v>
      </c>
      <c r="L193" s="15">
        <f t="shared" si="17"/>
        <v>11375.74</v>
      </c>
      <c r="M193" s="2">
        <f t="shared" si="16"/>
        <v>44223</v>
      </c>
      <c r="N193" s="14">
        <v>44197</v>
      </c>
    </row>
    <row r="194" spans="1:14" x14ac:dyDescent="0.25">
      <c r="A194" s="1" t="s">
        <v>190</v>
      </c>
      <c r="B194" s="5">
        <v>44209</v>
      </c>
      <c r="C194" s="5">
        <v>44223</v>
      </c>
      <c r="D194" s="3">
        <f t="shared" si="20"/>
        <v>14</v>
      </c>
      <c r="E194" s="4" t="s">
        <v>161</v>
      </c>
      <c r="F194" s="10" t="s">
        <v>4</v>
      </c>
      <c r="G194" s="11">
        <v>0.05</v>
      </c>
      <c r="H194" s="11">
        <v>238</v>
      </c>
      <c r="I194" s="3">
        <f t="shared" si="21"/>
        <v>14</v>
      </c>
      <c r="J194" s="12">
        <f t="shared" si="22"/>
        <v>0.05</v>
      </c>
      <c r="K194" s="13">
        <f t="shared" si="23"/>
        <v>4760</v>
      </c>
      <c r="L194" s="15">
        <f t="shared" si="17"/>
        <v>238</v>
      </c>
      <c r="M194" s="2">
        <f t="shared" si="16"/>
        <v>44223</v>
      </c>
      <c r="N194" s="14">
        <v>44197</v>
      </c>
    </row>
    <row r="195" spans="1:14" x14ac:dyDescent="0.25">
      <c r="A195" s="1" t="s">
        <v>190</v>
      </c>
      <c r="B195" s="5">
        <v>44209</v>
      </c>
      <c r="C195" s="5">
        <v>44223</v>
      </c>
      <c r="D195" s="3">
        <f t="shared" si="20"/>
        <v>14</v>
      </c>
      <c r="E195" s="4" t="s">
        <v>51</v>
      </c>
      <c r="F195" s="10" t="s">
        <v>4</v>
      </c>
      <c r="G195" s="11">
        <v>89.9</v>
      </c>
      <c r="H195" s="11">
        <v>8987.5</v>
      </c>
      <c r="I195" s="3">
        <f t="shared" si="21"/>
        <v>14</v>
      </c>
      <c r="J195" s="12">
        <f t="shared" si="22"/>
        <v>89.9</v>
      </c>
      <c r="K195" s="13">
        <f t="shared" si="23"/>
        <v>99.97</v>
      </c>
      <c r="L195" s="15">
        <f t="shared" si="17"/>
        <v>8987.2999999999993</v>
      </c>
      <c r="M195" s="2">
        <f t="shared" si="16"/>
        <v>44223</v>
      </c>
      <c r="N195" s="14">
        <v>44197</v>
      </c>
    </row>
    <row r="196" spans="1:14" x14ac:dyDescent="0.25">
      <c r="A196" s="1" t="s">
        <v>190</v>
      </c>
      <c r="B196" s="5">
        <v>44209</v>
      </c>
      <c r="C196" s="5">
        <v>44223</v>
      </c>
      <c r="D196" s="3">
        <f t="shared" si="20"/>
        <v>14</v>
      </c>
      <c r="E196" s="4" t="s">
        <v>52</v>
      </c>
      <c r="F196" s="10" t="s">
        <v>4</v>
      </c>
      <c r="G196" s="11">
        <v>15</v>
      </c>
      <c r="H196" s="11">
        <v>7878</v>
      </c>
      <c r="I196" s="3">
        <f t="shared" si="21"/>
        <v>14</v>
      </c>
      <c r="J196" s="12">
        <f t="shared" si="22"/>
        <v>15</v>
      </c>
      <c r="K196" s="13">
        <f t="shared" si="23"/>
        <v>525.20000000000005</v>
      </c>
      <c r="L196" s="15">
        <f t="shared" si="17"/>
        <v>7878</v>
      </c>
      <c r="M196" s="2">
        <f t="shared" ref="M196:M259" si="24">C196</f>
        <v>44223</v>
      </c>
      <c r="N196" s="14">
        <v>44197</v>
      </c>
    </row>
    <row r="197" spans="1:14" x14ac:dyDescent="0.25">
      <c r="A197" s="1" t="s">
        <v>190</v>
      </c>
      <c r="B197" s="5">
        <v>44209</v>
      </c>
      <c r="C197" s="5">
        <v>44223</v>
      </c>
      <c r="D197" s="3">
        <f t="shared" si="20"/>
        <v>14</v>
      </c>
      <c r="E197" s="4" t="s">
        <v>53</v>
      </c>
      <c r="F197" s="10" t="s">
        <v>4</v>
      </c>
      <c r="G197" s="11">
        <v>29</v>
      </c>
      <c r="H197" s="11">
        <v>7743</v>
      </c>
      <c r="I197" s="3">
        <f t="shared" si="21"/>
        <v>14</v>
      </c>
      <c r="J197" s="12">
        <f t="shared" si="22"/>
        <v>29</v>
      </c>
      <c r="K197" s="13">
        <f t="shared" si="23"/>
        <v>267</v>
      </c>
      <c r="L197" s="15">
        <f t="shared" ref="L197:L260" si="25">ROUND(J197*K197,2)</f>
        <v>7743</v>
      </c>
      <c r="M197" s="2">
        <f t="shared" si="24"/>
        <v>44223</v>
      </c>
      <c r="N197" s="14">
        <v>44197</v>
      </c>
    </row>
    <row r="198" spans="1:14" x14ac:dyDescent="0.25">
      <c r="A198" s="1" t="s">
        <v>190</v>
      </c>
      <c r="B198" s="5">
        <v>44209</v>
      </c>
      <c r="C198" s="5">
        <v>44223</v>
      </c>
      <c r="D198" s="3">
        <f t="shared" si="20"/>
        <v>14</v>
      </c>
      <c r="E198" s="4" t="s">
        <v>54</v>
      </c>
      <c r="F198" s="10" t="s">
        <v>4</v>
      </c>
      <c r="G198" s="11">
        <v>6.6</v>
      </c>
      <c r="H198" s="11">
        <v>5491.24</v>
      </c>
      <c r="I198" s="3">
        <f t="shared" si="21"/>
        <v>14</v>
      </c>
      <c r="J198" s="12">
        <f t="shared" si="22"/>
        <v>6.6</v>
      </c>
      <c r="K198" s="13">
        <f t="shared" si="23"/>
        <v>832.01</v>
      </c>
      <c r="L198" s="15">
        <f t="shared" si="25"/>
        <v>5491.27</v>
      </c>
      <c r="M198" s="2">
        <f t="shared" si="24"/>
        <v>44223</v>
      </c>
      <c r="N198" s="14">
        <v>44197</v>
      </c>
    </row>
    <row r="199" spans="1:14" x14ac:dyDescent="0.25">
      <c r="A199" s="1" t="s">
        <v>190</v>
      </c>
      <c r="B199" s="5">
        <v>44209</v>
      </c>
      <c r="C199" s="5">
        <v>44223</v>
      </c>
      <c r="D199" s="3">
        <f t="shared" si="20"/>
        <v>14</v>
      </c>
      <c r="E199" s="4" t="s">
        <v>55</v>
      </c>
      <c r="F199" s="10" t="s">
        <v>4</v>
      </c>
      <c r="G199" s="11">
        <v>0.18</v>
      </c>
      <c r="H199" s="11">
        <v>520</v>
      </c>
      <c r="I199" s="3">
        <f t="shared" si="21"/>
        <v>14</v>
      </c>
      <c r="J199" s="12">
        <f t="shared" si="22"/>
        <v>0.18</v>
      </c>
      <c r="K199" s="13">
        <f t="shared" si="23"/>
        <v>2888.89</v>
      </c>
      <c r="L199" s="15">
        <f t="shared" si="25"/>
        <v>520</v>
      </c>
      <c r="M199" s="2">
        <f t="shared" si="24"/>
        <v>44223</v>
      </c>
      <c r="N199" s="14">
        <v>44197</v>
      </c>
    </row>
    <row r="200" spans="1:14" x14ac:dyDescent="0.25">
      <c r="A200" s="1" t="s">
        <v>190</v>
      </c>
      <c r="B200" s="5">
        <v>44209</v>
      </c>
      <c r="C200" s="5">
        <v>44223</v>
      </c>
      <c r="D200" s="3">
        <f t="shared" si="20"/>
        <v>14</v>
      </c>
      <c r="E200" s="4" t="s">
        <v>56</v>
      </c>
      <c r="F200" s="10" t="s">
        <v>127</v>
      </c>
      <c r="G200" s="11">
        <v>43.62</v>
      </c>
      <c r="H200" s="11">
        <v>26145.32</v>
      </c>
      <c r="I200" s="3">
        <f t="shared" si="21"/>
        <v>14</v>
      </c>
      <c r="J200" s="12">
        <f t="shared" si="22"/>
        <v>43.62</v>
      </c>
      <c r="K200" s="13">
        <f t="shared" si="23"/>
        <v>599.39</v>
      </c>
      <c r="L200" s="15">
        <f t="shared" si="25"/>
        <v>26145.39</v>
      </c>
      <c r="M200" s="2">
        <f t="shared" si="24"/>
        <v>44223</v>
      </c>
      <c r="N200" s="14">
        <v>44197</v>
      </c>
    </row>
    <row r="201" spans="1:14" x14ac:dyDescent="0.25">
      <c r="A201" s="1" t="s">
        <v>190</v>
      </c>
      <c r="B201" s="5">
        <v>44209</v>
      </c>
      <c r="C201" s="5">
        <v>44223</v>
      </c>
      <c r="D201" s="3">
        <f t="shared" si="20"/>
        <v>14</v>
      </c>
      <c r="E201" s="4" t="s">
        <v>57</v>
      </c>
      <c r="F201" s="10" t="s">
        <v>4</v>
      </c>
      <c r="G201" s="11">
        <v>15.37</v>
      </c>
      <c r="H201" s="11">
        <v>24498.16</v>
      </c>
      <c r="I201" s="3">
        <f t="shared" si="21"/>
        <v>14</v>
      </c>
      <c r="J201" s="12">
        <f t="shared" si="22"/>
        <v>15.37</v>
      </c>
      <c r="K201" s="13">
        <f t="shared" si="23"/>
        <v>1593.89</v>
      </c>
      <c r="L201" s="15">
        <f t="shared" si="25"/>
        <v>24498.09</v>
      </c>
      <c r="M201" s="2">
        <f t="shared" si="24"/>
        <v>44223</v>
      </c>
      <c r="N201" s="14">
        <v>44197</v>
      </c>
    </row>
    <row r="202" spans="1:14" x14ac:dyDescent="0.25">
      <c r="A202" s="1" t="s">
        <v>190</v>
      </c>
      <c r="B202" s="5">
        <v>44209</v>
      </c>
      <c r="C202" s="5">
        <v>44223</v>
      </c>
      <c r="D202" s="3">
        <f t="shared" si="20"/>
        <v>14</v>
      </c>
      <c r="E202" s="4" t="s">
        <v>58</v>
      </c>
      <c r="F202" s="10" t="s">
        <v>4</v>
      </c>
      <c r="G202" s="11">
        <v>11</v>
      </c>
      <c r="H202" s="11">
        <v>16500</v>
      </c>
      <c r="I202" s="3">
        <f t="shared" si="21"/>
        <v>14</v>
      </c>
      <c r="J202" s="12">
        <f t="shared" si="22"/>
        <v>11</v>
      </c>
      <c r="K202" s="13">
        <f t="shared" si="23"/>
        <v>1500</v>
      </c>
      <c r="L202" s="15">
        <f t="shared" si="25"/>
        <v>16500</v>
      </c>
      <c r="M202" s="2">
        <f t="shared" si="24"/>
        <v>44223</v>
      </c>
      <c r="N202" s="14">
        <v>44197</v>
      </c>
    </row>
    <row r="203" spans="1:14" x14ac:dyDescent="0.25">
      <c r="A203" s="1" t="s">
        <v>190</v>
      </c>
      <c r="B203" s="5">
        <v>44209</v>
      </c>
      <c r="C203" s="5">
        <v>44223</v>
      </c>
      <c r="D203" s="3">
        <f t="shared" si="20"/>
        <v>14</v>
      </c>
      <c r="E203" s="4" t="s">
        <v>59</v>
      </c>
      <c r="F203" s="10" t="s">
        <v>118</v>
      </c>
      <c r="G203" s="11">
        <v>1294</v>
      </c>
      <c r="H203" s="11">
        <v>172102</v>
      </c>
      <c r="I203" s="3">
        <f t="shared" si="21"/>
        <v>14</v>
      </c>
      <c r="J203" s="12">
        <f t="shared" si="22"/>
        <v>1294</v>
      </c>
      <c r="K203" s="13">
        <f t="shared" si="23"/>
        <v>133</v>
      </c>
      <c r="L203" s="15">
        <f t="shared" si="25"/>
        <v>172102</v>
      </c>
      <c r="M203" s="2">
        <f t="shared" si="24"/>
        <v>44223</v>
      </c>
      <c r="N203" s="14">
        <v>44197</v>
      </c>
    </row>
    <row r="204" spans="1:14" x14ac:dyDescent="0.25">
      <c r="A204" s="1" t="s">
        <v>190</v>
      </c>
      <c r="B204" s="5">
        <v>44209</v>
      </c>
      <c r="C204" s="5">
        <v>44223</v>
      </c>
      <c r="D204" s="3">
        <f t="shared" si="20"/>
        <v>14</v>
      </c>
      <c r="E204" s="4" t="s">
        <v>60</v>
      </c>
      <c r="F204" s="10" t="s">
        <v>127</v>
      </c>
      <c r="G204" s="11">
        <v>325</v>
      </c>
      <c r="H204" s="11">
        <v>92950</v>
      </c>
      <c r="I204" s="3">
        <f t="shared" si="21"/>
        <v>14</v>
      </c>
      <c r="J204" s="12">
        <f t="shared" si="22"/>
        <v>325</v>
      </c>
      <c r="K204" s="13">
        <f t="shared" si="23"/>
        <v>286</v>
      </c>
      <c r="L204" s="15">
        <f t="shared" si="25"/>
        <v>92950</v>
      </c>
      <c r="M204" s="2">
        <f t="shared" si="24"/>
        <v>44223</v>
      </c>
      <c r="N204" s="14">
        <v>44197</v>
      </c>
    </row>
    <row r="205" spans="1:14" x14ac:dyDescent="0.25">
      <c r="A205" s="1" t="s">
        <v>190</v>
      </c>
      <c r="B205" s="5">
        <v>44209</v>
      </c>
      <c r="C205" s="5">
        <v>44223</v>
      </c>
      <c r="D205" s="3">
        <f t="shared" si="20"/>
        <v>14</v>
      </c>
      <c r="E205" s="4" t="s">
        <v>62</v>
      </c>
      <c r="F205" s="10" t="s">
        <v>4</v>
      </c>
      <c r="G205" s="11">
        <v>99</v>
      </c>
      <c r="H205" s="11">
        <v>11880</v>
      </c>
      <c r="I205" s="3">
        <f t="shared" si="21"/>
        <v>14</v>
      </c>
      <c r="J205" s="12">
        <f t="shared" si="22"/>
        <v>99</v>
      </c>
      <c r="K205" s="13">
        <f t="shared" si="23"/>
        <v>120</v>
      </c>
      <c r="L205" s="15">
        <f t="shared" si="25"/>
        <v>11880</v>
      </c>
      <c r="M205" s="2">
        <f t="shared" si="24"/>
        <v>44223</v>
      </c>
      <c r="N205" s="14">
        <v>44197</v>
      </c>
    </row>
    <row r="206" spans="1:14" x14ac:dyDescent="0.25">
      <c r="A206" s="1" t="s">
        <v>190</v>
      </c>
      <c r="B206" s="5">
        <v>44209</v>
      </c>
      <c r="C206" s="5">
        <v>44223</v>
      </c>
      <c r="D206" s="3">
        <f t="shared" si="20"/>
        <v>14</v>
      </c>
      <c r="E206" s="4" t="s">
        <v>63</v>
      </c>
      <c r="F206" s="10" t="s">
        <v>4</v>
      </c>
      <c r="G206" s="11">
        <v>45.9</v>
      </c>
      <c r="H206" s="11">
        <v>8170.2</v>
      </c>
      <c r="I206" s="3">
        <f t="shared" si="21"/>
        <v>14</v>
      </c>
      <c r="J206" s="12">
        <f t="shared" si="22"/>
        <v>45.9</v>
      </c>
      <c r="K206" s="13">
        <f t="shared" si="23"/>
        <v>178</v>
      </c>
      <c r="L206" s="15">
        <f t="shared" si="25"/>
        <v>8170.2</v>
      </c>
      <c r="M206" s="2">
        <f t="shared" si="24"/>
        <v>44223</v>
      </c>
      <c r="N206" s="14">
        <v>44197</v>
      </c>
    </row>
    <row r="207" spans="1:14" x14ac:dyDescent="0.25">
      <c r="A207" s="1" t="s">
        <v>190</v>
      </c>
      <c r="B207" s="5">
        <v>44209</v>
      </c>
      <c r="C207" s="5">
        <v>44223</v>
      </c>
      <c r="D207" s="3">
        <f t="shared" si="20"/>
        <v>14</v>
      </c>
      <c r="E207" s="4" t="s">
        <v>64</v>
      </c>
      <c r="F207" s="10" t="s">
        <v>4</v>
      </c>
      <c r="G207" s="11">
        <v>20</v>
      </c>
      <c r="H207" s="11">
        <v>42000</v>
      </c>
      <c r="I207" s="3">
        <f t="shared" si="21"/>
        <v>14</v>
      </c>
      <c r="J207" s="12">
        <f t="shared" si="22"/>
        <v>20</v>
      </c>
      <c r="K207" s="13">
        <f t="shared" si="23"/>
        <v>2100</v>
      </c>
      <c r="L207" s="15">
        <f t="shared" si="25"/>
        <v>42000</v>
      </c>
      <c r="M207" s="2">
        <f t="shared" si="24"/>
        <v>44223</v>
      </c>
      <c r="N207" s="14">
        <v>44197</v>
      </c>
    </row>
    <row r="208" spans="1:14" x14ac:dyDescent="0.25">
      <c r="A208" s="1" t="s">
        <v>190</v>
      </c>
      <c r="B208" s="5">
        <v>44209</v>
      </c>
      <c r="C208" s="5">
        <v>44223</v>
      </c>
      <c r="D208" s="3">
        <f t="shared" si="20"/>
        <v>14</v>
      </c>
      <c r="E208" s="4" t="s">
        <v>65</v>
      </c>
      <c r="F208" s="10" t="s">
        <v>4</v>
      </c>
      <c r="G208" s="11">
        <v>155.4</v>
      </c>
      <c r="H208" s="11">
        <v>354787.7</v>
      </c>
      <c r="I208" s="3">
        <f t="shared" si="21"/>
        <v>14</v>
      </c>
      <c r="J208" s="12">
        <f t="shared" si="22"/>
        <v>155.4</v>
      </c>
      <c r="K208" s="13">
        <f t="shared" si="23"/>
        <v>2283.06</v>
      </c>
      <c r="L208" s="15">
        <f t="shared" si="25"/>
        <v>354787.52</v>
      </c>
      <c r="M208" s="2">
        <f t="shared" si="24"/>
        <v>44223</v>
      </c>
      <c r="N208" s="14">
        <v>44197</v>
      </c>
    </row>
    <row r="209" spans="1:14" x14ac:dyDescent="0.25">
      <c r="A209" s="1" t="s">
        <v>190</v>
      </c>
      <c r="B209" s="5">
        <v>44209</v>
      </c>
      <c r="C209" s="5">
        <v>44223</v>
      </c>
      <c r="D209" s="3">
        <f t="shared" si="20"/>
        <v>14</v>
      </c>
      <c r="E209" s="4" t="s">
        <v>66</v>
      </c>
      <c r="F209" s="10" t="s">
        <v>4</v>
      </c>
      <c r="G209" s="11">
        <v>6.5</v>
      </c>
      <c r="H209" s="11">
        <v>13000</v>
      </c>
      <c r="I209" s="3">
        <f t="shared" si="21"/>
        <v>14</v>
      </c>
      <c r="J209" s="12">
        <f t="shared" si="22"/>
        <v>6.5</v>
      </c>
      <c r="K209" s="13">
        <f t="shared" si="23"/>
        <v>2000</v>
      </c>
      <c r="L209" s="15">
        <f t="shared" si="25"/>
        <v>13000</v>
      </c>
      <c r="M209" s="2">
        <f t="shared" si="24"/>
        <v>44223</v>
      </c>
      <c r="N209" s="14">
        <v>44197</v>
      </c>
    </row>
    <row r="210" spans="1:14" x14ac:dyDescent="0.25">
      <c r="A210" s="1" t="s">
        <v>190</v>
      </c>
      <c r="B210" s="5">
        <v>44209</v>
      </c>
      <c r="C210" s="5">
        <v>44223</v>
      </c>
      <c r="D210" s="3">
        <f t="shared" si="20"/>
        <v>14</v>
      </c>
      <c r="E210" s="4" t="s">
        <v>67</v>
      </c>
      <c r="F210" s="10" t="s">
        <v>4</v>
      </c>
      <c r="G210" s="11">
        <v>2.8</v>
      </c>
      <c r="H210" s="11">
        <v>3101.64</v>
      </c>
      <c r="I210" s="3">
        <f t="shared" si="21"/>
        <v>14</v>
      </c>
      <c r="J210" s="12">
        <f t="shared" si="22"/>
        <v>2.8</v>
      </c>
      <c r="K210" s="13">
        <f t="shared" si="23"/>
        <v>1107.73</v>
      </c>
      <c r="L210" s="15">
        <f t="shared" si="25"/>
        <v>3101.64</v>
      </c>
      <c r="M210" s="2">
        <f t="shared" si="24"/>
        <v>44223</v>
      </c>
      <c r="N210" s="14">
        <v>44197</v>
      </c>
    </row>
    <row r="211" spans="1:14" x14ac:dyDescent="0.25">
      <c r="A211" s="1" t="s">
        <v>190</v>
      </c>
      <c r="B211" s="5">
        <v>44209</v>
      </c>
      <c r="C211" s="5">
        <v>44223</v>
      </c>
      <c r="D211" s="3">
        <f t="shared" si="20"/>
        <v>14</v>
      </c>
      <c r="E211" s="4" t="s">
        <v>68</v>
      </c>
      <c r="F211" s="10" t="s">
        <v>4</v>
      </c>
      <c r="G211" s="11">
        <v>6.5</v>
      </c>
      <c r="H211" s="11">
        <v>6200</v>
      </c>
      <c r="I211" s="3">
        <f t="shared" si="21"/>
        <v>14</v>
      </c>
      <c r="J211" s="12">
        <f t="shared" si="22"/>
        <v>6.5</v>
      </c>
      <c r="K211" s="13">
        <f t="shared" si="23"/>
        <v>953.85</v>
      </c>
      <c r="L211" s="15">
        <f t="shared" si="25"/>
        <v>6200.03</v>
      </c>
      <c r="M211" s="2">
        <f t="shared" si="24"/>
        <v>44223</v>
      </c>
      <c r="N211" s="14">
        <v>44197</v>
      </c>
    </row>
    <row r="212" spans="1:14" x14ac:dyDescent="0.25">
      <c r="A212" s="1" t="s">
        <v>190</v>
      </c>
      <c r="B212" s="5">
        <v>44209</v>
      </c>
      <c r="C212" s="5">
        <v>44223</v>
      </c>
      <c r="D212" s="3">
        <f t="shared" si="20"/>
        <v>14</v>
      </c>
      <c r="E212" s="4" t="s">
        <v>69</v>
      </c>
      <c r="F212" s="10" t="s">
        <v>4</v>
      </c>
      <c r="G212" s="11">
        <v>14.9</v>
      </c>
      <c r="H212" s="11">
        <v>10325</v>
      </c>
      <c r="I212" s="3">
        <f t="shared" si="21"/>
        <v>14</v>
      </c>
      <c r="J212" s="12">
        <f t="shared" si="22"/>
        <v>14.9</v>
      </c>
      <c r="K212" s="13">
        <f t="shared" si="23"/>
        <v>692.95</v>
      </c>
      <c r="L212" s="15">
        <f t="shared" si="25"/>
        <v>10324.959999999999</v>
      </c>
      <c r="M212" s="2">
        <f t="shared" si="24"/>
        <v>44223</v>
      </c>
      <c r="N212" s="14">
        <v>44197</v>
      </c>
    </row>
    <row r="213" spans="1:14" x14ac:dyDescent="0.25">
      <c r="A213" s="1" t="s">
        <v>190</v>
      </c>
      <c r="B213" s="5">
        <v>44209</v>
      </c>
      <c r="C213" s="5">
        <v>44223</v>
      </c>
      <c r="D213" s="3">
        <f t="shared" si="20"/>
        <v>14</v>
      </c>
      <c r="E213" s="4" t="s">
        <v>70</v>
      </c>
      <c r="F213" s="10" t="s">
        <v>4</v>
      </c>
      <c r="G213" s="11">
        <v>8</v>
      </c>
      <c r="H213" s="11">
        <v>8146.43</v>
      </c>
      <c r="I213" s="3">
        <f t="shared" si="21"/>
        <v>14</v>
      </c>
      <c r="J213" s="12">
        <f t="shared" si="22"/>
        <v>8</v>
      </c>
      <c r="K213" s="13">
        <f t="shared" si="23"/>
        <v>1018.3</v>
      </c>
      <c r="L213" s="15">
        <f t="shared" si="25"/>
        <v>8146.4</v>
      </c>
      <c r="M213" s="2">
        <f t="shared" si="24"/>
        <v>44223</v>
      </c>
      <c r="N213" s="14">
        <v>44197</v>
      </c>
    </row>
    <row r="214" spans="1:14" x14ac:dyDescent="0.25">
      <c r="A214" s="1" t="s">
        <v>190</v>
      </c>
      <c r="B214" s="5">
        <v>44209</v>
      </c>
      <c r="C214" s="5">
        <v>44223</v>
      </c>
      <c r="D214" s="3">
        <f t="shared" si="20"/>
        <v>14</v>
      </c>
      <c r="E214" s="4" t="s">
        <v>71</v>
      </c>
      <c r="F214" s="10" t="s">
        <v>4</v>
      </c>
      <c r="G214" s="11">
        <v>11</v>
      </c>
      <c r="H214" s="11">
        <v>5253.92</v>
      </c>
      <c r="I214" s="3">
        <f t="shared" si="21"/>
        <v>14</v>
      </c>
      <c r="J214" s="12">
        <f t="shared" si="22"/>
        <v>11</v>
      </c>
      <c r="K214" s="13">
        <f t="shared" si="23"/>
        <v>477.63</v>
      </c>
      <c r="L214" s="15">
        <f t="shared" si="25"/>
        <v>5253.93</v>
      </c>
      <c r="M214" s="2">
        <f t="shared" si="24"/>
        <v>44223</v>
      </c>
      <c r="N214" s="14">
        <v>44197</v>
      </c>
    </row>
    <row r="215" spans="1:14" x14ac:dyDescent="0.25">
      <c r="A215" s="1" t="s">
        <v>190</v>
      </c>
      <c r="B215" s="5">
        <v>44209</v>
      </c>
      <c r="C215" s="5">
        <v>44223</v>
      </c>
      <c r="D215" s="3">
        <f t="shared" si="20"/>
        <v>14</v>
      </c>
      <c r="E215" s="4" t="s">
        <v>72</v>
      </c>
      <c r="F215" s="10" t="s">
        <v>4</v>
      </c>
      <c r="G215" s="11">
        <v>136.5</v>
      </c>
      <c r="H215" s="11">
        <v>88702.43</v>
      </c>
      <c r="I215" s="3">
        <f t="shared" si="21"/>
        <v>14</v>
      </c>
      <c r="J215" s="12">
        <f t="shared" si="22"/>
        <v>136.5</v>
      </c>
      <c r="K215" s="13">
        <f t="shared" si="23"/>
        <v>649.83000000000004</v>
      </c>
      <c r="L215" s="15">
        <f t="shared" si="25"/>
        <v>88701.8</v>
      </c>
      <c r="M215" s="2">
        <f t="shared" si="24"/>
        <v>44223</v>
      </c>
      <c r="N215" s="14">
        <v>44197</v>
      </c>
    </row>
    <row r="216" spans="1:14" x14ac:dyDescent="0.25">
      <c r="A216" s="1" t="s">
        <v>190</v>
      </c>
      <c r="B216" s="5">
        <v>44209</v>
      </c>
      <c r="C216" s="5">
        <v>44223</v>
      </c>
      <c r="D216" s="3">
        <f t="shared" si="20"/>
        <v>14</v>
      </c>
      <c r="E216" s="4" t="s">
        <v>73</v>
      </c>
      <c r="F216" s="10" t="s">
        <v>4</v>
      </c>
      <c r="G216" s="11">
        <v>1.47</v>
      </c>
      <c r="H216" s="11">
        <v>1470</v>
      </c>
      <c r="I216" s="3">
        <f t="shared" si="21"/>
        <v>14</v>
      </c>
      <c r="J216" s="12">
        <f t="shared" si="22"/>
        <v>1.47</v>
      </c>
      <c r="K216" s="13">
        <f t="shared" si="23"/>
        <v>1000</v>
      </c>
      <c r="L216" s="15">
        <f t="shared" si="25"/>
        <v>1470</v>
      </c>
      <c r="M216" s="2">
        <f t="shared" si="24"/>
        <v>44223</v>
      </c>
      <c r="N216" s="14">
        <v>44197</v>
      </c>
    </row>
    <row r="217" spans="1:14" x14ac:dyDescent="0.25">
      <c r="A217" s="1" t="s">
        <v>190</v>
      </c>
      <c r="B217" s="5">
        <v>44209</v>
      </c>
      <c r="C217" s="5">
        <v>44223</v>
      </c>
      <c r="D217" s="3">
        <f t="shared" si="20"/>
        <v>14</v>
      </c>
      <c r="E217" s="4" t="s">
        <v>74</v>
      </c>
      <c r="F217" s="10" t="s">
        <v>4</v>
      </c>
      <c r="G217" s="11">
        <v>11.2</v>
      </c>
      <c r="H217" s="11">
        <v>7132.63</v>
      </c>
      <c r="I217" s="3">
        <f t="shared" si="21"/>
        <v>14</v>
      </c>
      <c r="J217" s="12">
        <f t="shared" si="22"/>
        <v>11.2</v>
      </c>
      <c r="K217" s="13">
        <f t="shared" si="23"/>
        <v>636.84</v>
      </c>
      <c r="L217" s="15">
        <f t="shared" si="25"/>
        <v>7132.61</v>
      </c>
      <c r="M217" s="2">
        <f t="shared" si="24"/>
        <v>44223</v>
      </c>
      <c r="N217" s="14">
        <v>44197</v>
      </c>
    </row>
    <row r="218" spans="1:14" x14ac:dyDescent="0.25">
      <c r="A218" s="1" t="s">
        <v>190</v>
      </c>
      <c r="B218" s="5">
        <v>44209</v>
      </c>
      <c r="C218" s="5">
        <v>44223</v>
      </c>
      <c r="D218" s="3">
        <f t="shared" ref="D218:D260" si="26">C218-B218</f>
        <v>14</v>
      </c>
      <c r="E218" s="4" t="s">
        <v>75</v>
      </c>
      <c r="F218" s="10" t="s">
        <v>4</v>
      </c>
      <c r="G218" s="11">
        <v>9.9450000000000003</v>
      </c>
      <c r="H218" s="11">
        <v>12328</v>
      </c>
      <c r="I218" s="3">
        <f t="shared" ref="I218:I281" si="27">D218</f>
        <v>14</v>
      </c>
      <c r="J218" s="12">
        <f t="shared" ref="J218:J260" si="28">ROUND(G218/D218*I218,2)</f>
        <v>9.9499999999999993</v>
      </c>
      <c r="K218" s="13">
        <f t="shared" ref="K218:K260" si="29">ROUND(H218/G218,2)</f>
        <v>1239.6199999999999</v>
      </c>
      <c r="L218" s="15">
        <f t="shared" si="25"/>
        <v>12334.22</v>
      </c>
      <c r="M218" s="2">
        <f t="shared" si="24"/>
        <v>44223</v>
      </c>
      <c r="N218" s="14">
        <v>44197</v>
      </c>
    </row>
    <row r="219" spans="1:14" x14ac:dyDescent="0.25">
      <c r="A219" s="1" t="s">
        <v>190</v>
      </c>
      <c r="B219" s="5">
        <v>44209</v>
      </c>
      <c r="C219" s="5">
        <v>44223</v>
      </c>
      <c r="D219" s="3">
        <f t="shared" si="26"/>
        <v>14</v>
      </c>
      <c r="E219" s="4" t="s">
        <v>162</v>
      </c>
      <c r="F219" s="10" t="s">
        <v>4</v>
      </c>
      <c r="G219" s="11">
        <v>0.35</v>
      </c>
      <c r="H219" s="11">
        <v>304.58999999999997</v>
      </c>
      <c r="I219" s="3">
        <f t="shared" si="27"/>
        <v>14</v>
      </c>
      <c r="J219" s="12">
        <f t="shared" si="28"/>
        <v>0.35</v>
      </c>
      <c r="K219" s="13">
        <f t="shared" si="29"/>
        <v>870.26</v>
      </c>
      <c r="L219" s="15">
        <f t="shared" si="25"/>
        <v>304.58999999999997</v>
      </c>
      <c r="M219" s="2">
        <f t="shared" si="24"/>
        <v>44223</v>
      </c>
      <c r="N219" s="14">
        <v>44197</v>
      </c>
    </row>
    <row r="220" spans="1:14" x14ac:dyDescent="0.25">
      <c r="A220" s="1" t="s">
        <v>190</v>
      </c>
      <c r="B220" s="5">
        <v>44209</v>
      </c>
      <c r="C220" s="5">
        <v>44223</v>
      </c>
      <c r="D220" s="3">
        <f t="shared" si="26"/>
        <v>14</v>
      </c>
      <c r="E220" s="4" t="s">
        <v>76</v>
      </c>
      <c r="F220" s="10" t="s">
        <v>4</v>
      </c>
      <c r="G220" s="11">
        <v>1.2549999999999999</v>
      </c>
      <c r="H220" s="11">
        <v>1694.25</v>
      </c>
      <c r="I220" s="3">
        <f t="shared" si="27"/>
        <v>14</v>
      </c>
      <c r="J220" s="12">
        <f t="shared" si="28"/>
        <v>1.26</v>
      </c>
      <c r="K220" s="13">
        <f t="shared" si="29"/>
        <v>1350</v>
      </c>
      <c r="L220" s="15">
        <f t="shared" si="25"/>
        <v>1701</v>
      </c>
      <c r="M220" s="2">
        <f t="shared" si="24"/>
        <v>44223</v>
      </c>
      <c r="N220" s="14">
        <v>44197</v>
      </c>
    </row>
    <row r="221" spans="1:14" x14ac:dyDescent="0.25">
      <c r="A221" s="1" t="s">
        <v>190</v>
      </c>
      <c r="B221" s="5">
        <v>44209</v>
      </c>
      <c r="C221" s="5">
        <v>44223</v>
      </c>
      <c r="D221" s="3">
        <f t="shared" si="26"/>
        <v>14</v>
      </c>
      <c r="E221" s="4" t="s">
        <v>77</v>
      </c>
      <c r="F221" s="10" t="s">
        <v>4</v>
      </c>
      <c r="G221" s="11">
        <v>12</v>
      </c>
      <c r="H221" s="11">
        <v>6180</v>
      </c>
      <c r="I221" s="3">
        <f t="shared" si="27"/>
        <v>14</v>
      </c>
      <c r="J221" s="12">
        <f t="shared" si="28"/>
        <v>12</v>
      </c>
      <c r="K221" s="13">
        <f t="shared" si="29"/>
        <v>515</v>
      </c>
      <c r="L221" s="15">
        <f t="shared" si="25"/>
        <v>6180</v>
      </c>
      <c r="M221" s="2">
        <f t="shared" si="24"/>
        <v>44223</v>
      </c>
      <c r="N221" s="14">
        <v>44197</v>
      </c>
    </row>
    <row r="222" spans="1:14" x14ac:dyDescent="0.25">
      <c r="A222" s="1" t="s">
        <v>190</v>
      </c>
      <c r="B222" s="5">
        <v>44209</v>
      </c>
      <c r="C222" s="5">
        <v>44223</v>
      </c>
      <c r="D222" s="3">
        <f t="shared" si="26"/>
        <v>14</v>
      </c>
      <c r="E222" s="4" t="s">
        <v>78</v>
      </c>
      <c r="F222" s="10" t="s">
        <v>4</v>
      </c>
      <c r="G222" s="11">
        <v>8.5299999999999994</v>
      </c>
      <c r="H222" s="11">
        <v>1096.97</v>
      </c>
      <c r="I222" s="3">
        <f t="shared" si="27"/>
        <v>14</v>
      </c>
      <c r="J222" s="12">
        <f t="shared" si="28"/>
        <v>8.5299999999999994</v>
      </c>
      <c r="K222" s="13">
        <f t="shared" si="29"/>
        <v>128.6</v>
      </c>
      <c r="L222" s="15">
        <f t="shared" si="25"/>
        <v>1096.96</v>
      </c>
      <c r="M222" s="2">
        <f t="shared" si="24"/>
        <v>44223</v>
      </c>
      <c r="N222" s="14">
        <v>44197</v>
      </c>
    </row>
    <row r="223" spans="1:14" x14ac:dyDescent="0.25">
      <c r="A223" s="1" t="s">
        <v>190</v>
      </c>
      <c r="B223" s="5">
        <v>44209</v>
      </c>
      <c r="C223" s="5">
        <v>44223</v>
      </c>
      <c r="D223" s="3">
        <f t="shared" si="26"/>
        <v>14</v>
      </c>
      <c r="E223" s="4" t="s">
        <v>79</v>
      </c>
      <c r="F223" s="10" t="s">
        <v>4</v>
      </c>
      <c r="G223" s="11">
        <v>16.399999999999999</v>
      </c>
      <c r="H223" s="11">
        <v>2474</v>
      </c>
      <c r="I223" s="3">
        <f t="shared" si="27"/>
        <v>14</v>
      </c>
      <c r="J223" s="12">
        <f t="shared" si="28"/>
        <v>16.399999999999999</v>
      </c>
      <c r="K223" s="13">
        <f t="shared" si="29"/>
        <v>150.85</v>
      </c>
      <c r="L223" s="15">
        <f t="shared" si="25"/>
        <v>2473.94</v>
      </c>
      <c r="M223" s="2">
        <f t="shared" si="24"/>
        <v>44223</v>
      </c>
      <c r="N223" s="14">
        <v>44197</v>
      </c>
    </row>
    <row r="224" spans="1:14" x14ac:dyDescent="0.25">
      <c r="A224" s="1" t="s">
        <v>190</v>
      </c>
      <c r="B224" s="5">
        <v>44209</v>
      </c>
      <c r="C224" s="5">
        <v>44223</v>
      </c>
      <c r="D224" s="3">
        <f t="shared" si="26"/>
        <v>14</v>
      </c>
      <c r="E224" s="4" t="s">
        <v>80</v>
      </c>
      <c r="F224" s="10" t="s">
        <v>4</v>
      </c>
      <c r="G224" s="11">
        <v>103.84</v>
      </c>
      <c r="H224" s="11">
        <v>24360.49</v>
      </c>
      <c r="I224" s="3">
        <f t="shared" si="27"/>
        <v>14</v>
      </c>
      <c r="J224" s="12">
        <f t="shared" si="28"/>
        <v>103.84</v>
      </c>
      <c r="K224" s="13">
        <f t="shared" si="29"/>
        <v>234.6</v>
      </c>
      <c r="L224" s="15">
        <f t="shared" si="25"/>
        <v>24360.86</v>
      </c>
      <c r="M224" s="2">
        <f t="shared" si="24"/>
        <v>44223</v>
      </c>
      <c r="N224" s="14">
        <v>44197</v>
      </c>
    </row>
    <row r="225" spans="1:14" x14ac:dyDescent="0.25">
      <c r="A225" s="1" t="s">
        <v>190</v>
      </c>
      <c r="B225" s="5">
        <v>44209</v>
      </c>
      <c r="C225" s="5">
        <v>44223</v>
      </c>
      <c r="D225" s="3">
        <f t="shared" si="26"/>
        <v>14</v>
      </c>
      <c r="E225" s="4" t="s">
        <v>81</v>
      </c>
      <c r="F225" s="10" t="s">
        <v>4</v>
      </c>
      <c r="G225" s="11">
        <v>8.5</v>
      </c>
      <c r="H225" s="11">
        <v>5100</v>
      </c>
      <c r="I225" s="3">
        <f t="shared" si="27"/>
        <v>14</v>
      </c>
      <c r="J225" s="12">
        <f t="shared" si="28"/>
        <v>8.5</v>
      </c>
      <c r="K225" s="13">
        <f t="shared" si="29"/>
        <v>600</v>
      </c>
      <c r="L225" s="15">
        <f t="shared" si="25"/>
        <v>5100</v>
      </c>
      <c r="M225" s="2">
        <f t="shared" si="24"/>
        <v>44223</v>
      </c>
      <c r="N225" s="14">
        <v>44197</v>
      </c>
    </row>
    <row r="226" spans="1:14" x14ac:dyDescent="0.25">
      <c r="A226" s="1" t="s">
        <v>190</v>
      </c>
      <c r="B226" s="5">
        <v>44209</v>
      </c>
      <c r="C226" s="5">
        <v>44223</v>
      </c>
      <c r="D226" s="3">
        <f t="shared" si="26"/>
        <v>14</v>
      </c>
      <c r="E226" s="4" t="s">
        <v>82</v>
      </c>
      <c r="F226" s="10" t="s">
        <v>4</v>
      </c>
      <c r="G226" s="11">
        <v>35.299999999999997</v>
      </c>
      <c r="H226" s="11">
        <v>42360</v>
      </c>
      <c r="I226" s="3">
        <f t="shared" si="27"/>
        <v>14</v>
      </c>
      <c r="J226" s="12">
        <f t="shared" si="28"/>
        <v>35.299999999999997</v>
      </c>
      <c r="K226" s="13">
        <f t="shared" si="29"/>
        <v>1200</v>
      </c>
      <c r="L226" s="15">
        <f t="shared" si="25"/>
        <v>42360</v>
      </c>
      <c r="M226" s="2">
        <f t="shared" si="24"/>
        <v>44223</v>
      </c>
      <c r="N226" s="14">
        <v>44197</v>
      </c>
    </row>
    <row r="227" spans="1:14" x14ac:dyDescent="0.25">
      <c r="A227" s="1" t="s">
        <v>190</v>
      </c>
      <c r="B227" s="5">
        <v>44209</v>
      </c>
      <c r="C227" s="5">
        <v>44223</v>
      </c>
      <c r="D227" s="3">
        <f t="shared" si="26"/>
        <v>14</v>
      </c>
      <c r="E227" s="4" t="s">
        <v>83</v>
      </c>
      <c r="F227" s="10" t="s">
        <v>4</v>
      </c>
      <c r="G227" s="11">
        <v>5</v>
      </c>
      <c r="H227" s="11">
        <v>4185</v>
      </c>
      <c r="I227" s="3">
        <f t="shared" si="27"/>
        <v>14</v>
      </c>
      <c r="J227" s="12">
        <f t="shared" si="28"/>
        <v>5</v>
      </c>
      <c r="K227" s="13">
        <f t="shared" si="29"/>
        <v>837</v>
      </c>
      <c r="L227" s="15">
        <f t="shared" si="25"/>
        <v>4185</v>
      </c>
      <c r="M227" s="2">
        <f t="shared" si="24"/>
        <v>44223</v>
      </c>
      <c r="N227" s="14">
        <v>44197</v>
      </c>
    </row>
    <row r="228" spans="1:14" x14ac:dyDescent="0.25">
      <c r="A228" s="1" t="s">
        <v>190</v>
      </c>
      <c r="B228" s="5">
        <v>44209</v>
      </c>
      <c r="C228" s="5">
        <v>44223</v>
      </c>
      <c r="D228" s="3">
        <f t="shared" si="26"/>
        <v>14</v>
      </c>
      <c r="E228" s="4" t="s">
        <v>84</v>
      </c>
      <c r="F228" s="10" t="s">
        <v>4</v>
      </c>
      <c r="G228" s="11">
        <v>49.9</v>
      </c>
      <c r="H228" s="11">
        <v>13850</v>
      </c>
      <c r="I228" s="3">
        <f t="shared" si="27"/>
        <v>14</v>
      </c>
      <c r="J228" s="12">
        <f t="shared" si="28"/>
        <v>49.9</v>
      </c>
      <c r="K228" s="13">
        <f t="shared" si="29"/>
        <v>277.56</v>
      </c>
      <c r="L228" s="15">
        <f t="shared" si="25"/>
        <v>13850.24</v>
      </c>
      <c r="M228" s="2">
        <f t="shared" si="24"/>
        <v>44223</v>
      </c>
      <c r="N228" s="14">
        <v>44197</v>
      </c>
    </row>
    <row r="229" spans="1:14" x14ac:dyDescent="0.25">
      <c r="A229" s="1" t="s">
        <v>190</v>
      </c>
      <c r="B229" s="5">
        <v>44209</v>
      </c>
      <c r="C229" s="5">
        <v>44223</v>
      </c>
      <c r="D229" s="3">
        <f t="shared" si="26"/>
        <v>14</v>
      </c>
      <c r="E229" s="4" t="s">
        <v>85</v>
      </c>
      <c r="F229" s="10" t="s">
        <v>4</v>
      </c>
      <c r="G229" s="11">
        <v>4.25</v>
      </c>
      <c r="H229" s="11">
        <v>1513.57</v>
      </c>
      <c r="I229" s="3">
        <f t="shared" si="27"/>
        <v>14</v>
      </c>
      <c r="J229" s="12">
        <f t="shared" si="28"/>
        <v>4.25</v>
      </c>
      <c r="K229" s="13">
        <f t="shared" si="29"/>
        <v>356.13</v>
      </c>
      <c r="L229" s="15">
        <f t="shared" si="25"/>
        <v>1513.55</v>
      </c>
      <c r="M229" s="2">
        <f t="shared" si="24"/>
        <v>44223</v>
      </c>
      <c r="N229" s="14">
        <v>44197</v>
      </c>
    </row>
    <row r="230" spans="1:14" x14ac:dyDescent="0.25">
      <c r="A230" s="1" t="s">
        <v>190</v>
      </c>
      <c r="B230" s="5">
        <v>44209</v>
      </c>
      <c r="C230" s="5">
        <v>44223</v>
      </c>
      <c r="D230" s="3">
        <f t="shared" si="26"/>
        <v>14</v>
      </c>
      <c r="E230" s="4" t="s">
        <v>86</v>
      </c>
      <c r="F230" s="10" t="s">
        <v>4</v>
      </c>
      <c r="G230" s="11">
        <v>5</v>
      </c>
      <c r="H230" s="11">
        <v>3500</v>
      </c>
      <c r="I230" s="3">
        <f t="shared" si="27"/>
        <v>14</v>
      </c>
      <c r="J230" s="12">
        <f t="shared" si="28"/>
        <v>5</v>
      </c>
      <c r="K230" s="13">
        <f t="shared" si="29"/>
        <v>700</v>
      </c>
      <c r="L230" s="15">
        <f t="shared" si="25"/>
        <v>3500</v>
      </c>
      <c r="M230" s="2">
        <f t="shared" si="24"/>
        <v>44223</v>
      </c>
      <c r="N230" s="14">
        <v>44197</v>
      </c>
    </row>
    <row r="231" spans="1:14" x14ac:dyDescent="0.25">
      <c r="A231" s="1" t="s">
        <v>190</v>
      </c>
      <c r="B231" s="5">
        <v>44209</v>
      </c>
      <c r="C231" s="5">
        <v>44223</v>
      </c>
      <c r="D231" s="3">
        <f t="shared" si="26"/>
        <v>14</v>
      </c>
      <c r="E231" s="4" t="s">
        <v>87</v>
      </c>
      <c r="F231" s="10" t="s">
        <v>4</v>
      </c>
      <c r="G231" s="11">
        <v>51.6</v>
      </c>
      <c r="H231" s="11">
        <v>7595.23</v>
      </c>
      <c r="I231" s="3">
        <f t="shared" si="27"/>
        <v>14</v>
      </c>
      <c r="J231" s="12">
        <f t="shared" si="28"/>
        <v>51.6</v>
      </c>
      <c r="K231" s="13">
        <f t="shared" si="29"/>
        <v>147.19</v>
      </c>
      <c r="L231" s="15">
        <f t="shared" si="25"/>
        <v>7595</v>
      </c>
      <c r="M231" s="2">
        <f t="shared" si="24"/>
        <v>44223</v>
      </c>
      <c r="N231" s="14">
        <v>44197</v>
      </c>
    </row>
    <row r="232" spans="1:14" x14ac:dyDescent="0.25">
      <c r="A232" s="1" t="s">
        <v>190</v>
      </c>
      <c r="B232" s="5">
        <v>44209</v>
      </c>
      <c r="C232" s="5">
        <v>44223</v>
      </c>
      <c r="D232" s="3">
        <f t="shared" si="26"/>
        <v>14</v>
      </c>
      <c r="E232" s="4" t="s">
        <v>88</v>
      </c>
      <c r="F232" s="10" t="s">
        <v>4</v>
      </c>
      <c r="G232" s="11">
        <v>8</v>
      </c>
      <c r="H232" s="11">
        <v>6704.72</v>
      </c>
      <c r="I232" s="3">
        <f t="shared" si="27"/>
        <v>14</v>
      </c>
      <c r="J232" s="12">
        <f t="shared" si="28"/>
        <v>8</v>
      </c>
      <c r="K232" s="13">
        <f t="shared" si="29"/>
        <v>838.09</v>
      </c>
      <c r="L232" s="15">
        <f t="shared" si="25"/>
        <v>6704.72</v>
      </c>
      <c r="M232" s="2">
        <f t="shared" si="24"/>
        <v>44223</v>
      </c>
      <c r="N232" s="14">
        <v>44197</v>
      </c>
    </row>
    <row r="233" spans="1:14" x14ac:dyDescent="0.25">
      <c r="A233" s="1" t="s">
        <v>190</v>
      </c>
      <c r="B233" s="5">
        <v>44209</v>
      </c>
      <c r="C233" s="5">
        <v>44223</v>
      </c>
      <c r="D233" s="3">
        <f t="shared" si="26"/>
        <v>14</v>
      </c>
      <c r="E233" s="4" t="s">
        <v>90</v>
      </c>
      <c r="F233" s="10" t="s">
        <v>118</v>
      </c>
      <c r="G233" s="11">
        <v>363</v>
      </c>
      <c r="H233" s="11">
        <v>21780</v>
      </c>
      <c r="I233" s="3">
        <f t="shared" si="27"/>
        <v>14</v>
      </c>
      <c r="J233" s="12">
        <f t="shared" si="28"/>
        <v>363</v>
      </c>
      <c r="K233" s="13">
        <f t="shared" si="29"/>
        <v>60</v>
      </c>
      <c r="L233" s="15">
        <f t="shared" si="25"/>
        <v>21780</v>
      </c>
      <c r="M233" s="2">
        <f t="shared" si="24"/>
        <v>44223</v>
      </c>
      <c r="N233" s="14">
        <v>44197</v>
      </c>
    </row>
    <row r="234" spans="1:14" x14ac:dyDescent="0.25">
      <c r="A234" s="1" t="s">
        <v>190</v>
      </c>
      <c r="B234" s="5">
        <v>44209</v>
      </c>
      <c r="C234" s="5">
        <v>44223</v>
      </c>
      <c r="D234" s="3">
        <f t="shared" si="26"/>
        <v>14</v>
      </c>
      <c r="E234" s="4" t="s">
        <v>91</v>
      </c>
      <c r="F234" s="10" t="s">
        <v>127</v>
      </c>
      <c r="G234" s="11">
        <v>79.8</v>
      </c>
      <c r="H234" s="11">
        <v>20764.8</v>
      </c>
      <c r="I234" s="3">
        <f t="shared" si="27"/>
        <v>14</v>
      </c>
      <c r="J234" s="12">
        <f t="shared" si="28"/>
        <v>79.8</v>
      </c>
      <c r="K234" s="13">
        <f t="shared" si="29"/>
        <v>260.20999999999998</v>
      </c>
      <c r="L234" s="15">
        <f t="shared" si="25"/>
        <v>20764.759999999998</v>
      </c>
      <c r="M234" s="2">
        <f t="shared" si="24"/>
        <v>44223</v>
      </c>
      <c r="N234" s="14">
        <v>44197</v>
      </c>
    </row>
    <row r="235" spans="1:14" x14ac:dyDescent="0.25">
      <c r="A235" s="1" t="s">
        <v>190</v>
      </c>
      <c r="B235" s="5">
        <v>44209</v>
      </c>
      <c r="C235" s="5">
        <v>44223</v>
      </c>
      <c r="D235" s="3">
        <f t="shared" si="26"/>
        <v>14</v>
      </c>
      <c r="E235" s="4" t="s">
        <v>92</v>
      </c>
      <c r="F235" s="10" t="s">
        <v>4</v>
      </c>
      <c r="G235" s="11">
        <v>15</v>
      </c>
      <c r="H235" s="11">
        <v>592</v>
      </c>
      <c r="I235" s="3">
        <f t="shared" si="27"/>
        <v>14</v>
      </c>
      <c r="J235" s="12">
        <f t="shared" si="28"/>
        <v>15</v>
      </c>
      <c r="K235" s="13">
        <f t="shared" si="29"/>
        <v>39.47</v>
      </c>
      <c r="L235" s="15">
        <f t="shared" si="25"/>
        <v>592.04999999999995</v>
      </c>
      <c r="M235" s="2">
        <f t="shared" si="24"/>
        <v>44223</v>
      </c>
      <c r="N235" s="14">
        <v>44197</v>
      </c>
    </row>
    <row r="236" spans="1:14" x14ac:dyDescent="0.25">
      <c r="A236" s="1" t="s">
        <v>190</v>
      </c>
      <c r="B236" s="5">
        <v>44209</v>
      </c>
      <c r="C236" s="5">
        <v>44223</v>
      </c>
      <c r="D236" s="3">
        <f t="shared" si="26"/>
        <v>14</v>
      </c>
      <c r="E236" s="4" t="s">
        <v>93</v>
      </c>
      <c r="F236" s="10" t="s">
        <v>4</v>
      </c>
      <c r="G236" s="11">
        <v>7.45</v>
      </c>
      <c r="H236" s="11">
        <v>9163.5</v>
      </c>
      <c r="I236" s="3">
        <f t="shared" si="27"/>
        <v>14</v>
      </c>
      <c r="J236" s="12">
        <f t="shared" si="28"/>
        <v>7.45</v>
      </c>
      <c r="K236" s="13">
        <f t="shared" si="29"/>
        <v>1230</v>
      </c>
      <c r="L236" s="15">
        <f t="shared" si="25"/>
        <v>9163.5</v>
      </c>
      <c r="M236" s="2">
        <f t="shared" si="24"/>
        <v>44223</v>
      </c>
      <c r="N236" s="14">
        <v>44197</v>
      </c>
    </row>
    <row r="237" spans="1:14" x14ac:dyDescent="0.25">
      <c r="A237" s="1" t="s">
        <v>190</v>
      </c>
      <c r="B237" s="5">
        <v>44209</v>
      </c>
      <c r="C237" s="5">
        <v>44223</v>
      </c>
      <c r="D237" s="3">
        <f t="shared" si="26"/>
        <v>14</v>
      </c>
      <c r="E237" s="4" t="s">
        <v>94</v>
      </c>
      <c r="F237" s="10" t="s">
        <v>127</v>
      </c>
      <c r="G237" s="11">
        <v>3</v>
      </c>
      <c r="H237" s="11">
        <v>2340</v>
      </c>
      <c r="I237" s="3">
        <f t="shared" si="27"/>
        <v>14</v>
      </c>
      <c r="J237" s="12">
        <f t="shared" si="28"/>
        <v>3</v>
      </c>
      <c r="K237" s="13">
        <f t="shared" si="29"/>
        <v>780</v>
      </c>
      <c r="L237" s="15">
        <f t="shared" si="25"/>
        <v>2340</v>
      </c>
      <c r="M237" s="2">
        <f t="shared" si="24"/>
        <v>44223</v>
      </c>
      <c r="N237" s="14">
        <v>44197</v>
      </c>
    </row>
    <row r="238" spans="1:14" x14ac:dyDescent="0.25">
      <c r="A238" s="1" t="s">
        <v>190</v>
      </c>
      <c r="B238" s="5">
        <v>44209</v>
      </c>
      <c r="C238" s="5">
        <v>44223</v>
      </c>
      <c r="D238" s="3">
        <f t="shared" si="26"/>
        <v>14</v>
      </c>
      <c r="E238" s="4" t="s">
        <v>95</v>
      </c>
      <c r="F238" s="10" t="s">
        <v>4</v>
      </c>
      <c r="G238" s="11">
        <v>18</v>
      </c>
      <c r="H238" s="11">
        <v>5805</v>
      </c>
      <c r="I238" s="3">
        <f t="shared" si="27"/>
        <v>14</v>
      </c>
      <c r="J238" s="12">
        <f t="shared" si="28"/>
        <v>18</v>
      </c>
      <c r="K238" s="13">
        <f t="shared" si="29"/>
        <v>322.5</v>
      </c>
      <c r="L238" s="15">
        <f t="shared" si="25"/>
        <v>5805</v>
      </c>
      <c r="M238" s="2">
        <f t="shared" si="24"/>
        <v>44223</v>
      </c>
      <c r="N238" s="14">
        <v>44197</v>
      </c>
    </row>
    <row r="239" spans="1:14" x14ac:dyDescent="0.25">
      <c r="A239" s="1" t="s">
        <v>190</v>
      </c>
      <c r="B239" s="5">
        <v>44209</v>
      </c>
      <c r="C239" s="5">
        <v>44223</v>
      </c>
      <c r="D239" s="3">
        <f t="shared" si="26"/>
        <v>14</v>
      </c>
      <c r="E239" s="4" t="s">
        <v>96</v>
      </c>
      <c r="F239" s="10" t="s">
        <v>4</v>
      </c>
      <c r="G239" s="11">
        <v>1.38</v>
      </c>
      <c r="H239" s="11">
        <v>2220</v>
      </c>
      <c r="I239" s="3">
        <f t="shared" si="27"/>
        <v>14</v>
      </c>
      <c r="J239" s="12">
        <f t="shared" si="28"/>
        <v>1.38</v>
      </c>
      <c r="K239" s="13">
        <f t="shared" si="29"/>
        <v>1608.7</v>
      </c>
      <c r="L239" s="15">
        <f t="shared" si="25"/>
        <v>2220.0100000000002</v>
      </c>
      <c r="M239" s="2">
        <f t="shared" si="24"/>
        <v>44223</v>
      </c>
      <c r="N239" s="14">
        <v>44197</v>
      </c>
    </row>
    <row r="240" spans="1:14" x14ac:dyDescent="0.25">
      <c r="A240" s="1" t="s">
        <v>190</v>
      </c>
      <c r="B240" s="5">
        <v>44209</v>
      </c>
      <c r="C240" s="5">
        <v>44223</v>
      </c>
      <c r="D240" s="3">
        <f t="shared" si="26"/>
        <v>14</v>
      </c>
      <c r="E240" s="4" t="s">
        <v>97</v>
      </c>
      <c r="F240" s="10" t="s">
        <v>4</v>
      </c>
      <c r="G240" s="11">
        <v>3.8</v>
      </c>
      <c r="H240" s="11">
        <v>6605</v>
      </c>
      <c r="I240" s="3">
        <f t="shared" si="27"/>
        <v>14</v>
      </c>
      <c r="J240" s="12">
        <f t="shared" si="28"/>
        <v>3.8</v>
      </c>
      <c r="K240" s="13">
        <f t="shared" si="29"/>
        <v>1738.16</v>
      </c>
      <c r="L240" s="15">
        <f t="shared" si="25"/>
        <v>6605.01</v>
      </c>
      <c r="M240" s="2">
        <f t="shared" si="24"/>
        <v>44223</v>
      </c>
      <c r="N240" s="14">
        <v>44197</v>
      </c>
    </row>
    <row r="241" spans="1:14" x14ac:dyDescent="0.25">
      <c r="A241" s="1" t="s">
        <v>190</v>
      </c>
      <c r="B241" s="5">
        <v>44209</v>
      </c>
      <c r="C241" s="5">
        <v>44223</v>
      </c>
      <c r="D241" s="3">
        <f t="shared" si="26"/>
        <v>14</v>
      </c>
      <c r="E241" s="4" t="s">
        <v>98</v>
      </c>
      <c r="F241" s="10" t="s">
        <v>4</v>
      </c>
      <c r="G241" s="11">
        <v>69</v>
      </c>
      <c r="H241" s="11">
        <v>6899.3</v>
      </c>
      <c r="I241" s="3">
        <f t="shared" si="27"/>
        <v>14</v>
      </c>
      <c r="J241" s="12">
        <f t="shared" si="28"/>
        <v>69</v>
      </c>
      <c r="K241" s="13">
        <f t="shared" si="29"/>
        <v>99.99</v>
      </c>
      <c r="L241" s="15">
        <f t="shared" si="25"/>
        <v>6899.31</v>
      </c>
      <c r="M241" s="2">
        <f t="shared" si="24"/>
        <v>44223</v>
      </c>
      <c r="N241" s="14">
        <v>44197</v>
      </c>
    </row>
    <row r="242" spans="1:14" x14ac:dyDescent="0.25">
      <c r="A242" s="1" t="s">
        <v>190</v>
      </c>
      <c r="B242" s="5">
        <v>44209</v>
      </c>
      <c r="C242" s="5">
        <v>44223</v>
      </c>
      <c r="D242" s="3">
        <f t="shared" si="26"/>
        <v>14</v>
      </c>
      <c r="E242" s="4" t="s">
        <v>99</v>
      </c>
      <c r="F242" s="10" t="s">
        <v>4</v>
      </c>
      <c r="G242" s="11">
        <v>6.75</v>
      </c>
      <c r="H242" s="11">
        <v>2700</v>
      </c>
      <c r="I242" s="3">
        <f t="shared" si="27"/>
        <v>14</v>
      </c>
      <c r="J242" s="12">
        <f t="shared" si="28"/>
        <v>6.75</v>
      </c>
      <c r="K242" s="13">
        <f t="shared" si="29"/>
        <v>400</v>
      </c>
      <c r="L242" s="15">
        <f t="shared" si="25"/>
        <v>2700</v>
      </c>
      <c r="M242" s="2">
        <f t="shared" si="24"/>
        <v>44223</v>
      </c>
      <c r="N242" s="14">
        <v>44197</v>
      </c>
    </row>
    <row r="243" spans="1:14" x14ac:dyDescent="0.25">
      <c r="A243" s="1" t="s">
        <v>190</v>
      </c>
      <c r="B243" s="5">
        <v>44209</v>
      </c>
      <c r="C243" s="5">
        <v>44223</v>
      </c>
      <c r="D243" s="3">
        <f t="shared" si="26"/>
        <v>14</v>
      </c>
      <c r="E243" s="4" t="s">
        <v>100</v>
      </c>
      <c r="F243" s="10" t="s">
        <v>4</v>
      </c>
      <c r="G243" s="11">
        <v>19.832000000000001</v>
      </c>
      <c r="H243" s="11">
        <v>57116.18</v>
      </c>
      <c r="I243" s="3">
        <f t="shared" si="27"/>
        <v>14</v>
      </c>
      <c r="J243" s="12">
        <f t="shared" si="28"/>
        <v>19.829999999999998</v>
      </c>
      <c r="K243" s="13">
        <f t="shared" si="29"/>
        <v>2880</v>
      </c>
      <c r="L243" s="15">
        <f t="shared" si="25"/>
        <v>57110.400000000001</v>
      </c>
      <c r="M243" s="2">
        <f t="shared" si="24"/>
        <v>44223</v>
      </c>
      <c r="N243" s="14">
        <v>44197</v>
      </c>
    </row>
    <row r="244" spans="1:14" x14ac:dyDescent="0.25">
      <c r="A244" s="1" t="s">
        <v>190</v>
      </c>
      <c r="B244" s="5">
        <v>44209</v>
      </c>
      <c r="C244" s="5">
        <v>44223</v>
      </c>
      <c r="D244" s="3">
        <f t="shared" si="26"/>
        <v>14</v>
      </c>
      <c r="E244" s="4" t="s">
        <v>163</v>
      </c>
      <c r="F244" s="10" t="s">
        <v>4</v>
      </c>
      <c r="G244" s="11">
        <v>8.1</v>
      </c>
      <c r="H244" s="11">
        <v>9828</v>
      </c>
      <c r="I244" s="3">
        <f t="shared" si="27"/>
        <v>14</v>
      </c>
      <c r="J244" s="12">
        <f t="shared" si="28"/>
        <v>8.1</v>
      </c>
      <c r="K244" s="13">
        <f t="shared" si="29"/>
        <v>1213.33</v>
      </c>
      <c r="L244" s="15">
        <f t="shared" si="25"/>
        <v>9827.9699999999993</v>
      </c>
      <c r="M244" s="2">
        <f t="shared" si="24"/>
        <v>44223</v>
      </c>
      <c r="N244" s="14">
        <v>44197</v>
      </c>
    </row>
    <row r="245" spans="1:14" x14ac:dyDescent="0.25">
      <c r="A245" s="1" t="s">
        <v>190</v>
      </c>
      <c r="B245" s="5">
        <v>44209</v>
      </c>
      <c r="C245" s="5">
        <v>44223</v>
      </c>
      <c r="D245" s="3">
        <f t="shared" si="26"/>
        <v>14</v>
      </c>
      <c r="E245" s="4" t="s">
        <v>102</v>
      </c>
      <c r="F245" s="10" t="s">
        <v>4</v>
      </c>
      <c r="G245" s="11">
        <v>10.35</v>
      </c>
      <c r="H245" s="11">
        <v>7245</v>
      </c>
      <c r="I245" s="3">
        <f t="shared" si="27"/>
        <v>14</v>
      </c>
      <c r="J245" s="12">
        <f t="shared" si="28"/>
        <v>10.35</v>
      </c>
      <c r="K245" s="13">
        <f t="shared" si="29"/>
        <v>700</v>
      </c>
      <c r="L245" s="15">
        <f t="shared" si="25"/>
        <v>7245</v>
      </c>
      <c r="M245" s="2">
        <f t="shared" si="24"/>
        <v>44223</v>
      </c>
      <c r="N245" s="14">
        <v>44197</v>
      </c>
    </row>
    <row r="246" spans="1:14" x14ac:dyDescent="0.25">
      <c r="A246" s="1" t="s">
        <v>190</v>
      </c>
      <c r="B246" s="5">
        <v>44209</v>
      </c>
      <c r="C246" s="5">
        <v>44223</v>
      </c>
      <c r="D246" s="3">
        <f t="shared" si="26"/>
        <v>14</v>
      </c>
      <c r="E246" s="4" t="s">
        <v>103</v>
      </c>
      <c r="F246" s="10" t="s">
        <v>4</v>
      </c>
      <c r="G246" s="11">
        <v>23</v>
      </c>
      <c r="H246" s="11">
        <v>3220</v>
      </c>
      <c r="I246" s="3">
        <f t="shared" si="27"/>
        <v>14</v>
      </c>
      <c r="J246" s="12">
        <f t="shared" si="28"/>
        <v>23</v>
      </c>
      <c r="K246" s="13">
        <f t="shared" si="29"/>
        <v>140</v>
      </c>
      <c r="L246" s="15">
        <f t="shared" si="25"/>
        <v>3220</v>
      </c>
      <c r="M246" s="2">
        <f t="shared" si="24"/>
        <v>44223</v>
      </c>
      <c r="N246" s="14">
        <v>44197</v>
      </c>
    </row>
    <row r="247" spans="1:14" x14ac:dyDescent="0.25">
      <c r="A247" s="1" t="s">
        <v>190</v>
      </c>
      <c r="B247" s="5">
        <v>44209</v>
      </c>
      <c r="C247" s="5">
        <v>44223</v>
      </c>
      <c r="D247" s="3">
        <f t="shared" si="26"/>
        <v>14</v>
      </c>
      <c r="E247" s="4" t="s">
        <v>104</v>
      </c>
      <c r="F247" s="10" t="s">
        <v>127</v>
      </c>
      <c r="G247" s="11">
        <v>1.08</v>
      </c>
      <c r="H247" s="11">
        <v>861</v>
      </c>
      <c r="I247" s="3">
        <f t="shared" si="27"/>
        <v>14</v>
      </c>
      <c r="J247" s="12">
        <f t="shared" si="28"/>
        <v>1.08</v>
      </c>
      <c r="K247" s="13">
        <f t="shared" si="29"/>
        <v>797.22</v>
      </c>
      <c r="L247" s="15">
        <f t="shared" si="25"/>
        <v>861</v>
      </c>
      <c r="M247" s="2">
        <f t="shared" si="24"/>
        <v>44223</v>
      </c>
      <c r="N247" s="14">
        <v>44197</v>
      </c>
    </row>
    <row r="248" spans="1:14" x14ac:dyDescent="0.25">
      <c r="A248" s="1" t="s">
        <v>190</v>
      </c>
      <c r="B248" s="5">
        <v>44209</v>
      </c>
      <c r="C248" s="5">
        <v>44223</v>
      </c>
      <c r="D248" s="3">
        <f t="shared" si="26"/>
        <v>14</v>
      </c>
      <c r="E248" s="4" t="s">
        <v>105</v>
      </c>
      <c r="F248" s="10" t="s">
        <v>4</v>
      </c>
      <c r="G248" s="11">
        <v>20</v>
      </c>
      <c r="H248" s="11">
        <v>14000</v>
      </c>
      <c r="I248" s="3">
        <f t="shared" si="27"/>
        <v>14</v>
      </c>
      <c r="J248" s="12">
        <f t="shared" si="28"/>
        <v>20</v>
      </c>
      <c r="K248" s="13">
        <f t="shared" si="29"/>
        <v>700</v>
      </c>
      <c r="L248" s="15">
        <f t="shared" si="25"/>
        <v>14000</v>
      </c>
      <c r="M248" s="2">
        <f t="shared" si="24"/>
        <v>44223</v>
      </c>
      <c r="N248" s="14">
        <v>44197</v>
      </c>
    </row>
    <row r="249" spans="1:14" x14ac:dyDescent="0.25">
      <c r="A249" s="1" t="s">
        <v>190</v>
      </c>
      <c r="B249" s="5">
        <v>44209</v>
      </c>
      <c r="C249" s="5">
        <v>44223</v>
      </c>
      <c r="D249" s="3">
        <f t="shared" si="26"/>
        <v>14</v>
      </c>
      <c r="E249" s="4" t="s">
        <v>106</v>
      </c>
      <c r="F249" s="10" t="s">
        <v>4</v>
      </c>
      <c r="G249" s="11">
        <v>40</v>
      </c>
      <c r="H249" s="11">
        <v>24800</v>
      </c>
      <c r="I249" s="3">
        <f t="shared" si="27"/>
        <v>14</v>
      </c>
      <c r="J249" s="12">
        <f t="shared" si="28"/>
        <v>40</v>
      </c>
      <c r="K249" s="13">
        <f t="shared" si="29"/>
        <v>620</v>
      </c>
      <c r="L249" s="15">
        <f t="shared" si="25"/>
        <v>24800</v>
      </c>
      <c r="M249" s="2">
        <f t="shared" si="24"/>
        <v>44223</v>
      </c>
      <c r="N249" s="14">
        <v>44197</v>
      </c>
    </row>
    <row r="250" spans="1:14" x14ac:dyDescent="0.25">
      <c r="A250" s="1" t="s">
        <v>190</v>
      </c>
      <c r="B250" s="5">
        <v>44209</v>
      </c>
      <c r="C250" s="5">
        <v>44223</v>
      </c>
      <c r="D250" s="3">
        <f t="shared" si="26"/>
        <v>14</v>
      </c>
      <c r="E250" s="4" t="s">
        <v>107</v>
      </c>
      <c r="F250" s="10" t="s">
        <v>4</v>
      </c>
      <c r="G250" s="11">
        <v>23</v>
      </c>
      <c r="H250" s="11">
        <v>14660</v>
      </c>
      <c r="I250" s="3">
        <f t="shared" si="27"/>
        <v>14</v>
      </c>
      <c r="J250" s="12">
        <f t="shared" si="28"/>
        <v>23</v>
      </c>
      <c r="K250" s="13">
        <f t="shared" si="29"/>
        <v>637.39</v>
      </c>
      <c r="L250" s="15">
        <f t="shared" si="25"/>
        <v>14659.97</v>
      </c>
      <c r="M250" s="2">
        <f t="shared" si="24"/>
        <v>44223</v>
      </c>
      <c r="N250" s="14">
        <v>44197</v>
      </c>
    </row>
    <row r="251" spans="1:14" x14ac:dyDescent="0.25">
      <c r="A251" s="1" t="s">
        <v>190</v>
      </c>
      <c r="B251" s="5">
        <v>44209</v>
      </c>
      <c r="C251" s="5">
        <v>44223</v>
      </c>
      <c r="D251" s="3">
        <f t="shared" si="26"/>
        <v>14</v>
      </c>
      <c r="E251" s="4" t="s">
        <v>108</v>
      </c>
      <c r="F251" s="10" t="s">
        <v>4</v>
      </c>
      <c r="G251" s="11">
        <v>85.95</v>
      </c>
      <c r="H251" s="11">
        <v>36958.5</v>
      </c>
      <c r="I251" s="3">
        <f t="shared" si="27"/>
        <v>14</v>
      </c>
      <c r="J251" s="12">
        <f t="shared" si="28"/>
        <v>85.95</v>
      </c>
      <c r="K251" s="13">
        <f t="shared" si="29"/>
        <v>430</v>
      </c>
      <c r="L251" s="15">
        <f t="shared" si="25"/>
        <v>36958.5</v>
      </c>
      <c r="M251" s="2">
        <f t="shared" si="24"/>
        <v>44223</v>
      </c>
      <c r="N251" s="14">
        <v>44197</v>
      </c>
    </row>
    <row r="252" spans="1:14" x14ac:dyDescent="0.25">
      <c r="A252" s="1" t="s">
        <v>190</v>
      </c>
      <c r="B252" s="5">
        <v>44209</v>
      </c>
      <c r="C252" s="5">
        <v>44223</v>
      </c>
      <c r="D252" s="3">
        <f t="shared" si="26"/>
        <v>14</v>
      </c>
      <c r="E252" s="4" t="s">
        <v>109</v>
      </c>
      <c r="F252" s="10" t="s">
        <v>4</v>
      </c>
      <c r="G252" s="11">
        <v>95</v>
      </c>
      <c r="H252" s="11">
        <v>42750</v>
      </c>
      <c r="I252" s="3">
        <f t="shared" si="27"/>
        <v>14</v>
      </c>
      <c r="J252" s="12">
        <f t="shared" si="28"/>
        <v>95</v>
      </c>
      <c r="K252" s="13">
        <f t="shared" si="29"/>
        <v>450</v>
      </c>
      <c r="L252" s="15">
        <f t="shared" si="25"/>
        <v>42750</v>
      </c>
      <c r="M252" s="2">
        <f t="shared" si="24"/>
        <v>44223</v>
      </c>
      <c r="N252" s="14">
        <v>44197</v>
      </c>
    </row>
    <row r="253" spans="1:14" x14ac:dyDescent="0.25">
      <c r="A253" s="1" t="s">
        <v>190</v>
      </c>
      <c r="B253" s="5">
        <v>44209</v>
      </c>
      <c r="C253" s="5">
        <v>44223</v>
      </c>
      <c r="D253" s="3">
        <f t="shared" si="26"/>
        <v>14</v>
      </c>
      <c r="E253" s="4" t="s">
        <v>110</v>
      </c>
      <c r="F253" s="10" t="s">
        <v>4</v>
      </c>
      <c r="G253" s="11">
        <v>0.85</v>
      </c>
      <c r="H253" s="11">
        <v>1050</v>
      </c>
      <c r="I253" s="3">
        <f t="shared" si="27"/>
        <v>14</v>
      </c>
      <c r="J253" s="12">
        <f t="shared" si="28"/>
        <v>0.85</v>
      </c>
      <c r="K253" s="13">
        <f t="shared" si="29"/>
        <v>1235.29</v>
      </c>
      <c r="L253" s="15">
        <f t="shared" si="25"/>
        <v>1050</v>
      </c>
      <c r="M253" s="2">
        <f t="shared" si="24"/>
        <v>44223</v>
      </c>
      <c r="N253" s="14">
        <v>44197</v>
      </c>
    </row>
    <row r="254" spans="1:14" x14ac:dyDescent="0.25">
      <c r="A254" s="1" t="s">
        <v>190</v>
      </c>
      <c r="B254" s="5">
        <v>44209</v>
      </c>
      <c r="C254" s="5">
        <v>44223</v>
      </c>
      <c r="D254" s="3">
        <f t="shared" si="26"/>
        <v>14</v>
      </c>
      <c r="E254" s="4" t="s">
        <v>111</v>
      </c>
      <c r="F254" s="10" t="s">
        <v>4</v>
      </c>
      <c r="G254" s="11">
        <v>1.48</v>
      </c>
      <c r="H254" s="11">
        <v>2607</v>
      </c>
      <c r="I254" s="3">
        <f t="shared" si="27"/>
        <v>14</v>
      </c>
      <c r="J254" s="12">
        <f t="shared" si="28"/>
        <v>1.48</v>
      </c>
      <c r="K254" s="13">
        <f t="shared" si="29"/>
        <v>1761.49</v>
      </c>
      <c r="L254" s="15">
        <f t="shared" si="25"/>
        <v>2607.0100000000002</v>
      </c>
      <c r="M254" s="2">
        <f t="shared" si="24"/>
        <v>44223</v>
      </c>
      <c r="N254" s="14">
        <v>44197</v>
      </c>
    </row>
    <row r="255" spans="1:14" x14ac:dyDescent="0.25">
      <c r="A255" s="1" t="s">
        <v>190</v>
      </c>
      <c r="B255" s="5">
        <v>44209</v>
      </c>
      <c r="C255" s="5">
        <v>44223</v>
      </c>
      <c r="D255" s="3">
        <f t="shared" si="26"/>
        <v>14</v>
      </c>
      <c r="E255" s="4" t="s">
        <v>112</v>
      </c>
      <c r="F255" s="10" t="s">
        <v>4</v>
      </c>
      <c r="G255" s="11">
        <v>0.48</v>
      </c>
      <c r="H255" s="11">
        <v>1710</v>
      </c>
      <c r="I255" s="3">
        <f t="shared" si="27"/>
        <v>14</v>
      </c>
      <c r="J255" s="12">
        <f t="shared" si="28"/>
        <v>0.48</v>
      </c>
      <c r="K255" s="13">
        <f t="shared" si="29"/>
        <v>3562.5</v>
      </c>
      <c r="L255" s="15">
        <f t="shared" si="25"/>
        <v>1710</v>
      </c>
      <c r="M255" s="2">
        <f t="shared" si="24"/>
        <v>44223</v>
      </c>
      <c r="N255" s="14">
        <v>44197</v>
      </c>
    </row>
    <row r="256" spans="1:14" x14ac:dyDescent="0.25">
      <c r="A256" s="1" t="s">
        <v>190</v>
      </c>
      <c r="B256" s="5">
        <v>44209</v>
      </c>
      <c r="C256" s="5">
        <v>44223</v>
      </c>
      <c r="D256" s="3">
        <f t="shared" si="26"/>
        <v>14</v>
      </c>
      <c r="E256" s="4" t="s">
        <v>113</v>
      </c>
      <c r="F256" s="10" t="s">
        <v>118</v>
      </c>
      <c r="G256" s="11">
        <v>505</v>
      </c>
      <c r="H256" s="11">
        <v>6095.55</v>
      </c>
      <c r="I256" s="3">
        <f t="shared" si="27"/>
        <v>14</v>
      </c>
      <c r="J256" s="12">
        <f t="shared" si="28"/>
        <v>505</v>
      </c>
      <c r="K256" s="13">
        <f t="shared" si="29"/>
        <v>12.07</v>
      </c>
      <c r="L256" s="15">
        <f t="shared" si="25"/>
        <v>6095.35</v>
      </c>
      <c r="M256" s="2">
        <f t="shared" si="24"/>
        <v>44223</v>
      </c>
      <c r="N256" s="14">
        <v>44197</v>
      </c>
    </row>
    <row r="257" spans="1:14" x14ac:dyDescent="0.25">
      <c r="A257" s="1" t="s">
        <v>190</v>
      </c>
      <c r="B257" s="5">
        <v>44209</v>
      </c>
      <c r="C257" s="5">
        <v>44223</v>
      </c>
      <c r="D257" s="3">
        <f t="shared" si="26"/>
        <v>14</v>
      </c>
      <c r="E257" s="4" t="s">
        <v>114</v>
      </c>
      <c r="F257" s="10" t="s">
        <v>118</v>
      </c>
      <c r="G257" s="11">
        <v>3634</v>
      </c>
      <c r="H257" s="11">
        <v>32396.38</v>
      </c>
      <c r="I257" s="3">
        <f t="shared" si="27"/>
        <v>14</v>
      </c>
      <c r="J257" s="12">
        <f t="shared" si="28"/>
        <v>3634</v>
      </c>
      <c r="K257" s="13">
        <f t="shared" si="29"/>
        <v>8.91</v>
      </c>
      <c r="L257" s="15">
        <f t="shared" si="25"/>
        <v>32378.94</v>
      </c>
      <c r="M257" s="2">
        <f t="shared" si="24"/>
        <v>44223</v>
      </c>
      <c r="N257" s="14">
        <v>44197</v>
      </c>
    </row>
    <row r="258" spans="1:14" x14ac:dyDescent="0.25">
      <c r="A258" s="1" t="s">
        <v>190</v>
      </c>
      <c r="B258" s="5">
        <v>44209</v>
      </c>
      <c r="C258" s="5">
        <v>44223</v>
      </c>
      <c r="D258" s="3">
        <f t="shared" si="26"/>
        <v>14</v>
      </c>
      <c r="E258" s="4" t="s">
        <v>115</v>
      </c>
      <c r="F258" s="10" t="s">
        <v>4</v>
      </c>
      <c r="G258" s="11">
        <v>7.25</v>
      </c>
      <c r="H258" s="11">
        <v>8113.97</v>
      </c>
      <c r="I258" s="3">
        <f t="shared" si="27"/>
        <v>14</v>
      </c>
      <c r="J258" s="12">
        <f t="shared" si="28"/>
        <v>7.25</v>
      </c>
      <c r="K258" s="13">
        <f t="shared" si="29"/>
        <v>1119.17</v>
      </c>
      <c r="L258" s="15">
        <f t="shared" si="25"/>
        <v>8113.98</v>
      </c>
      <c r="M258" s="2">
        <f t="shared" si="24"/>
        <v>44223</v>
      </c>
      <c r="N258" s="14">
        <v>44197</v>
      </c>
    </row>
    <row r="259" spans="1:14" x14ac:dyDescent="0.25">
      <c r="A259" s="1" t="s">
        <v>190</v>
      </c>
      <c r="B259" s="5">
        <v>44209</v>
      </c>
      <c r="C259" s="5">
        <v>44223</v>
      </c>
      <c r="D259" s="3">
        <f t="shared" si="26"/>
        <v>14</v>
      </c>
      <c r="E259" s="4" t="s">
        <v>116</v>
      </c>
      <c r="F259" s="10" t="s">
        <v>4</v>
      </c>
      <c r="G259" s="11">
        <v>0.79500000000000004</v>
      </c>
      <c r="H259" s="11">
        <v>1192.5</v>
      </c>
      <c r="I259" s="3">
        <f t="shared" si="27"/>
        <v>14</v>
      </c>
      <c r="J259" s="12">
        <f t="shared" si="28"/>
        <v>0.8</v>
      </c>
      <c r="K259" s="13">
        <f t="shared" si="29"/>
        <v>1500</v>
      </c>
      <c r="L259" s="15">
        <f t="shared" si="25"/>
        <v>1200</v>
      </c>
      <c r="M259" s="2">
        <f t="shared" si="24"/>
        <v>44223</v>
      </c>
      <c r="N259" s="14">
        <v>44197</v>
      </c>
    </row>
    <row r="260" spans="1:14" x14ac:dyDescent="0.25">
      <c r="A260" s="1" t="s">
        <v>190</v>
      </c>
      <c r="B260" s="5">
        <v>44209</v>
      </c>
      <c r="C260" s="5">
        <v>44223</v>
      </c>
      <c r="D260" s="3">
        <f t="shared" si="26"/>
        <v>14</v>
      </c>
      <c r="E260" s="4" t="s">
        <v>117</v>
      </c>
      <c r="F260" s="10" t="s">
        <v>4</v>
      </c>
      <c r="G260" s="11">
        <v>83.72</v>
      </c>
      <c r="H260" s="11">
        <v>96922</v>
      </c>
      <c r="I260" s="3">
        <f t="shared" si="27"/>
        <v>14</v>
      </c>
      <c r="J260" s="12">
        <f t="shared" si="28"/>
        <v>83.72</v>
      </c>
      <c r="K260" s="13">
        <f t="shared" si="29"/>
        <v>1157.69</v>
      </c>
      <c r="L260" s="15">
        <f t="shared" si="25"/>
        <v>96921.81</v>
      </c>
      <c r="M260" s="2">
        <f t="shared" ref="M260:M301" si="30">C260</f>
        <v>44223</v>
      </c>
      <c r="N260" s="14">
        <v>44197</v>
      </c>
    </row>
    <row r="261" spans="1:14" x14ac:dyDescent="0.25">
      <c r="A261" s="1" t="s">
        <v>190</v>
      </c>
      <c r="B261" s="5">
        <v>44209</v>
      </c>
      <c r="C261" s="5">
        <v>44223</v>
      </c>
      <c r="D261" s="3">
        <f t="shared" ref="D261:D269" si="31">C261-B261</f>
        <v>14</v>
      </c>
      <c r="E261" s="4" t="s">
        <v>120</v>
      </c>
      <c r="F261" s="10" t="s">
        <v>4</v>
      </c>
      <c r="G261" s="11">
        <v>0.31</v>
      </c>
      <c r="H261" s="11">
        <v>848.33</v>
      </c>
      <c r="I261" s="3">
        <f t="shared" si="27"/>
        <v>14</v>
      </c>
      <c r="J261" s="12">
        <f t="shared" ref="J261:J269" si="32">ROUND(G261/D261*I261,2)</f>
        <v>0.31</v>
      </c>
      <c r="K261" s="13">
        <f t="shared" ref="K261:K269" si="33">ROUND(H261/G261,2)</f>
        <v>2736.55</v>
      </c>
      <c r="L261" s="15">
        <f t="shared" ref="L261:L324" si="34">ROUND(J261*K261,2)</f>
        <v>848.33</v>
      </c>
      <c r="M261" s="2">
        <f t="shared" si="30"/>
        <v>44223</v>
      </c>
      <c r="N261" s="14">
        <v>44197</v>
      </c>
    </row>
    <row r="262" spans="1:14" x14ac:dyDescent="0.25">
      <c r="A262" s="1" t="s">
        <v>190</v>
      </c>
      <c r="B262" s="5">
        <v>44209</v>
      </c>
      <c r="C262" s="5">
        <v>44223</v>
      </c>
      <c r="D262" s="3">
        <f t="shared" si="31"/>
        <v>14</v>
      </c>
      <c r="E262" s="4" t="s">
        <v>121</v>
      </c>
      <c r="F262" s="10" t="s">
        <v>4</v>
      </c>
      <c r="G262" s="11">
        <v>0.7</v>
      </c>
      <c r="H262" s="11">
        <v>1814.72</v>
      </c>
      <c r="I262" s="3">
        <f t="shared" si="27"/>
        <v>14</v>
      </c>
      <c r="J262" s="12">
        <f t="shared" si="32"/>
        <v>0.7</v>
      </c>
      <c r="K262" s="13">
        <f t="shared" si="33"/>
        <v>2592.46</v>
      </c>
      <c r="L262" s="15">
        <f t="shared" si="34"/>
        <v>1814.72</v>
      </c>
      <c r="M262" s="2">
        <f t="shared" si="30"/>
        <v>44223</v>
      </c>
      <c r="N262" s="14">
        <v>44197</v>
      </c>
    </row>
    <row r="263" spans="1:14" x14ac:dyDescent="0.25">
      <c r="A263" s="1" t="s">
        <v>190</v>
      </c>
      <c r="B263" s="5">
        <v>44209</v>
      </c>
      <c r="C263" s="5">
        <v>44223</v>
      </c>
      <c r="D263" s="3">
        <f t="shared" si="31"/>
        <v>14</v>
      </c>
      <c r="E263" s="4" t="s">
        <v>122</v>
      </c>
      <c r="F263" s="10" t="s">
        <v>4</v>
      </c>
      <c r="G263" s="11">
        <v>0.45</v>
      </c>
      <c r="H263" s="11">
        <v>1082.03</v>
      </c>
      <c r="I263" s="3">
        <f t="shared" si="27"/>
        <v>14</v>
      </c>
      <c r="J263" s="12">
        <f t="shared" si="32"/>
        <v>0.45</v>
      </c>
      <c r="K263" s="13">
        <f t="shared" si="33"/>
        <v>2404.5100000000002</v>
      </c>
      <c r="L263" s="15">
        <f t="shared" si="34"/>
        <v>1082.03</v>
      </c>
      <c r="M263" s="2">
        <f t="shared" si="30"/>
        <v>44223</v>
      </c>
      <c r="N263" s="14">
        <v>44197</v>
      </c>
    </row>
    <row r="264" spans="1:14" x14ac:dyDescent="0.25">
      <c r="A264" s="1" t="s">
        <v>190</v>
      </c>
      <c r="B264" s="5">
        <v>44209</v>
      </c>
      <c r="C264" s="5">
        <v>44223</v>
      </c>
      <c r="D264" s="3">
        <f t="shared" si="31"/>
        <v>14</v>
      </c>
      <c r="E264" s="4" t="s">
        <v>164</v>
      </c>
      <c r="F264" s="10" t="s">
        <v>118</v>
      </c>
      <c r="G264" s="11">
        <v>1</v>
      </c>
      <c r="H264" s="11">
        <v>1261</v>
      </c>
      <c r="I264" s="3">
        <f t="shared" si="27"/>
        <v>14</v>
      </c>
      <c r="J264" s="12">
        <f t="shared" si="32"/>
        <v>1</v>
      </c>
      <c r="K264" s="13">
        <f t="shared" si="33"/>
        <v>1261</v>
      </c>
      <c r="L264" s="15">
        <f t="shared" si="34"/>
        <v>1261</v>
      </c>
      <c r="M264" s="2">
        <f t="shared" si="30"/>
        <v>44223</v>
      </c>
      <c r="N264" s="14">
        <v>44197</v>
      </c>
    </row>
    <row r="265" spans="1:14" x14ac:dyDescent="0.25">
      <c r="A265" s="1" t="s">
        <v>190</v>
      </c>
      <c r="B265" s="5">
        <v>44209</v>
      </c>
      <c r="C265" s="5">
        <v>44223</v>
      </c>
      <c r="D265" s="3">
        <f t="shared" si="31"/>
        <v>14</v>
      </c>
      <c r="E265" s="4" t="s">
        <v>124</v>
      </c>
      <c r="F265" s="10" t="s">
        <v>118</v>
      </c>
      <c r="G265" s="11">
        <v>2</v>
      </c>
      <c r="H265" s="11">
        <v>188</v>
      </c>
      <c r="I265" s="3">
        <f t="shared" si="27"/>
        <v>14</v>
      </c>
      <c r="J265" s="12">
        <f t="shared" si="32"/>
        <v>2</v>
      </c>
      <c r="K265" s="13">
        <f t="shared" si="33"/>
        <v>94</v>
      </c>
      <c r="L265" s="15">
        <f t="shared" si="34"/>
        <v>188</v>
      </c>
      <c r="M265" s="2">
        <f t="shared" si="30"/>
        <v>44223</v>
      </c>
      <c r="N265" s="14">
        <v>44197</v>
      </c>
    </row>
    <row r="266" spans="1:14" x14ac:dyDescent="0.25">
      <c r="A266" s="1" t="s">
        <v>190</v>
      </c>
      <c r="B266" s="5">
        <v>44209</v>
      </c>
      <c r="C266" s="5">
        <v>44223</v>
      </c>
      <c r="D266" s="3">
        <f t="shared" si="31"/>
        <v>14</v>
      </c>
      <c r="E266" s="4" t="s">
        <v>125</v>
      </c>
      <c r="F266" s="10" t="s">
        <v>118</v>
      </c>
      <c r="G266" s="11">
        <v>5</v>
      </c>
      <c r="H266" s="11">
        <v>1737</v>
      </c>
      <c r="I266" s="3">
        <f t="shared" si="27"/>
        <v>14</v>
      </c>
      <c r="J266" s="12">
        <f t="shared" si="32"/>
        <v>5</v>
      </c>
      <c r="K266" s="13">
        <f t="shared" si="33"/>
        <v>347.4</v>
      </c>
      <c r="L266" s="15">
        <f t="shared" si="34"/>
        <v>1737</v>
      </c>
      <c r="M266" s="2">
        <f t="shared" si="30"/>
        <v>44223</v>
      </c>
      <c r="N266" s="14">
        <v>44197</v>
      </c>
    </row>
    <row r="267" spans="1:14" x14ac:dyDescent="0.25">
      <c r="A267" s="1" t="s">
        <v>190</v>
      </c>
      <c r="B267" s="5">
        <v>44209</v>
      </c>
      <c r="C267" s="5">
        <v>44223</v>
      </c>
      <c r="D267" s="3">
        <f t="shared" si="31"/>
        <v>14</v>
      </c>
      <c r="E267" s="4" t="s">
        <v>126</v>
      </c>
      <c r="F267" s="10" t="s">
        <v>118</v>
      </c>
      <c r="G267" s="11">
        <v>1</v>
      </c>
      <c r="H267" s="11">
        <v>199</v>
      </c>
      <c r="I267" s="3">
        <f t="shared" si="27"/>
        <v>14</v>
      </c>
      <c r="J267" s="12">
        <f t="shared" si="32"/>
        <v>1</v>
      </c>
      <c r="K267" s="13">
        <f t="shared" si="33"/>
        <v>199</v>
      </c>
      <c r="L267" s="15">
        <f t="shared" si="34"/>
        <v>199</v>
      </c>
      <c r="M267" s="2">
        <f t="shared" si="30"/>
        <v>44223</v>
      </c>
      <c r="N267" s="14">
        <v>44197</v>
      </c>
    </row>
    <row r="268" spans="1:14" x14ac:dyDescent="0.25">
      <c r="A268" s="1" t="s">
        <v>190</v>
      </c>
      <c r="B268" s="5">
        <v>44209</v>
      </c>
      <c r="C268" s="5">
        <v>44223</v>
      </c>
      <c r="D268" s="3">
        <f t="shared" si="31"/>
        <v>14</v>
      </c>
      <c r="E268" s="4" t="s">
        <v>113</v>
      </c>
      <c r="F268" s="10" t="s">
        <v>118</v>
      </c>
      <c r="G268" s="11">
        <v>25</v>
      </c>
      <c r="H268" s="11">
        <v>301.76</v>
      </c>
      <c r="I268" s="3">
        <f t="shared" si="27"/>
        <v>14</v>
      </c>
      <c r="J268" s="12">
        <f t="shared" si="32"/>
        <v>25</v>
      </c>
      <c r="K268" s="13">
        <f t="shared" si="33"/>
        <v>12.07</v>
      </c>
      <c r="L268" s="15">
        <f t="shared" si="34"/>
        <v>301.75</v>
      </c>
      <c r="M268" s="2">
        <f t="shared" si="30"/>
        <v>44223</v>
      </c>
      <c r="N268" s="14">
        <v>44197</v>
      </c>
    </row>
    <row r="269" spans="1:14" x14ac:dyDescent="0.25">
      <c r="A269" s="1" t="s">
        <v>190</v>
      </c>
      <c r="B269" s="5">
        <v>44209</v>
      </c>
      <c r="C269" s="5">
        <v>44223</v>
      </c>
      <c r="D269" s="3">
        <f t="shared" si="31"/>
        <v>14</v>
      </c>
      <c r="E269" s="4" t="s">
        <v>114</v>
      </c>
      <c r="F269" s="10" t="s">
        <v>118</v>
      </c>
      <c r="G269" s="11">
        <v>25</v>
      </c>
      <c r="H269" s="11">
        <v>222.87</v>
      </c>
      <c r="I269" s="3">
        <f t="shared" si="27"/>
        <v>14</v>
      </c>
      <c r="J269" s="12">
        <f t="shared" si="32"/>
        <v>25</v>
      </c>
      <c r="K269" s="13">
        <f t="shared" si="33"/>
        <v>8.91</v>
      </c>
      <c r="L269" s="15">
        <f t="shared" si="34"/>
        <v>222.75</v>
      </c>
      <c r="M269" s="2">
        <f t="shared" si="30"/>
        <v>44223</v>
      </c>
      <c r="N269" s="14">
        <v>44197</v>
      </c>
    </row>
    <row r="270" spans="1:14" x14ac:dyDescent="0.25">
      <c r="A270" s="1" t="s">
        <v>190</v>
      </c>
      <c r="B270" s="5">
        <v>44209</v>
      </c>
      <c r="C270" s="5">
        <v>44223</v>
      </c>
      <c r="D270" s="3">
        <f t="shared" ref="D270:D303" si="35">C270-B270</f>
        <v>14</v>
      </c>
      <c r="E270" s="4" t="s">
        <v>128</v>
      </c>
      <c r="F270" s="10" t="s">
        <v>118</v>
      </c>
      <c r="G270" s="11">
        <v>1</v>
      </c>
      <c r="H270" s="11">
        <v>250</v>
      </c>
      <c r="I270" s="3">
        <f t="shared" si="27"/>
        <v>14</v>
      </c>
      <c r="J270" s="12">
        <f t="shared" ref="J270:J303" si="36">ROUND(G270/D270*I270,2)</f>
        <v>1</v>
      </c>
      <c r="K270" s="13">
        <f t="shared" ref="K270:K302" si="37">ROUND(H270/G270,2)</f>
        <v>250</v>
      </c>
      <c r="L270" s="15">
        <f t="shared" si="34"/>
        <v>250</v>
      </c>
      <c r="M270" s="2">
        <f t="shared" si="30"/>
        <v>44223</v>
      </c>
      <c r="N270" s="14">
        <v>44197</v>
      </c>
    </row>
    <row r="271" spans="1:14" x14ac:dyDescent="0.25">
      <c r="A271" s="1" t="s">
        <v>190</v>
      </c>
      <c r="B271" s="5">
        <v>44209</v>
      </c>
      <c r="C271" s="5">
        <v>44223</v>
      </c>
      <c r="D271" s="3">
        <f t="shared" si="35"/>
        <v>14</v>
      </c>
      <c r="E271" s="4" t="s">
        <v>165</v>
      </c>
      <c r="F271" s="10" t="s">
        <v>118</v>
      </c>
      <c r="G271" s="11">
        <v>2</v>
      </c>
      <c r="H271" s="11">
        <v>2321.4299999999998</v>
      </c>
      <c r="I271" s="3">
        <f t="shared" si="27"/>
        <v>14</v>
      </c>
      <c r="J271" s="12">
        <f t="shared" si="36"/>
        <v>2</v>
      </c>
      <c r="K271" s="13">
        <f t="shared" si="37"/>
        <v>1160.72</v>
      </c>
      <c r="L271" s="15">
        <f t="shared" si="34"/>
        <v>2321.44</v>
      </c>
      <c r="M271" s="2">
        <f t="shared" si="30"/>
        <v>44223</v>
      </c>
      <c r="N271" s="14">
        <v>44197</v>
      </c>
    </row>
    <row r="272" spans="1:14" x14ac:dyDescent="0.25">
      <c r="A272" s="1" t="s">
        <v>190</v>
      </c>
      <c r="B272" s="5">
        <v>44209</v>
      </c>
      <c r="C272" s="5">
        <v>44223</v>
      </c>
      <c r="D272" s="3">
        <f t="shared" si="35"/>
        <v>14</v>
      </c>
      <c r="E272" s="4" t="s">
        <v>130</v>
      </c>
      <c r="F272" s="10" t="s">
        <v>159</v>
      </c>
      <c r="G272" s="11">
        <v>4</v>
      </c>
      <c r="H272" s="11">
        <v>616</v>
      </c>
      <c r="I272" s="3">
        <f t="shared" si="27"/>
        <v>14</v>
      </c>
      <c r="J272" s="12">
        <f t="shared" si="36"/>
        <v>4</v>
      </c>
      <c r="K272" s="13">
        <f t="shared" si="37"/>
        <v>154</v>
      </c>
      <c r="L272" s="15">
        <f t="shared" si="34"/>
        <v>616</v>
      </c>
      <c r="M272" s="2">
        <f t="shared" si="30"/>
        <v>44223</v>
      </c>
      <c r="N272" s="14">
        <v>44197</v>
      </c>
    </row>
    <row r="273" spans="1:14" x14ac:dyDescent="0.25">
      <c r="A273" s="1" t="s">
        <v>190</v>
      </c>
      <c r="B273" s="5">
        <v>44209</v>
      </c>
      <c r="C273" s="5">
        <v>44223</v>
      </c>
      <c r="D273" s="3">
        <f t="shared" si="35"/>
        <v>14</v>
      </c>
      <c r="E273" s="4" t="s">
        <v>131</v>
      </c>
      <c r="F273" s="10" t="s">
        <v>118</v>
      </c>
      <c r="G273" s="11">
        <v>8</v>
      </c>
      <c r="H273" s="11">
        <v>485.33</v>
      </c>
      <c r="I273" s="3">
        <f t="shared" si="27"/>
        <v>14</v>
      </c>
      <c r="J273" s="12">
        <f t="shared" si="36"/>
        <v>8</v>
      </c>
      <c r="K273" s="13">
        <f t="shared" si="37"/>
        <v>60.67</v>
      </c>
      <c r="L273" s="15">
        <f t="shared" si="34"/>
        <v>485.36</v>
      </c>
      <c r="M273" s="2">
        <f t="shared" si="30"/>
        <v>44223</v>
      </c>
      <c r="N273" s="14">
        <v>44197</v>
      </c>
    </row>
    <row r="274" spans="1:14" x14ac:dyDescent="0.25">
      <c r="A274" s="1" t="s">
        <v>190</v>
      </c>
      <c r="B274" s="5">
        <v>44209</v>
      </c>
      <c r="C274" s="5">
        <v>44223</v>
      </c>
      <c r="D274" s="3">
        <f t="shared" si="35"/>
        <v>14</v>
      </c>
      <c r="E274" s="4" t="s">
        <v>132</v>
      </c>
      <c r="F274" s="10" t="s">
        <v>118</v>
      </c>
      <c r="G274" s="11">
        <v>10</v>
      </c>
      <c r="H274" s="11">
        <v>251</v>
      </c>
      <c r="I274" s="3">
        <f t="shared" si="27"/>
        <v>14</v>
      </c>
      <c r="J274" s="12">
        <f t="shared" si="36"/>
        <v>10</v>
      </c>
      <c r="K274" s="13">
        <f t="shared" si="37"/>
        <v>25.1</v>
      </c>
      <c r="L274" s="15">
        <f t="shared" si="34"/>
        <v>251</v>
      </c>
      <c r="M274" s="2">
        <f t="shared" si="30"/>
        <v>44223</v>
      </c>
      <c r="N274" s="14">
        <v>44197</v>
      </c>
    </row>
    <row r="275" spans="1:14" x14ac:dyDescent="0.25">
      <c r="A275" s="1" t="s">
        <v>190</v>
      </c>
      <c r="B275" s="5">
        <v>44209</v>
      </c>
      <c r="C275" s="5">
        <v>44223</v>
      </c>
      <c r="D275" s="3">
        <f t="shared" si="35"/>
        <v>14</v>
      </c>
      <c r="E275" s="4" t="s">
        <v>133</v>
      </c>
      <c r="F275" s="10" t="s">
        <v>118</v>
      </c>
      <c r="G275" s="11">
        <v>1</v>
      </c>
      <c r="H275" s="11">
        <v>660.15</v>
      </c>
      <c r="I275" s="3">
        <f t="shared" si="27"/>
        <v>14</v>
      </c>
      <c r="J275" s="12">
        <f t="shared" si="36"/>
        <v>1</v>
      </c>
      <c r="K275" s="13">
        <f t="shared" si="37"/>
        <v>660.15</v>
      </c>
      <c r="L275" s="15">
        <f t="shared" si="34"/>
        <v>660.15</v>
      </c>
      <c r="M275" s="2">
        <f t="shared" si="30"/>
        <v>44223</v>
      </c>
      <c r="N275" s="14">
        <v>44197</v>
      </c>
    </row>
    <row r="276" spans="1:14" x14ac:dyDescent="0.25">
      <c r="A276" s="1" t="s">
        <v>190</v>
      </c>
      <c r="B276" s="5">
        <v>44209</v>
      </c>
      <c r="C276" s="5">
        <v>44223</v>
      </c>
      <c r="D276" s="3">
        <f t="shared" si="35"/>
        <v>14</v>
      </c>
      <c r="E276" s="4" t="s">
        <v>134</v>
      </c>
      <c r="F276" s="10" t="s">
        <v>118</v>
      </c>
      <c r="G276" s="11">
        <v>4</v>
      </c>
      <c r="H276" s="11">
        <v>600</v>
      </c>
      <c r="I276" s="3">
        <f t="shared" si="27"/>
        <v>14</v>
      </c>
      <c r="J276" s="12">
        <f t="shared" si="36"/>
        <v>4</v>
      </c>
      <c r="K276" s="13">
        <f t="shared" si="37"/>
        <v>150</v>
      </c>
      <c r="L276" s="15">
        <f t="shared" si="34"/>
        <v>600</v>
      </c>
      <c r="M276" s="2">
        <f t="shared" si="30"/>
        <v>44223</v>
      </c>
      <c r="N276" s="14">
        <v>44197</v>
      </c>
    </row>
    <row r="277" spans="1:14" x14ac:dyDescent="0.25">
      <c r="A277" s="1" t="s">
        <v>190</v>
      </c>
      <c r="B277" s="5">
        <v>44209</v>
      </c>
      <c r="C277" s="5">
        <v>44223</v>
      </c>
      <c r="D277" s="3">
        <f t="shared" si="35"/>
        <v>14</v>
      </c>
      <c r="E277" s="4" t="s">
        <v>135</v>
      </c>
      <c r="F277" s="10" t="s">
        <v>118</v>
      </c>
      <c r="G277" s="11">
        <v>2</v>
      </c>
      <c r="H277" s="11">
        <v>500</v>
      </c>
      <c r="I277" s="3">
        <f t="shared" si="27"/>
        <v>14</v>
      </c>
      <c r="J277" s="12">
        <f t="shared" si="36"/>
        <v>2</v>
      </c>
      <c r="K277" s="13">
        <f t="shared" si="37"/>
        <v>250</v>
      </c>
      <c r="L277" s="15">
        <f t="shared" si="34"/>
        <v>500</v>
      </c>
      <c r="M277" s="2">
        <f t="shared" si="30"/>
        <v>44223</v>
      </c>
      <c r="N277" s="14">
        <v>44197</v>
      </c>
    </row>
    <row r="278" spans="1:14" x14ac:dyDescent="0.25">
      <c r="A278" s="1" t="s">
        <v>190</v>
      </c>
      <c r="B278" s="5">
        <v>44209</v>
      </c>
      <c r="C278" s="5">
        <v>44223</v>
      </c>
      <c r="D278" s="3">
        <f t="shared" si="35"/>
        <v>14</v>
      </c>
      <c r="E278" s="4" t="s">
        <v>136</v>
      </c>
      <c r="F278" s="10" t="s">
        <v>159</v>
      </c>
      <c r="G278" s="11">
        <v>18</v>
      </c>
      <c r="H278" s="11">
        <v>1080</v>
      </c>
      <c r="I278" s="3">
        <f t="shared" si="27"/>
        <v>14</v>
      </c>
      <c r="J278" s="12">
        <f t="shared" si="36"/>
        <v>18</v>
      </c>
      <c r="K278" s="13">
        <f t="shared" si="37"/>
        <v>60</v>
      </c>
      <c r="L278" s="15">
        <f t="shared" si="34"/>
        <v>1080</v>
      </c>
      <c r="M278" s="2">
        <f t="shared" si="30"/>
        <v>44223</v>
      </c>
      <c r="N278" s="14">
        <v>44197</v>
      </c>
    </row>
    <row r="279" spans="1:14" x14ac:dyDescent="0.25">
      <c r="A279" s="1" t="s">
        <v>190</v>
      </c>
      <c r="B279" s="5">
        <v>44209</v>
      </c>
      <c r="C279" s="5">
        <v>44223</v>
      </c>
      <c r="D279" s="3">
        <f t="shared" si="35"/>
        <v>14</v>
      </c>
      <c r="E279" s="4" t="s">
        <v>137</v>
      </c>
      <c r="F279" s="10" t="s">
        <v>118</v>
      </c>
      <c r="G279" s="11">
        <v>35</v>
      </c>
      <c r="H279" s="11">
        <v>525</v>
      </c>
      <c r="I279" s="3">
        <f t="shared" si="27"/>
        <v>14</v>
      </c>
      <c r="J279" s="12">
        <f t="shared" si="36"/>
        <v>35</v>
      </c>
      <c r="K279" s="13">
        <f t="shared" si="37"/>
        <v>15</v>
      </c>
      <c r="L279" s="15">
        <f t="shared" si="34"/>
        <v>525</v>
      </c>
      <c r="M279" s="2">
        <f t="shared" si="30"/>
        <v>44223</v>
      </c>
      <c r="N279" s="14">
        <v>44197</v>
      </c>
    </row>
    <row r="280" spans="1:14" x14ac:dyDescent="0.25">
      <c r="A280" s="1" t="s">
        <v>190</v>
      </c>
      <c r="B280" s="5">
        <v>44209</v>
      </c>
      <c r="C280" s="5">
        <v>44223</v>
      </c>
      <c r="D280" s="3">
        <f t="shared" si="35"/>
        <v>14</v>
      </c>
      <c r="E280" s="4" t="s">
        <v>138</v>
      </c>
      <c r="F280" s="10" t="s">
        <v>118</v>
      </c>
      <c r="G280" s="11">
        <v>0.6</v>
      </c>
      <c r="H280" s="11">
        <v>496.88</v>
      </c>
      <c r="I280" s="3">
        <f t="shared" si="27"/>
        <v>14</v>
      </c>
      <c r="J280" s="12">
        <f t="shared" si="36"/>
        <v>0.6</v>
      </c>
      <c r="K280" s="13">
        <f t="shared" si="37"/>
        <v>828.13</v>
      </c>
      <c r="L280" s="15">
        <f t="shared" si="34"/>
        <v>496.88</v>
      </c>
      <c r="M280" s="2">
        <f t="shared" si="30"/>
        <v>44223</v>
      </c>
      <c r="N280" s="14">
        <v>44197</v>
      </c>
    </row>
    <row r="281" spans="1:14" x14ac:dyDescent="0.25">
      <c r="A281" s="1" t="s">
        <v>190</v>
      </c>
      <c r="B281" s="5">
        <v>44209</v>
      </c>
      <c r="C281" s="5">
        <v>44223</v>
      </c>
      <c r="D281" s="3">
        <f t="shared" si="35"/>
        <v>14</v>
      </c>
      <c r="E281" s="4" t="s">
        <v>139</v>
      </c>
      <c r="F281" s="10" t="s">
        <v>118</v>
      </c>
      <c r="G281" s="11">
        <v>15</v>
      </c>
      <c r="H281" s="11">
        <v>1271</v>
      </c>
      <c r="I281" s="3">
        <f t="shared" si="27"/>
        <v>14</v>
      </c>
      <c r="J281" s="12">
        <f t="shared" si="36"/>
        <v>15</v>
      </c>
      <c r="K281" s="13">
        <f t="shared" si="37"/>
        <v>84.73</v>
      </c>
      <c r="L281" s="15">
        <f t="shared" si="34"/>
        <v>1270.95</v>
      </c>
      <c r="M281" s="2">
        <f t="shared" si="30"/>
        <v>44223</v>
      </c>
      <c r="N281" s="14">
        <v>44197</v>
      </c>
    </row>
    <row r="282" spans="1:14" x14ac:dyDescent="0.25">
      <c r="A282" s="1" t="s">
        <v>190</v>
      </c>
      <c r="B282" s="5">
        <v>44209</v>
      </c>
      <c r="C282" s="5">
        <v>44223</v>
      </c>
      <c r="D282" s="3">
        <f t="shared" si="35"/>
        <v>14</v>
      </c>
      <c r="E282" s="4" t="s">
        <v>166</v>
      </c>
      <c r="F282" s="10" t="s">
        <v>118</v>
      </c>
      <c r="G282" s="11">
        <v>1</v>
      </c>
      <c r="H282" s="11">
        <v>189</v>
      </c>
      <c r="I282" s="3">
        <f t="shared" ref="I282:I302" si="38">D282</f>
        <v>14</v>
      </c>
      <c r="J282" s="12">
        <f t="shared" si="36"/>
        <v>1</v>
      </c>
      <c r="K282" s="13">
        <f t="shared" si="37"/>
        <v>189</v>
      </c>
      <c r="L282" s="15">
        <f t="shared" si="34"/>
        <v>189</v>
      </c>
      <c r="M282" s="2">
        <f t="shared" si="30"/>
        <v>44223</v>
      </c>
      <c r="N282" s="14">
        <v>44197</v>
      </c>
    </row>
    <row r="283" spans="1:14" x14ac:dyDescent="0.25">
      <c r="A283" s="1" t="s">
        <v>190</v>
      </c>
      <c r="B283" s="5">
        <v>44209</v>
      </c>
      <c r="C283" s="5">
        <v>44223</v>
      </c>
      <c r="D283" s="3">
        <f t="shared" si="35"/>
        <v>14</v>
      </c>
      <c r="E283" s="4" t="s">
        <v>140</v>
      </c>
      <c r="F283" s="10" t="s">
        <v>118</v>
      </c>
      <c r="G283" s="11">
        <v>33</v>
      </c>
      <c r="H283" s="11">
        <v>2523</v>
      </c>
      <c r="I283" s="3">
        <f t="shared" si="38"/>
        <v>14</v>
      </c>
      <c r="J283" s="12">
        <f t="shared" si="36"/>
        <v>33</v>
      </c>
      <c r="K283" s="13">
        <f t="shared" si="37"/>
        <v>76.45</v>
      </c>
      <c r="L283" s="15">
        <f t="shared" si="34"/>
        <v>2522.85</v>
      </c>
      <c r="M283" s="2">
        <f t="shared" si="30"/>
        <v>44223</v>
      </c>
      <c r="N283" s="14">
        <v>44197</v>
      </c>
    </row>
    <row r="284" spans="1:14" x14ac:dyDescent="0.25">
      <c r="A284" s="1" t="s">
        <v>190</v>
      </c>
      <c r="B284" s="5">
        <v>44209</v>
      </c>
      <c r="C284" s="5">
        <v>44223</v>
      </c>
      <c r="D284" s="3">
        <f t="shared" si="35"/>
        <v>14</v>
      </c>
      <c r="E284" s="4" t="s">
        <v>141</v>
      </c>
      <c r="F284" s="10" t="s">
        <v>118</v>
      </c>
      <c r="G284" s="11">
        <v>10</v>
      </c>
      <c r="H284" s="11">
        <v>2130</v>
      </c>
      <c r="I284" s="3">
        <f t="shared" si="38"/>
        <v>14</v>
      </c>
      <c r="J284" s="12">
        <f t="shared" si="36"/>
        <v>10</v>
      </c>
      <c r="K284" s="13">
        <f t="shared" si="37"/>
        <v>213</v>
      </c>
      <c r="L284" s="15">
        <f t="shared" si="34"/>
        <v>2130</v>
      </c>
      <c r="M284" s="2">
        <f t="shared" si="30"/>
        <v>44223</v>
      </c>
      <c r="N284" s="14">
        <v>44197</v>
      </c>
    </row>
    <row r="285" spans="1:14" x14ac:dyDescent="0.25">
      <c r="A285" s="1" t="s">
        <v>190</v>
      </c>
      <c r="B285" s="5">
        <v>44209</v>
      </c>
      <c r="C285" s="5">
        <v>44223</v>
      </c>
      <c r="D285" s="3">
        <f t="shared" si="35"/>
        <v>14</v>
      </c>
      <c r="E285" s="4" t="s">
        <v>142</v>
      </c>
      <c r="F285" s="10" t="s">
        <v>118</v>
      </c>
      <c r="G285" s="11">
        <v>22</v>
      </c>
      <c r="H285" s="11">
        <v>2090</v>
      </c>
      <c r="I285" s="3">
        <f t="shared" si="38"/>
        <v>14</v>
      </c>
      <c r="J285" s="12">
        <f t="shared" si="36"/>
        <v>22</v>
      </c>
      <c r="K285" s="13">
        <f t="shared" si="37"/>
        <v>95</v>
      </c>
      <c r="L285" s="15">
        <f t="shared" si="34"/>
        <v>2090</v>
      </c>
      <c r="M285" s="2">
        <f t="shared" si="30"/>
        <v>44223</v>
      </c>
      <c r="N285" s="14">
        <v>44197</v>
      </c>
    </row>
    <row r="286" spans="1:14" x14ac:dyDescent="0.25">
      <c r="A286" s="1" t="s">
        <v>190</v>
      </c>
      <c r="B286" s="5">
        <v>44209</v>
      </c>
      <c r="C286" s="5">
        <v>44223</v>
      </c>
      <c r="D286" s="3">
        <f t="shared" si="35"/>
        <v>14</v>
      </c>
      <c r="E286" s="4" t="s">
        <v>143</v>
      </c>
      <c r="F286" s="10" t="s">
        <v>118</v>
      </c>
      <c r="G286" s="11">
        <v>5</v>
      </c>
      <c r="H286" s="11">
        <v>2150</v>
      </c>
      <c r="I286" s="3">
        <f t="shared" si="38"/>
        <v>14</v>
      </c>
      <c r="J286" s="12">
        <f t="shared" si="36"/>
        <v>5</v>
      </c>
      <c r="K286" s="13">
        <f t="shared" si="37"/>
        <v>430</v>
      </c>
      <c r="L286" s="15">
        <f t="shared" si="34"/>
        <v>2150</v>
      </c>
      <c r="M286" s="2">
        <f t="shared" si="30"/>
        <v>44223</v>
      </c>
      <c r="N286" s="14">
        <v>44197</v>
      </c>
    </row>
    <row r="287" spans="1:14" x14ac:dyDescent="0.25">
      <c r="A287" s="1" t="s">
        <v>190</v>
      </c>
      <c r="B287" s="5">
        <v>44209</v>
      </c>
      <c r="C287" s="5">
        <v>44223</v>
      </c>
      <c r="D287" s="3">
        <f t="shared" si="35"/>
        <v>14</v>
      </c>
      <c r="E287" s="4" t="s">
        <v>144</v>
      </c>
      <c r="F287" s="10" t="s">
        <v>160</v>
      </c>
      <c r="G287" s="11">
        <v>196</v>
      </c>
      <c r="H287" s="11">
        <v>18140</v>
      </c>
      <c r="I287" s="3">
        <f t="shared" si="38"/>
        <v>14</v>
      </c>
      <c r="J287" s="12">
        <f t="shared" si="36"/>
        <v>196</v>
      </c>
      <c r="K287" s="13">
        <f t="shared" si="37"/>
        <v>92.55</v>
      </c>
      <c r="L287" s="15">
        <f t="shared" si="34"/>
        <v>18139.8</v>
      </c>
      <c r="M287" s="2">
        <f t="shared" si="30"/>
        <v>44223</v>
      </c>
      <c r="N287" s="14">
        <v>44197</v>
      </c>
    </row>
    <row r="288" spans="1:14" x14ac:dyDescent="0.25">
      <c r="A288" s="1" t="s">
        <v>190</v>
      </c>
      <c r="B288" s="5">
        <v>44209</v>
      </c>
      <c r="C288" s="5">
        <v>44223</v>
      </c>
      <c r="D288" s="3">
        <f t="shared" si="35"/>
        <v>14</v>
      </c>
      <c r="E288" s="4" t="s">
        <v>145</v>
      </c>
      <c r="F288" s="10" t="s">
        <v>160</v>
      </c>
      <c r="G288" s="11">
        <v>6</v>
      </c>
      <c r="H288" s="11">
        <v>1350</v>
      </c>
      <c r="I288" s="3">
        <f t="shared" si="38"/>
        <v>14</v>
      </c>
      <c r="J288" s="12">
        <f t="shared" si="36"/>
        <v>6</v>
      </c>
      <c r="K288" s="13">
        <f t="shared" si="37"/>
        <v>225</v>
      </c>
      <c r="L288" s="15">
        <f t="shared" si="34"/>
        <v>1350</v>
      </c>
      <c r="M288" s="2">
        <f t="shared" si="30"/>
        <v>44223</v>
      </c>
      <c r="N288" s="14">
        <v>44197</v>
      </c>
    </row>
    <row r="289" spans="1:14" x14ac:dyDescent="0.25">
      <c r="A289" s="1" t="s">
        <v>190</v>
      </c>
      <c r="B289" s="5">
        <v>44209</v>
      </c>
      <c r="C289" s="5">
        <v>44223</v>
      </c>
      <c r="D289" s="3">
        <f t="shared" si="35"/>
        <v>14</v>
      </c>
      <c r="E289" s="4" t="s">
        <v>167</v>
      </c>
      <c r="F289" s="10" t="s">
        <v>160</v>
      </c>
      <c r="G289" s="11">
        <v>2</v>
      </c>
      <c r="H289" s="11">
        <v>248</v>
      </c>
      <c r="I289" s="3">
        <f t="shared" si="38"/>
        <v>14</v>
      </c>
      <c r="J289" s="12">
        <f t="shared" si="36"/>
        <v>2</v>
      </c>
      <c r="K289" s="13">
        <f t="shared" si="37"/>
        <v>124</v>
      </c>
      <c r="L289" s="15">
        <f t="shared" si="34"/>
        <v>248</v>
      </c>
      <c r="M289" s="2">
        <f t="shared" si="30"/>
        <v>44223</v>
      </c>
      <c r="N289" s="14">
        <v>44197</v>
      </c>
    </row>
    <row r="290" spans="1:14" x14ac:dyDescent="0.25">
      <c r="A290" s="1" t="s">
        <v>190</v>
      </c>
      <c r="B290" s="5">
        <v>44209</v>
      </c>
      <c r="C290" s="5">
        <v>44223</v>
      </c>
      <c r="D290" s="3">
        <f t="shared" si="35"/>
        <v>14</v>
      </c>
      <c r="E290" s="4" t="s">
        <v>146</v>
      </c>
      <c r="F290" s="10" t="s">
        <v>118</v>
      </c>
      <c r="G290" s="11">
        <v>2</v>
      </c>
      <c r="H290" s="11">
        <v>11000</v>
      </c>
      <c r="I290" s="3">
        <f t="shared" si="38"/>
        <v>14</v>
      </c>
      <c r="J290" s="12">
        <f t="shared" si="36"/>
        <v>2</v>
      </c>
      <c r="K290" s="13">
        <f t="shared" si="37"/>
        <v>5500</v>
      </c>
      <c r="L290" s="15">
        <f t="shared" si="34"/>
        <v>11000</v>
      </c>
      <c r="M290" s="2">
        <f t="shared" si="30"/>
        <v>44223</v>
      </c>
      <c r="N290" s="14">
        <v>44197</v>
      </c>
    </row>
    <row r="291" spans="1:14" x14ac:dyDescent="0.25">
      <c r="A291" s="1" t="s">
        <v>190</v>
      </c>
      <c r="B291" s="5">
        <v>44209</v>
      </c>
      <c r="C291" s="5">
        <v>44223</v>
      </c>
      <c r="D291" s="3">
        <f t="shared" si="35"/>
        <v>14</v>
      </c>
      <c r="E291" s="4" t="s">
        <v>148</v>
      </c>
      <c r="F291" s="10" t="s">
        <v>118</v>
      </c>
      <c r="G291" s="11">
        <v>1</v>
      </c>
      <c r="H291" s="11">
        <v>130</v>
      </c>
      <c r="I291" s="3">
        <f t="shared" si="38"/>
        <v>14</v>
      </c>
      <c r="J291" s="12">
        <f t="shared" si="36"/>
        <v>1</v>
      </c>
      <c r="K291" s="13">
        <f t="shared" si="37"/>
        <v>130</v>
      </c>
      <c r="L291" s="15">
        <f t="shared" si="34"/>
        <v>130</v>
      </c>
      <c r="M291" s="2">
        <f t="shared" si="30"/>
        <v>44223</v>
      </c>
      <c r="N291" s="14">
        <v>44197</v>
      </c>
    </row>
    <row r="292" spans="1:14" x14ac:dyDescent="0.25">
      <c r="A292" s="1" t="s">
        <v>190</v>
      </c>
      <c r="B292" s="5">
        <v>44209</v>
      </c>
      <c r="C292" s="5">
        <v>44223</v>
      </c>
      <c r="D292" s="3">
        <f t="shared" si="35"/>
        <v>14</v>
      </c>
      <c r="E292" s="4" t="s">
        <v>149</v>
      </c>
      <c r="F292" s="10" t="s">
        <v>159</v>
      </c>
      <c r="G292" s="11">
        <v>7</v>
      </c>
      <c r="H292" s="11">
        <v>665</v>
      </c>
      <c r="I292" s="3">
        <f t="shared" si="38"/>
        <v>14</v>
      </c>
      <c r="J292" s="12">
        <f t="shared" si="36"/>
        <v>7</v>
      </c>
      <c r="K292" s="13">
        <f t="shared" si="37"/>
        <v>95</v>
      </c>
      <c r="L292" s="15">
        <f t="shared" si="34"/>
        <v>665</v>
      </c>
      <c r="M292" s="2">
        <f t="shared" si="30"/>
        <v>44223</v>
      </c>
      <c r="N292" s="14">
        <v>44197</v>
      </c>
    </row>
    <row r="293" spans="1:14" x14ac:dyDescent="0.25">
      <c r="A293" s="1" t="s">
        <v>190</v>
      </c>
      <c r="B293" s="5">
        <v>44209</v>
      </c>
      <c r="C293" s="5">
        <v>44223</v>
      </c>
      <c r="D293" s="3">
        <f t="shared" si="35"/>
        <v>14</v>
      </c>
      <c r="E293" s="4" t="s">
        <v>150</v>
      </c>
      <c r="F293" s="10" t="s">
        <v>118</v>
      </c>
      <c r="G293" s="11">
        <v>30</v>
      </c>
      <c r="H293" s="11">
        <v>6150</v>
      </c>
      <c r="I293" s="3">
        <f t="shared" si="38"/>
        <v>14</v>
      </c>
      <c r="J293" s="12">
        <f t="shared" si="36"/>
        <v>30</v>
      </c>
      <c r="K293" s="13">
        <f t="shared" si="37"/>
        <v>205</v>
      </c>
      <c r="L293" s="15">
        <f t="shared" si="34"/>
        <v>6150</v>
      </c>
      <c r="M293" s="2">
        <f t="shared" si="30"/>
        <v>44223</v>
      </c>
      <c r="N293" s="14">
        <v>44197</v>
      </c>
    </row>
    <row r="294" spans="1:14" x14ac:dyDescent="0.25">
      <c r="A294" s="1" t="s">
        <v>190</v>
      </c>
      <c r="B294" s="5">
        <v>44209</v>
      </c>
      <c r="C294" s="5">
        <v>44223</v>
      </c>
      <c r="D294" s="3">
        <f t="shared" si="35"/>
        <v>14</v>
      </c>
      <c r="E294" s="4" t="s">
        <v>151</v>
      </c>
      <c r="F294" s="10" t="s">
        <v>118</v>
      </c>
      <c r="G294" s="11">
        <v>2</v>
      </c>
      <c r="H294" s="11">
        <v>1256</v>
      </c>
      <c r="I294" s="3">
        <f t="shared" si="38"/>
        <v>14</v>
      </c>
      <c r="J294" s="12">
        <f t="shared" si="36"/>
        <v>2</v>
      </c>
      <c r="K294" s="13">
        <f t="shared" si="37"/>
        <v>628</v>
      </c>
      <c r="L294" s="15">
        <f t="shared" si="34"/>
        <v>1256</v>
      </c>
      <c r="M294" s="2">
        <f t="shared" si="30"/>
        <v>44223</v>
      </c>
      <c r="N294" s="14">
        <v>44197</v>
      </c>
    </row>
    <row r="295" spans="1:14" x14ac:dyDescent="0.25">
      <c r="A295" s="1" t="s">
        <v>190</v>
      </c>
      <c r="B295" s="5">
        <v>44209</v>
      </c>
      <c r="C295" s="5">
        <v>44223</v>
      </c>
      <c r="D295" s="3">
        <f t="shared" si="35"/>
        <v>14</v>
      </c>
      <c r="E295" s="4" t="s">
        <v>152</v>
      </c>
      <c r="F295" s="10" t="s">
        <v>118</v>
      </c>
      <c r="G295" s="11">
        <v>1</v>
      </c>
      <c r="H295" s="11">
        <v>745</v>
      </c>
      <c r="I295" s="3">
        <f t="shared" si="38"/>
        <v>14</v>
      </c>
      <c r="J295" s="12">
        <f t="shared" si="36"/>
        <v>1</v>
      </c>
      <c r="K295" s="13">
        <f t="shared" si="37"/>
        <v>745</v>
      </c>
      <c r="L295" s="15">
        <f t="shared" si="34"/>
        <v>745</v>
      </c>
      <c r="M295" s="2">
        <f t="shared" si="30"/>
        <v>44223</v>
      </c>
      <c r="N295" s="14">
        <v>44197</v>
      </c>
    </row>
    <row r="296" spans="1:14" ht="27.6" x14ac:dyDescent="0.25">
      <c r="A296" s="1" t="s">
        <v>190</v>
      </c>
      <c r="B296" s="5">
        <v>44209</v>
      </c>
      <c r="C296" s="5">
        <v>44223</v>
      </c>
      <c r="D296" s="3">
        <f t="shared" si="35"/>
        <v>14</v>
      </c>
      <c r="E296" s="4" t="s">
        <v>168</v>
      </c>
      <c r="F296" s="10" t="s">
        <v>118</v>
      </c>
      <c r="G296" s="11">
        <v>3</v>
      </c>
      <c r="H296" s="11">
        <v>1380</v>
      </c>
      <c r="I296" s="3">
        <f t="shared" si="38"/>
        <v>14</v>
      </c>
      <c r="J296" s="12">
        <f t="shared" si="36"/>
        <v>3</v>
      </c>
      <c r="K296" s="13">
        <f t="shared" si="37"/>
        <v>460</v>
      </c>
      <c r="L296" s="15">
        <f t="shared" si="34"/>
        <v>1380</v>
      </c>
      <c r="M296" s="2">
        <f t="shared" si="30"/>
        <v>44223</v>
      </c>
      <c r="N296" s="14">
        <v>44197</v>
      </c>
    </row>
    <row r="297" spans="1:14" ht="27.6" x14ac:dyDescent="0.25">
      <c r="A297" s="1" t="s">
        <v>190</v>
      </c>
      <c r="B297" s="5">
        <v>44209</v>
      </c>
      <c r="C297" s="5">
        <v>44223</v>
      </c>
      <c r="D297" s="3">
        <f t="shared" si="35"/>
        <v>14</v>
      </c>
      <c r="E297" s="4" t="s">
        <v>169</v>
      </c>
      <c r="F297" s="10" t="s">
        <v>118</v>
      </c>
      <c r="G297" s="11">
        <v>1</v>
      </c>
      <c r="H297" s="11">
        <v>154</v>
      </c>
      <c r="I297" s="3">
        <f t="shared" si="38"/>
        <v>14</v>
      </c>
      <c r="J297" s="12">
        <f t="shared" si="36"/>
        <v>1</v>
      </c>
      <c r="K297" s="13">
        <f t="shared" si="37"/>
        <v>154</v>
      </c>
      <c r="L297" s="15">
        <f t="shared" si="34"/>
        <v>154</v>
      </c>
      <c r="M297" s="2">
        <f t="shared" si="30"/>
        <v>44223</v>
      </c>
      <c r="N297" s="14">
        <v>44197</v>
      </c>
    </row>
    <row r="298" spans="1:14" x14ac:dyDescent="0.25">
      <c r="A298" s="1" t="s">
        <v>190</v>
      </c>
      <c r="B298" s="5">
        <v>44209</v>
      </c>
      <c r="C298" s="5">
        <v>44223</v>
      </c>
      <c r="D298" s="3">
        <f t="shared" si="35"/>
        <v>14</v>
      </c>
      <c r="E298" s="4" t="s">
        <v>154</v>
      </c>
      <c r="F298" s="10" t="s">
        <v>118</v>
      </c>
      <c r="G298" s="11">
        <v>25</v>
      </c>
      <c r="H298" s="11">
        <v>548</v>
      </c>
      <c r="I298" s="3">
        <f t="shared" si="38"/>
        <v>14</v>
      </c>
      <c r="J298" s="12">
        <f t="shared" si="36"/>
        <v>25</v>
      </c>
      <c r="K298" s="13">
        <f t="shared" si="37"/>
        <v>21.92</v>
      </c>
      <c r="L298" s="15">
        <f t="shared" si="34"/>
        <v>548</v>
      </c>
      <c r="M298" s="2">
        <f t="shared" si="30"/>
        <v>44223</v>
      </c>
      <c r="N298" s="14">
        <v>44197</v>
      </c>
    </row>
    <row r="299" spans="1:14" x14ac:dyDescent="0.25">
      <c r="A299" s="1" t="s">
        <v>190</v>
      </c>
      <c r="B299" s="5">
        <v>44209</v>
      </c>
      <c r="C299" s="5">
        <v>44223</v>
      </c>
      <c r="D299" s="3">
        <f t="shared" si="35"/>
        <v>14</v>
      </c>
      <c r="E299" s="4" t="s">
        <v>155</v>
      </c>
      <c r="F299" s="10" t="s">
        <v>118</v>
      </c>
      <c r="G299" s="11">
        <v>6</v>
      </c>
      <c r="H299" s="11">
        <v>3708</v>
      </c>
      <c r="I299" s="3">
        <f t="shared" si="38"/>
        <v>14</v>
      </c>
      <c r="J299" s="12">
        <f t="shared" si="36"/>
        <v>6</v>
      </c>
      <c r="K299" s="13">
        <f t="shared" si="37"/>
        <v>618</v>
      </c>
      <c r="L299" s="15">
        <f t="shared" si="34"/>
        <v>3708</v>
      </c>
      <c r="M299" s="2">
        <f t="shared" si="30"/>
        <v>44223</v>
      </c>
      <c r="N299" s="14">
        <v>44197</v>
      </c>
    </row>
    <row r="300" spans="1:14" x14ac:dyDescent="0.25">
      <c r="A300" s="1" t="s">
        <v>190</v>
      </c>
      <c r="B300" s="5">
        <v>44209</v>
      </c>
      <c r="C300" s="5">
        <v>44223</v>
      </c>
      <c r="D300" s="3">
        <f t="shared" si="35"/>
        <v>14</v>
      </c>
      <c r="E300" s="4" t="s">
        <v>156</v>
      </c>
      <c r="F300" s="10" t="s">
        <v>118</v>
      </c>
      <c r="G300" s="11">
        <v>4</v>
      </c>
      <c r="H300" s="11">
        <v>440</v>
      </c>
      <c r="I300" s="3">
        <f t="shared" si="38"/>
        <v>14</v>
      </c>
      <c r="J300" s="12">
        <f t="shared" si="36"/>
        <v>4</v>
      </c>
      <c r="K300" s="13">
        <f t="shared" si="37"/>
        <v>110</v>
      </c>
      <c r="L300" s="15">
        <f t="shared" si="34"/>
        <v>440</v>
      </c>
      <c r="M300" s="2">
        <f t="shared" si="30"/>
        <v>44223</v>
      </c>
      <c r="N300" s="14">
        <v>44197</v>
      </c>
    </row>
    <row r="301" spans="1:14" x14ac:dyDescent="0.25">
      <c r="A301" s="1" t="s">
        <v>190</v>
      </c>
      <c r="B301" s="5">
        <v>44209</v>
      </c>
      <c r="C301" s="5">
        <v>44223</v>
      </c>
      <c r="D301" s="3">
        <f t="shared" si="35"/>
        <v>14</v>
      </c>
      <c r="E301" s="4" t="s">
        <v>157</v>
      </c>
      <c r="F301" s="10" t="s">
        <v>118</v>
      </c>
      <c r="G301" s="11">
        <v>10</v>
      </c>
      <c r="H301" s="11">
        <v>200</v>
      </c>
      <c r="I301" s="3">
        <f t="shared" si="38"/>
        <v>14</v>
      </c>
      <c r="J301" s="12">
        <f t="shared" si="36"/>
        <v>10</v>
      </c>
      <c r="K301" s="13">
        <f t="shared" si="37"/>
        <v>20</v>
      </c>
      <c r="L301" s="15">
        <f t="shared" si="34"/>
        <v>200</v>
      </c>
      <c r="M301" s="2">
        <f t="shared" si="30"/>
        <v>44223</v>
      </c>
      <c r="N301" s="14">
        <v>44197</v>
      </c>
    </row>
    <row r="302" spans="1:14" x14ac:dyDescent="0.25">
      <c r="A302" s="1" t="s">
        <v>190</v>
      </c>
      <c r="B302" s="5">
        <v>44209</v>
      </c>
      <c r="C302" s="5">
        <v>44223</v>
      </c>
      <c r="D302" s="3">
        <f t="shared" si="35"/>
        <v>14</v>
      </c>
      <c r="E302" s="4" t="s">
        <v>158</v>
      </c>
      <c r="F302" s="10" t="s">
        <v>118</v>
      </c>
      <c r="G302" s="11">
        <v>15</v>
      </c>
      <c r="H302" s="11">
        <v>675</v>
      </c>
      <c r="I302" s="3">
        <f t="shared" si="38"/>
        <v>14</v>
      </c>
      <c r="J302" s="12">
        <f t="shared" si="36"/>
        <v>15</v>
      </c>
      <c r="K302" s="13">
        <f t="shared" si="37"/>
        <v>45</v>
      </c>
      <c r="L302" s="15">
        <f t="shared" si="34"/>
        <v>675</v>
      </c>
      <c r="M302" s="2">
        <f>C302</f>
        <v>44223</v>
      </c>
      <c r="N302" s="14">
        <v>44197</v>
      </c>
    </row>
    <row r="303" spans="1:14" x14ac:dyDescent="0.25">
      <c r="A303" s="1" t="s">
        <v>190</v>
      </c>
      <c r="B303" s="5">
        <v>44223</v>
      </c>
      <c r="C303" s="5">
        <v>44251</v>
      </c>
      <c r="D303" s="3">
        <f t="shared" si="35"/>
        <v>28</v>
      </c>
      <c r="E303" s="4" t="s">
        <v>128</v>
      </c>
      <c r="F303" s="10" t="s">
        <v>118</v>
      </c>
      <c r="G303" s="11">
        <v>1</v>
      </c>
      <c r="H303" s="11">
        <v>250</v>
      </c>
      <c r="I303" s="3">
        <f>M303-B303</f>
        <v>4</v>
      </c>
      <c r="J303" s="12">
        <f t="shared" si="36"/>
        <v>0.14000000000000001</v>
      </c>
      <c r="K303" s="13">
        <f t="shared" ref="K303" si="39">ROUND(H303/G303,2)</f>
        <v>250</v>
      </c>
      <c r="L303" s="15">
        <f t="shared" si="34"/>
        <v>35</v>
      </c>
      <c r="M303" s="2">
        <v>44227</v>
      </c>
      <c r="N303" s="14">
        <v>44197</v>
      </c>
    </row>
    <row r="304" spans="1:14" x14ac:dyDescent="0.25">
      <c r="A304" s="1" t="s">
        <v>190</v>
      </c>
      <c r="B304" s="5">
        <v>44223</v>
      </c>
      <c r="C304" s="5">
        <v>44251</v>
      </c>
      <c r="D304" s="3">
        <f t="shared" ref="D304:D335" si="40">C304-B304</f>
        <v>28</v>
      </c>
      <c r="E304" s="4" t="s">
        <v>129</v>
      </c>
      <c r="F304" s="10" t="s">
        <v>118</v>
      </c>
      <c r="G304" s="11">
        <v>5</v>
      </c>
      <c r="H304" s="11">
        <v>250</v>
      </c>
      <c r="I304" s="3">
        <f t="shared" ref="I304:I335" si="41">M304-B304</f>
        <v>4</v>
      </c>
      <c r="J304" s="12">
        <f t="shared" ref="J304:J335" si="42">ROUND(G304/D304*I304,2)</f>
        <v>0.71</v>
      </c>
      <c r="K304" s="13">
        <f t="shared" ref="K304:K335" si="43">ROUND(H304/G304,2)</f>
        <v>50</v>
      </c>
      <c r="L304" s="15">
        <f t="shared" si="34"/>
        <v>35.5</v>
      </c>
      <c r="M304" s="2">
        <v>44227</v>
      </c>
      <c r="N304" s="14">
        <v>44197</v>
      </c>
    </row>
    <row r="305" spans="1:14" x14ac:dyDescent="0.25">
      <c r="A305" s="1" t="s">
        <v>190</v>
      </c>
      <c r="B305" s="5">
        <v>44223</v>
      </c>
      <c r="C305" s="5">
        <v>44251</v>
      </c>
      <c r="D305" s="3">
        <f t="shared" si="40"/>
        <v>28</v>
      </c>
      <c r="E305" s="4" t="s">
        <v>170</v>
      </c>
      <c r="F305" s="10" t="s">
        <v>118</v>
      </c>
      <c r="G305" s="11">
        <v>1</v>
      </c>
      <c r="H305" s="11">
        <v>4500</v>
      </c>
      <c r="I305" s="3">
        <f t="shared" si="41"/>
        <v>4</v>
      </c>
      <c r="J305" s="12">
        <f t="shared" si="42"/>
        <v>0.14000000000000001</v>
      </c>
      <c r="K305" s="13">
        <f t="shared" si="43"/>
        <v>4500</v>
      </c>
      <c r="L305" s="15">
        <f t="shared" si="34"/>
        <v>630</v>
      </c>
      <c r="M305" s="2">
        <v>44227</v>
      </c>
      <c r="N305" s="14">
        <v>44197</v>
      </c>
    </row>
    <row r="306" spans="1:14" x14ac:dyDescent="0.25">
      <c r="A306" s="1" t="s">
        <v>190</v>
      </c>
      <c r="B306" s="5">
        <v>44223</v>
      </c>
      <c r="C306" s="5">
        <v>44251</v>
      </c>
      <c r="D306" s="3">
        <f t="shared" si="40"/>
        <v>28</v>
      </c>
      <c r="E306" s="4" t="s">
        <v>130</v>
      </c>
      <c r="F306" s="10" t="s">
        <v>159</v>
      </c>
      <c r="G306" s="11">
        <v>5</v>
      </c>
      <c r="H306" s="11">
        <v>740</v>
      </c>
      <c r="I306" s="3">
        <f t="shared" si="41"/>
        <v>4</v>
      </c>
      <c r="J306" s="12">
        <f t="shared" si="42"/>
        <v>0.71</v>
      </c>
      <c r="K306" s="13">
        <f t="shared" si="43"/>
        <v>148</v>
      </c>
      <c r="L306" s="15">
        <f t="shared" si="34"/>
        <v>105.08</v>
      </c>
      <c r="M306" s="2">
        <v>44227</v>
      </c>
      <c r="N306" s="14">
        <v>44197</v>
      </c>
    </row>
    <row r="307" spans="1:14" x14ac:dyDescent="0.25">
      <c r="A307" s="1" t="s">
        <v>190</v>
      </c>
      <c r="B307" s="5">
        <v>44223</v>
      </c>
      <c r="C307" s="5">
        <v>44251</v>
      </c>
      <c r="D307" s="3">
        <f t="shared" si="40"/>
        <v>28</v>
      </c>
      <c r="E307" s="4" t="s">
        <v>131</v>
      </c>
      <c r="F307" s="10" t="s">
        <v>118</v>
      </c>
      <c r="G307" s="11">
        <v>20</v>
      </c>
      <c r="H307" s="11">
        <v>1186.33</v>
      </c>
      <c r="I307" s="3">
        <f t="shared" si="41"/>
        <v>4</v>
      </c>
      <c r="J307" s="12">
        <f t="shared" si="42"/>
        <v>2.86</v>
      </c>
      <c r="K307" s="13">
        <f t="shared" si="43"/>
        <v>59.32</v>
      </c>
      <c r="L307" s="15">
        <f t="shared" si="34"/>
        <v>169.66</v>
      </c>
      <c r="M307" s="2">
        <v>44227</v>
      </c>
      <c r="N307" s="14">
        <v>44197</v>
      </c>
    </row>
    <row r="308" spans="1:14" x14ac:dyDescent="0.25">
      <c r="A308" s="1" t="s">
        <v>190</v>
      </c>
      <c r="B308" s="5">
        <v>44223</v>
      </c>
      <c r="C308" s="5">
        <v>44251</v>
      </c>
      <c r="D308" s="3">
        <f t="shared" si="40"/>
        <v>28</v>
      </c>
      <c r="E308" s="4" t="s">
        <v>132</v>
      </c>
      <c r="F308" s="10" t="s">
        <v>118</v>
      </c>
      <c r="G308" s="11">
        <v>5</v>
      </c>
      <c r="H308" s="11">
        <v>97.24</v>
      </c>
      <c r="I308" s="3">
        <f t="shared" si="41"/>
        <v>4</v>
      </c>
      <c r="J308" s="12">
        <f t="shared" si="42"/>
        <v>0.71</v>
      </c>
      <c r="K308" s="13">
        <f t="shared" si="43"/>
        <v>19.45</v>
      </c>
      <c r="L308" s="15">
        <f t="shared" si="34"/>
        <v>13.81</v>
      </c>
      <c r="M308" s="2">
        <v>44227</v>
      </c>
      <c r="N308" s="14">
        <v>44197</v>
      </c>
    </row>
    <row r="309" spans="1:14" x14ac:dyDescent="0.25">
      <c r="A309" s="1" t="s">
        <v>190</v>
      </c>
      <c r="B309" s="5">
        <v>44223</v>
      </c>
      <c r="C309" s="5">
        <v>44251</v>
      </c>
      <c r="D309" s="3">
        <f t="shared" si="40"/>
        <v>28</v>
      </c>
      <c r="E309" s="4" t="s">
        <v>133</v>
      </c>
      <c r="F309" s="10" t="s">
        <v>118</v>
      </c>
      <c r="G309" s="11">
        <v>2</v>
      </c>
      <c r="H309" s="11">
        <v>1320.3</v>
      </c>
      <c r="I309" s="3">
        <f t="shared" si="41"/>
        <v>4</v>
      </c>
      <c r="J309" s="12">
        <f t="shared" si="42"/>
        <v>0.28999999999999998</v>
      </c>
      <c r="K309" s="13">
        <f t="shared" si="43"/>
        <v>660.15</v>
      </c>
      <c r="L309" s="15">
        <f t="shared" si="34"/>
        <v>191.44</v>
      </c>
      <c r="M309" s="2">
        <v>44227</v>
      </c>
      <c r="N309" s="14">
        <v>44197</v>
      </c>
    </row>
    <row r="310" spans="1:14" x14ac:dyDescent="0.25">
      <c r="A310" s="1" t="s">
        <v>190</v>
      </c>
      <c r="B310" s="5">
        <v>44223</v>
      </c>
      <c r="C310" s="5">
        <v>44251</v>
      </c>
      <c r="D310" s="3">
        <f t="shared" si="40"/>
        <v>28</v>
      </c>
      <c r="E310" s="4" t="s">
        <v>171</v>
      </c>
      <c r="F310" s="10" t="s">
        <v>118</v>
      </c>
      <c r="G310" s="11">
        <v>5</v>
      </c>
      <c r="H310" s="11">
        <v>600</v>
      </c>
      <c r="I310" s="3">
        <f t="shared" si="41"/>
        <v>4</v>
      </c>
      <c r="J310" s="12">
        <f t="shared" si="42"/>
        <v>0.71</v>
      </c>
      <c r="K310" s="13">
        <f t="shared" si="43"/>
        <v>120</v>
      </c>
      <c r="L310" s="15">
        <f t="shared" si="34"/>
        <v>85.2</v>
      </c>
      <c r="M310" s="2">
        <v>44227</v>
      </c>
      <c r="N310" s="14">
        <v>44197</v>
      </c>
    </row>
    <row r="311" spans="1:14" x14ac:dyDescent="0.25">
      <c r="A311" s="1" t="s">
        <v>190</v>
      </c>
      <c r="B311" s="5">
        <v>44223</v>
      </c>
      <c r="C311" s="5">
        <v>44251</v>
      </c>
      <c r="D311" s="3">
        <f t="shared" si="40"/>
        <v>28</v>
      </c>
      <c r="E311" s="4" t="s">
        <v>134</v>
      </c>
      <c r="F311" s="10" t="s">
        <v>118</v>
      </c>
      <c r="G311" s="11">
        <v>15</v>
      </c>
      <c r="H311" s="11">
        <v>1440</v>
      </c>
      <c r="I311" s="3">
        <f t="shared" si="41"/>
        <v>4</v>
      </c>
      <c r="J311" s="12">
        <f t="shared" si="42"/>
        <v>2.14</v>
      </c>
      <c r="K311" s="13">
        <f t="shared" si="43"/>
        <v>96</v>
      </c>
      <c r="L311" s="15">
        <f t="shared" si="34"/>
        <v>205.44</v>
      </c>
      <c r="M311" s="2">
        <v>44227</v>
      </c>
      <c r="N311" s="14">
        <v>44197</v>
      </c>
    </row>
    <row r="312" spans="1:14" x14ac:dyDescent="0.25">
      <c r="A312" s="1" t="s">
        <v>190</v>
      </c>
      <c r="B312" s="5">
        <v>44223</v>
      </c>
      <c r="C312" s="5">
        <v>44251</v>
      </c>
      <c r="D312" s="3">
        <f t="shared" si="40"/>
        <v>28</v>
      </c>
      <c r="E312" s="4" t="s">
        <v>135</v>
      </c>
      <c r="F312" s="10" t="s">
        <v>118</v>
      </c>
      <c r="G312" s="11">
        <v>1</v>
      </c>
      <c r="H312" s="11">
        <v>250</v>
      </c>
      <c r="I312" s="3">
        <f t="shared" si="41"/>
        <v>4</v>
      </c>
      <c r="J312" s="12">
        <f t="shared" si="42"/>
        <v>0.14000000000000001</v>
      </c>
      <c r="K312" s="13">
        <f t="shared" si="43"/>
        <v>250</v>
      </c>
      <c r="L312" s="15">
        <f t="shared" si="34"/>
        <v>35</v>
      </c>
      <c r="M312" s="2">
        <v>44227</v>
      </c>
      <c r="N312" s="14">
        <v>44197</v>
      </c>
    </row>
    <row r="313" spans="1:14" x14ac:dyDescent="0.25">
      <c r="A313" s="1" t="s">
        <v>190</v>
      </c>
      <c r="B313" s="5">
        <v>44223</v>
      </c>
      <c r="C313" s="5">
        <v>44251</v>
      </c>
      <c r="D313" s="3">
        <f t="shared" si="40"/>
        <v>28</v>
      </c>
      <c r="E313" s="4" t="s">
        <v>136</v>
      </c>
      <c r="F313" s="10" t="s">
        <v>159</v>
      </c>
      <c r="G313" s="11">
        <v>6</v>
      </c>
      <c r="H313" s="11">
        <v>480</v>
      </c>
      <c r="I313" s="3">
        <f t="shared" si="41"/>
        <v>4</v>
      </c>
      <c r="J313" s="12">
        <f t="shared" si="42"/>
        <v>0.86</v>
      </c>
      <c r="K313" s="13">
        <f t="shared" si="43"/>
        <v>80</v>
      </c>
      <c r="L313" s="15">
        <f t="shared" si="34"/>
        <v>68.8</v>
      </c>
      <c r="M313" s="2">
        <v>44227</v>
      </c>
      <c r="N313" s="14">
        <v>44197</v>
      </c>
    </row>
    <row r="314" spans="1:14" x14ac:dyDescent="0.25">
      <c r="A314" s="1" t="s">
        <v>190</v>
      </c>
      <c r="B314" s="5">
        <v>44223</v>
      </c>
      <c r="C314" s="5">
        <v>44251</v>
      </c>
      <c r="D314" s="3">
        <f t="shared" si="40"/>
        <v>28</v>
      </c>
      <c r="E314" s="4" t="s">
        <v>137</v>
      </c>
      <c r="F314" s="10" t="s">
        <v>118</v>
      </c>
      <c r="G314" s="11">
        <v>75</v>
      </c>
      <c r="H314" s="11">
        <v>1125</v>
      </c>
      <c r="I314" s="3">
        <f t="shared" si="41"/>
        <v>4</v>
      </c>
      <c r="J314" s="12">
        <f t="shared" si="42"/>
        <v>10.71</v>
      </c>
      <c r="K314" s="13">
        <f t="shared" si="43"/>
        <v>15</v>
      </c>
      <c r="L314" s="15">
        <f t="shared" si="34"/>
        <v>160.65</v>
      </c>
      <c r="M314" s="2">
        <v>44227</v>
      </c>
      <c r="N314" s="14">
        <v>44197</v>
      </c>
    </row>
    <row r="315" spans="1:14" x14ac:dyDescent="0.25">
      <c r="A315" s="1" t="s">
        <v>190</v>
      </c>
      <c r="B315" s="5">
        <v>44223</v>
      </c>
      <c r="C315" s="5">
        <v>44251</v>
      </c>
      <c r="D315" s="3">
        <f t="shared" si="40"/>
        <v>28</v>
      </c>
      <c r="E315" s="4" t="s">
        <v>172</v>
      </c>
      <c r="F315" s="10" t="s">
        <v>118</v>
      </c>
      <c r="G315" s="11">
        <v>3</v>
      </c>
      <c r="H315" s="11">
        <v>591.6</v>
      </c>
      <c r="I315" s="3">
        <f t="shared" si="41"/>
        <v>4</v>
      </c>
      <c r="J315" s="12">
        <f t="shared" si="42"/>
        <v>0.43</v>
      </c>
      <c r="K315" s="13">
        <f t="shared" si="43"/>
        <v>197.2</v>
      </c>
      <c r="L315" s="15">
        <f t="shared" si="34"/>
        <v>84.8</v>
      </c>
      <c r="M315" s="2">
        <v>44227</v>
      </c>
      <c r="N315" s="14">
        <v>44197</v>
      </c>
    </row>
    <row r="316" spans="1:14" x14ac:dyDescent="0.25">
      <c r="A316" s="1" t="s">
        <v>190</v>
      </c>
      <c r="B316" s="5">
        <v>44223</v>
      </c>
      <c r="C316" s="5">
        <v>44251</v>
      </c>
      <c r="D316" s="3">
        <f t="shared" si="40"/>
        <v>28</v>
      </c>
      <c r="E316" s="4" t="s">
        <v>138</v>
      </c>
      <c r="F316" s="10" t="s">
        <v>118</v>
      </c>
      <c r="G316" s="11">
        <v>0.4</v>
      </c>
      <c r="H316" s="11">
        <v>331.25</v>
      </c>
      <c r="I316" s="3">
        <f t="shared" si="41"/>
        <v>4</v>
      </c>
      <c r="J316" s="12">
        <f t="shared" si="42"/>
        <v>0.06</v>
      </c>
      <c r="K316" s="13">
        <f t="shared" si="43"/>
        <v>828.13</v>
      </c>
      <c r="L316" s="15">
        <f t="shared" si="34"/>
        <v>49.69</v>
      </c>
      <c r="M316" s="2">
        <v>44227</v>
      </c>
      <c r="N316" s="14">
        <v>44197</v>
      </c>
    </row>
    <row r="317" spans="1:14" x14ac:dyDescent="0.25">
      <c r="A317" s="1" t="s">
        <v>190</v>
      </c>
      <c r="B317" s="5">
        <v>44223</v>
      </c>
      <c r="C317" s="5">
        <v>44251</v>
      </c>
      <c r="D317" s="3">
        <f t="shared" si="40"/>
        <v>28</v>
      </c>
      <c r="E317" s="4" t="s">
        <v>139</v>
      </c>
      <c r="F317" s="10" t="s">
        <v>118</v>
      </c>
      <c r="G317" s="11">
        <v>28</v>
      </c>
      <c r="H317" s="11">
        <v>2492</v>
      </c>
      <c r="I317" s="3">
        <f t="shared" si="41"/>
        <v>4</v>
      </c>
      <c r="J317" s="12">
        <f t="shared" si="42"/>
        <v>4</v>
      </c>
      <c r="K317" s="13">
        <f t="shared" si="43"/>
        <v>89</v>
      </c>
      <c r="L317" s="15">
        <f t="shared" si="34"/>
        <v>356</v>
      </c>
      <c r="M317" s="2">
        <v>44227</v>
      </c>
      <c r="N317" s="14">
        <v>44197</v>
      </c>
    </row>
    <row r="318" spans="1:14" x14ac:dyDescent="0.25">
      <c r="A318" s="1" t="s">
        <v>190</v>
      </c>
      <c r="B318" s="5">
        <v>44223</v>
      </c>
      <c r="C318" s="5">
        <v>44251</v>
      </c>
      <c r="D318" s="3">
        <f t="shared" si="40"/>
        <v>28</v>
      </c>
      <c r="E318" s="4" t="s">
        <v>140</v>
      </c>
      <c r="F318" s="10" t="s">
        <v>118</v>
      </c>
      <c r="G318" s="11">
        <v>43</v>
      </c>
      <c r="H318" s="11">
        <v>3225</v>
      </c>
      <c r="I318" s="3">
        <f t="shared" si="41"/>
        <v>4</v>
      </c>
      <c r="J318" s="12">
        <f t="shared" si="42"/>
        <v>6.14</v>
      </c>
      <c r="K318" s="13">
        <f t="shared" si="43"/>
        <v>75</v>
      </c>
      <c r="L318" s="15">
        <f t="shared" si="34"/>
        <v>460.5</v>
      </c>
      <c r="M318" s="2">
        <v>44227</v>
      </c>
      <c r="N318" s="14">
        <v>44197</v>
      </c>
    </row>
    <row r="319" spans="1:14" x14ac:dyDescent="0.25">
      <c r="A319" s="1" t="s">
        <v>190</v>
      </c>
      <c r="B319" s="5">
        <v>44223</v>
      </c>
      <c r="C319" s="5">
        <v>44251</v>
      </c>
      <c r="D319" s="3">
        <f t="shared" si="40"/>
        <v>28</v>
      </c>
      <c r="E319" s="4" t="s">
        <v>141</v>
      </c>
      <c r="F319" s="10" t="s">
        <v>118</v>
      </c>
      <c r="G319" s="11">
        <v>11</v>
      </c>
      <c r="H319" s="11">
        <v>2380</v>
      </c>
      <c r="I319" s="3">
        <f t="shared" si="41"/>
        <v>4</v>
      </c>
      <c r="J319" s="12">
        <f t="shared" si="42"/>
        <v>1.57</v>
      </c>
      <c r="K319" s="13">
        <f t="shared" si="43"/>
        <v>216.36</v>
      </c>
      <c r="L319" s="15">
        <f t="shared" si="34"/>
        <v>339.69</v>
      </c>
      <c r="M319" s="2">
        <v>44227</v>
      </c>
      <c r="N319" s="14">
        <v>44197</v>
      </c>
    </row>
    <row r="320" spans="1:14" x14ac:dyDescent="0.25">
      <c r="A320" s="1" t="s">
        <v>190</v>
      </c>
      <c r="B320" s="5">
        <v>44223</v>
      </c>
      <c r="C320" s="5">
        <v>44251</v>
      </c>
      <c r="D320" s="3">
        <f t="shared" si="40"/>
        <v>28</v>
      </c>
      <c r="E320" s="4" t="s">
        <v>142</v>
      </c>
      <c r="F320" s="10" t="s">
        <v>118</v>
      </c>
      <c r="G320" s="11">
        <v>30</v>
      </c>
      <c r="H320" s="11">
        <v>2550</v>
      </c>
      <c r="I320" s="3">
        <f t="shared" si="41"/>
        <v>4</v>
      </c>
      <c r="J320" s="12">
        <f t="shared" si="42"/>
        <v>4.29</v>
      </c>
      <c r="K320" s="13">
        <f t="shared" si="43"/>
        <v>85</v>
      </c>
      <c r="L320" s="15">
        <f t="shared" si="34"/>
        <v>364.65</v>
      </c>
      <c r="M320" s="2">
        <v>44227</v>
      </c>
      <c r="N320" s="14">
        <v>44197</v>
      </c>
    </row>
    <row r="321" spans="1:14" x14ac:dyDescent="0.25">
      <c r="A321" s="1" t="s">
        <v>190</v>
      </c>
      <c r="B321" s="5">
        <v>44223</v>
      </c>
      <c r="C321" s="5">
        <v>44251</v>
      </c>
      <c r="D321" s="3">
        <f t="shared" si="40"/>
        <v>28</v>
      </c>
      <c r="E321" s="4" t="s">
        <v>173</v>
      </c>
      <c r="F321" s="10" t="s">
        <v>176</v>
      </c>
      <c r="G321" s="11">
        <v>20</v>
      </c>
      <c r="H321" s="11">
        <v>11460</v>
      </c>
      <c r="I321" s="3">
        <f t="shared" si="41"/>
        <v>4</v>
      </c>
      <c r="J321" s="12">
        <f t="shared" si="42"/>
        <v>2.86</v>
      </c>
      <c r="K321" s="13">
        <f t="shared" si="43"/>
        <v>573</v>
      </c>
      <c r="L321" s="15">
        <f t="shared" si="34"/>
        <v>1638.78</v>
      </c>
      <c r="M321" s="2">
        <v>44227</v>
      </c>
      <c r="N321" s="14">
        <v>44197</v>
      </c>
    </row>
    <row r="322" spans="1:14" x14ac:dyDescent="0.25">
      <c r="A322" s="1" t="s">
        <v>190</v>
      </c>
      <c r="B322" s="5">
        <v>44223</v>
      </c>
      <c r="C322" s="5">
        <v>44251</v>
      </c>
      <c r="D322" s="3">
        <f t="shared" si="40"/>
        <v>28</v>
      </c>
      <c r="E322" s="4" t="s">
        <v>174</v>
      </c>
      <c r="F322" s="10" t="s">
        <v>160</v>
      </c>
      <c r="G322" s="11">
        <v>1</v>
      </c>
      <c r="H322" s="11">
        <v>2000</v>
      </c>
      <c r="I322" s="3">
        <f t="shared" si="41"/>
        <v>4</v>
      </c>
      <c r="J322" s="12">
        <f t="shared" si="42"/>
        <v>0.14000000000000001</v>
      </c>
      <c r="K322" s="13">
        <f t="shared" si="43"/>
        <v>2000</v>
      </c>
      <c r="L322" s="15">
        <f t="shared" si="34"/>
        <v>280</v>
      </c>
      <c r="M322" s="2">
        <v>44227</v>
      </c>
      <c r="N322" s="14">
        <v>44197</v>
      </c>
    </row>
    <row r="323" spans="1:14" x14ac:dyDescent="0.25">
      <c r="A323" s="1" t="s">
        <v>190</v>
      </c>
      <c r="B323" s="5">
        <v>44223</v>
      </c>
      <c r="C323" s="5">
        <v>44251</v>
      </c>
      <c r="D323" s="3">
        <f t="shared" si="40"/>
        <v>28</v>
      </c>
      <c r="E323" s="4" t="s">
        <v>144</v>
      </c>
      <c r="F323" s="10" t="s">
        <v>160</v>
      </c>
      <c r="G323" s="11">
        <v>200</v>
      </c>
      <c r="H323" s="11">
        <v>18000</v>
      </c>
      <c r="I323" s="3">
        <f t="shared" si="41"/>
        <v>4</v>
      </c>
      <c r="J323" s="12">
        <f t="shared" si="42"/>
        <v>28.57</v>
      </c>
      <c r="K323" s="13">
        <f t="shared" si="43"/>
        <v>90</v>
      </c>
      <c r="L323" s="15">
        <f t="shared" si="34"/>
        <v>2571.3000000000002</v>
      </c>
      <c r="M323" s="2">
        <v>44227</v>
      </c>
      <c r="N323" s="14">
        <v>44197</v>
      </c>
    </row>
    <row r="324" spans="1:14" x14ac:dyDescent="0.25">
      <c r="A324" s="1" t="s">
        <v>190</v>
      </c>
      <c r="B324" s="5">
        <v>44223</v>
      </c>
      <c r="C324" s="5">
        <v>44251</v>
      </c>
      <c r="D324" s="3">
        <f t="shared" si="40"/>
        <v>28</v>
      </c>
      <c r="E324" s="4" t="s">
        <v>145</v>
      </c>
      <c r="F324" s="10" t="s">
        <v>160</v>
      </c>
      <c r="G324" s="11">
        <v>6</v>
      </c>
      <c r="H324" s="11">
        <v>1500</v>
      </c>
      <c r="I324" s="3">
        <f t="shared" si="41"/>
        <v>4</v>
      </c>
      <c r="J324" s="12">
        <f t="shared" si="42"/>
        <v>0.86</v>
      </c>
      <c r="K324" s="13">
        <f t="shared" si="43"/>
        <v>250</v>
      </c>
      <c r="L324" s="15">
        <f t="shared" si="34"/>
        <v>215</v>
      </c>
      <c r="M324" s="2">
        <v>44227</v>
      </c>
      <c r="N324" s="14">
        <v>44197</v>
      </c>
    </row>
    <row r="325" spans="1:14" x14ac:dyDescent="0.25">
      <c r="A325" s="1" t="s">
        <v>190</v>
      </c>
      <c r="B325" s="5">
        <v>44223</v>
      </c>
      <c r="C325" s="5">
        <v>44251</v>
      </c>
      <c r="D325" s="3">
        <f t="shared" si="40"/>
        <v>28</v>
      </c>
      <c r="E325" s="4" t="s">
        <v>167</v>
      </c>
      <c r="F325" s="10" t="s">
        <v>160</v>
      </c>
      <c r="G325" s="11">
        <v>2</v>
      </c>
      <c r="H325" s="11">
        <v>248</v>
      </c>
      <c r="I325" s="3">
        <f t="shared" si="41"/>
        <v>4</v>
      </c>
      <c r="J325" s="12">
        <f t="shared" si="42"/>
        <v>0.28999999999999998</v>
      </c>
      <c r="K325" s="13">
        <f t="shared" si="43"/>
        <v>124</v>
      </c>
      <c r="L325" s="15">
        <f t="shared" ref="L325:L388" si="44">ROUND(J325*K325,2)</f>
        <v>35.96</v>
      </c>
      <c r="M325" s="2">
        <v>44227</v>
      </c>
      <c r="N325" s="14">
        <v>44197</v>
      </c>
    </row>
    <row r="326" spans="1:14" x14ac:dyDescent="0.25">
      <c r="A326" s="1" t="s">
        <v>190</v>
      </c>
      <c r="B326" s="5">
        <v>44223</v>
      </c>
      <c r="C326" s="5">
        <v>44251</v>
      </c>
      <c r="D326" s="3">
        <f t="shared" si="40"/>
        <v>28</v>
      </c>
      <c r="E326" s="4" t="s">
        <v>146</v>
      </c>
      <c r="F326" s="10" t="s">
        <v>118</v>
      </c>
      <c r="G326" s="11">
        <v>1</v>
      </c>
      <c r="H326" s="11">
        <v>5500</v>
      </c>
      <c r="I326" s="3">
        <f t="shared" si="41"/>
        <v>4</v>
      </c>
      <c r="J326" s="12">
        <f t="shared" si="42"/>
        <v>0.14000000000000001</v>
      </c>
      <c r="K326" s="13">
        <f t="shared" si="43"/>
        <v>5500</v>
      </c>
      <c r="L326" s="15">
        <f t="shared" si="44"/>
        <v>770</v>
      </c>
      <c r="M326" s="2">
        <v>44227</v>
      </c>
      <c r="N326" s="14">
        <v>44197</v>
      </c>
    </row>
    <row r="327" spans="1:14" x14ac:dyDescent="0.25">
      <c r="A327" s="1" t="s">
        <v>190</v>
      </c>
      <c r="B327" s="5">
        <v>44223</v>
      </c>
      <c r="C327" s="5">
        <v>44251</v>
      </c>
      <c r="D327" s="3">
        <f t="shared" si="40"/>
        <v>28</v>
      </c>
      <c r="E327" s="4" t="s">
        <v>175</v>
      </c>
      <c r="F327" s="10" t="s">
        <v>118</v>
      </c>
      <c r="G327" s="11">
        <v>2</v>
      </c>
      <c r="H327" s="11">
        <v>852</v>
      </c>
      <c r="I327" s="3">
        <f t="shared" si="41"/>
        <v>4</v>
      </c>
      <c r="J327" s="12">
        <f t="shared" si="42"/>
        <v>0.28999999999999998</v>
      </c>
      <c r="K327" s="13">
        <f t="shared" si="43"/>
        <v>426</v>
      </c>
      <c r="L327" s="15">
        <f t="shared" si="44"/>
        <v>123.54</v>
      </c>
      <c r="M327" s="2">
        <v>44227</v>
      </c>
      <c r="N327" s="14">
        <v>44197</v>
      </c>
    </row>
    <row r="328" spans="1:14" x14ac:dyDescent="0.25">
      <c r="A328" s="1" t="s">
        <v>190</v>
      </c>
      <c r="B328" s="5">
        <v>44223</v>
      </c>
      <c r="C328" s="5">
        <v>44251</v>
      </c>
      <c r="D328" s="3">
        <f t="shared" si="40"/>
        <v>28</v>
      </c>
      <c r="E328" s="4" t="s">
        <v>149</v>
      </c>
      <c r="F328" s="10" t="s">
        <v>159</v>
      </c>
      <c r="G328" s="11">
        <v>9</v>
      </c>
      <c r="H328" s="11">
        <v>801</v>
      </c>
      <c r="I328" s="3">
        <f t="shared" si="41"/>
        <v>4</v>
      </c>
      <c r="J328" s="12">
        <f t="shared" si="42"/>
        <v>1.29</v>
      </c>
      <c r="K328" s="13">
        <f t="shared" si="43"/>
        <v>89</v>
      </c>
      <c r="L328" s="15">
        <f t="shared" si="44"/>
        <v>114.81</v>
      </c>
      <c r="M328" s="2">
        <v>44227</v>
      </c>
      <c r="N328" s="14">
        <v>44197</v>
      </c>
    </row>
    <row r="329" spans="1:14" x14ac:dyDescent="0.25">
      <c r="A329" s="1" t="s">
        <v>190</v>
      </c>
      <c r="B329" s="5">
        <v>44223</v>
      </c>
      <c r="C329" s="5">
        <v>44251</v>
      </c>
      <c r="D329" s="3">
        <f t="shared" si="40"/>
        <v>28</v>
      </c>
      <c r="E329" s="4" t="s">
        <v>150</v>
      </c>
      <c r="F329" s="10" t="s">
        <v>118</v>
      </c>
      <c r="G329" s="11">
        <v>80</v>
      </c>
      <c r="H329" s="11">
        <v>16400</v>
      </c>
      <c r="I329" s="3">
        <f t="shared" si="41"/>
        <v>4</v>
      </c>
      <c r="J329" s="12">
        <f t="shared" si="42"/>
        <v>11.43</v>
      </c>
      <c r="K329" s="13">
        <f t="shared" si="43"/>
        <v>205</v>
      </c>
      <c r="L329" s="15">
        <f t="shared" si="44"/>
        <v>2343.15</v>
      </c>
      <c r="M329" s="2">
        <v>44227</v>
      </c>
      <c r="N329" s="14">
        <v>44197</v>
      </c>
    </row>
    <row r="330" spans="1:14" x14ac:dyDescent="0.25">
      <c r="A330" s="1" t="s">
        <v>190</v>
      </c>
      <c r="B330" s="5">
        <v>44223</v>
      </c>
      <c r="C330" s="5">
        <v>44251</v>
      </c>
      <c r="D330" s="3">
        <f t="shared" si="40"/>
        <v>28</v>
      </c>
      <c r="E330" s="4" t="s">
        <v>151</v>
      </c>
      <c r="F330" s="10" t="s">
        <v>118</v>
      </c>
      <c r="G330" s="11">
        <v>2</v>
      </c>
      <c r="H330" s="11">
        <v>1300</v>
      </c>
      <c r="I330" s="3">
        <f t="shared" si="41"/>
        <v>4</v>
      </c>
      <c r="J330" s="12">
        <f t="shared" si="42"/>
        <v>0.28999999999999998</v>
      </c>
      <c r="K330" s="13">
        <f t="shared" si="43"/>
        <v>650</v>
      </c>
      <c r="L330" s="15">
        <f t="shared" si="44"/>
        <v>188.5</v>
      </c>
      <c r="M330" s="2">
        <v>44227</v>
      </c>
      <c r="N330" s="14">
        <v>44197</v>
      </c>
    </row>
    <row r="331" spans="1:14" x14ac:dyDescent="0.25">
      <c r="A331" s="1" t="s">
        <v>190</v>
      </c>
      <c r="B331" s="5">
        <v>44223</v>
      </c>
      <c r="C331" s="5">
        <v>44251</v>
      </c>
      <c r="D331" s="3">
        <f t="shared" si="40"/>
        <v>28</v>
      </c>
      <c r="E331" s="4" t="s">
        <v>154</v>
      </c>
      <c r="F331" s="10" t="s">
        <v>118</v>
      </c>
      <c r="G331" s="11">
        <v>54</v>
      </c>
      <c r="H331" s="11">
        <v>1350</v>
      </c>
      <c r="I331" s="3">
        <f t="shared" si="41"/>
        <v>4</v>
      </c>
      <c r="J331" s="12">
        <f t="shared" si="42"/>
        <v>7.71</v>
      </c>
      <c r="K331" s="13">
        <f t="shared" si="43"/>
        <v>25</v>
      </c>
      <c r="L331" s="15">
        <f t="shared" si="44"/>
        <v>192.75</v>
      </c>
      <c r="M331" s="2">
        <v>44227</v>
      </c>
      <c r="N331" s="14">
        <v>44197</v>
      </c>
    </row>
    <row r="332" spans="1:14" x14ac:dyDescent="0.25">
      <c r="A332" s="1" t="s">
        <v>190</v>
      </c>
      <c r="B332" s="5">
        <v>44223</v>
      </c>
      <c r="C332" s="5">
        <v>44251</v>
      </c>
      <c r="D332" s="3">
        <f t="shared" si="40"/>
        <v>28</v>
      </c>
      <c r="E332" s="4" t="s">
        <v>155</v>
      </c>
      <c r="F332" s="10" t="s">
        <v>118</v>
      </c>
      <c r="G332" s="11">
        <v>10</v>
      </c>
      <c r="H332" s="11">
        <v>6180</v>
      </c>
      <c r="I332" s="3">
        <f t="shared" si="41"/>
        <v>4</v>
      </c>
      <c r="J332" s="12">
        <f t="shared" si="42"/>
        <v>1.43</v>
      </c>
      <c r="K332" s="13">
        <f t="shared" si="43"/>
        <v>618</v>
      </c>
      <c r="L332" s="15">
        <f t="shared" si="44"/>
        <v>883.74</v>
      </c>
      <c r="M332" s="2">
        <v>44227</v>
      </c>
      <c r="N332" s="14">
        <v>44197</v>
      </c>
    </row>
    <row r="333" spans="1:14" x14ac:dyDescent="0.25">
      <c r="A333" s="1" t="s">
        <v>190</v>
      </c>
      <c r="B333" s="5">
        <v>44223</v>
      </c>
      <c r="C333" s="5">
        <v>44251</v>
      </c>
      <c r="D333" s="3">
        <f t="shared" si="40"/>
        <v>28</v>
      </c>
      <c r="E333" s="4" t="s">
        <v>156</v>
      </c>
      <c r="F333" s="10" t="s">
        <v>118</v>
      </c>
      <c r="G333" s="11">
        <v>4</v>
      </c>
      <c r="H333" s="11">
        <v>400</v>
      </c>
      <c r="I333" s="3">
        <f t="shared" si="41"/>
        <v>4</v>
      </c>
      <c r="J333" s="12">
        <f t="shared" si="42"/>
        <v>0.56999999999999995</v>
      </c>
      <c r="K333" s="13">
        <f t="shared" si="43"/>
        <v>100</v>
      </c>
      <c r="L333" s="15">
        <f t="shared" si="44"/>
        <v>57</v>
      </c>
      <c r="M333" s="2">
        <v>44227</v>
      </c>
      <c r="N333" s="14">
        <v>44197</v>
      </c>
    </row>
    <row r="334" spans="1:14" x14ac:dyDescent="0.25">
      <c r="A334" s="1" t="s">
        <v>190</v>
      </c>
      <c r="B334" s="5">
        <v>44223</v>
      </c>
      <c r="C334" s="5">
        <v>44251</v>
      </c>
      <c r="D334" s="3">
        <f t="shared" si="40"/>
        <v>28</v>
      </c>
      <c r="E334" s="4" t="s">
        <v>157</v>
      </c>
      <c r="F334" s="10" t="s">
        <v>118</v>
      </c>
      <c r="G334" s="11">
        <v>10</v>
      </c>
      <c r="H334" s="11">
        <v>200</v>
      </c>
      <c r="I334" s="3">
        <f t="shared" si="41"/>
        <v>4</v>
      </c>
      <c r="J334" s="12">
        <f t="shared" si="42"/>
        <v>1.43</v>
      </c>
      <c r="K334" s="13">
        <f t="shared" si="43"/>
        <v>20</v>
      </c>
      <c r="L334" s="15">
        <f t="shared" si="44"/>
        <v>28.6</v>
      </c>
      <c r="M334" s="2">
        <v>44227</v>
      </c>
      <c r="N334" s="14">
        <v>44197</v>
      </c>
    </row>
    <row r="335" spans="1:14" x14ac:dyDescent="0.25">
      <c r="A335" s="1" t="s">
        <v>190</v>
      </c>
      <c r="B335" s="5">
        <v>44223</v>
      </c>
      <c r="C335" s="5">
        <v>44251</v>
      </c>
      <c r="D335" s="3">
        <f t="shared" si="40"/>
        <v>28</v>
      </c>
      <c r="E335" s="4" t="s">
        <v>158</v>
      </c>
      <c r="F335" s="10" t="s">
        <v>118</v>
      </c>
      <c r="G335" s="11">
        <v>22</v>
      </c>
      <c r="H335" s="11">
        <v>880</v>
      </c>
      <c r="I335" s="3">
        <f t="shared" si="41"/>
        <v>4</v>
      </c>
      <c r="J335" s="12">
        <f t="shared" si="42"/>
        <v>3.14</v>
      </c>
      <c r="K335" s="13">
        <f t="shared" si="43"/>
        <v>40</v>
      </c>
      <c r="L335" s="15">
        <f t="shared" si="44"/>
        <v>125.6</v>
      </c>
      <c r="M335" s="2">
        <v>44227</v>
      </c>
      <c r="N335" s="14">
        <v>44197</v>
      </c>
    </row>
    <row r="336" spans="1:14" x14ac:dyDescent="0.25">
      <c r="A336" s="1" t="s">
        <v>190</v>
      </c>
      <c r="B336" s="5">
        <v>44223</v>
      </c>
      <c r="C336" s="5">
        <v>44251</v>
      </c>
      <c r="D336" s="3">
        <f t="shared" ref="D336:D369" si="45">C336-B336</f>
        <v>28</v>
      </c>
      <c r="E336" s="3" t="s">
        <v>75</v>
      </c>
      <c r="F336" s="3" t="s">
        <v>4</v>
      </c>
      <c r="G336" s="3">
        <v>0.25</v>
      </c>
      <c r="H336" s="3">
        <v>440</v>
      </c>
      <c r="I336" s="3">
        <f t="shared" ref="I336" si="46">M336-B336</f>
        <v>4</v>
      </c>
      <c r="J336" s="12">
        <f t="shared" ref="J336" si="47">ROUND(G336/D336*I336,2)</f>
        <v>0.04</v>
      </c>
      <c r="K336" s="13">
        <f t="shared" ref="K336" si="48">ROUND(H336/G336,2)</f>
        <v>1760</v>
      </c>
      <c r="L336" s="15">
        <f t="shared" si="44"/>
        <v>70.400000000000006</v>
      </c>
      <c r="M336" s="2">
        <v>44227</v>
      </c>
      <c r="N336" s="14">
        <v>44197</v>
      </c>
    </row>
    <row r="337" spans="1:14" x14ac:dyDescent="0.25">
      <c r="A337" s="1" t="s">
        <v>190</v>
      </c>
      <c r="B337" s="5">
        <v>44223</v>
      </c>
      <c r="C337" s="5">
        <v>44251</v>
      </c>
      <c r="D337" s="3">
        <f t="shared" si="45"/>
        <v>28</v>
      </c>
      <c r="E337" s="3" t="s">
        <v>9</v>
      </c>
      <c r="F337" s="3" t="s">
        <v>4</v>
      </c>
      <c r="G337" s="3">
        <v>5.32</v>
      </c>
      <c r="H337" s="3">
        <v>5180</v>
      </c>
      <c r="I337" s="3">
        <f t="shared" ref="I337:I400" si="49">M337-B337</f>
        <v>4</v>
      </c>
      <c r="J337" s="12">
        <f t="shared" ref="J337:J400" si="50">ROUND(G337/D337*I337,2)</f>
        <v>0.76</v>
      </c>
      <c r="K337" s="13">
        <f t="shared" ref="K337:K400" si="51">ROUND(H337/G337,2)</f>
        <v>973.68</v>
      </c>
      <c r="L337" s="15">
        <f t="shared" si="44"/>
        <v>740</v>
      </c>
      <c r="M337" s="2">
        <v>44227</v>
      </c>
      <c r="N337" s="14">
        <v>44197</v>
      </c>
    </row>
    <row r="338" spans="1:14" x14ac:dyDescent="0.25">
      <c r="A338" s="1" t="s">
        <v>190</v>
      </c>
      <c r="B338" s="5">
        <v>44223</v>
      </c>
      <c r="C338" s="5">
        <v>44251</v>
      </c>
      <c r="D338" s="3">
        <f t="shared" si="45"/>
        <v>28</v>
      </c>
      <c r="E338" s="3" t="s">
        <v>10</v>
      </c>
      <c r="F338" s="3" t="s">
        <v>4</v>
      </c>
      <c r="G338" s="3">
        <v>3.4</v>
      </c>
      <c r="H338" s="3">
        <v>3808</v>
      </c>
      <c r="I338" s="3">
        <f t="shared" si="49"/>
        <v>4</v>
      </c>
      <c r="J338" s="12">
        <f t="shared" si="50"/>
        <v>0.49</v>
      </c>
      <c r="K338" s="13">
        <f t="shared" si="51"/>
        <v>1120</v>
      </c>
      <c r="L338" s="15">
        <f t="shared" si="44"/>
        <v>548.79999999999995</v>
      </c>
      <c r="M338" s="2">
        <v>44227</v>
      </c>
      <c r="N338" s="14">
        <v>44197</v>
      </c>
    </row>
    <row r="339" spans="1:14" x14ac:dyDescent="0.25">
      <c r="A339" s="1" t="s">
        <v>190</v>
      </c>
      <c r="B339" s="5">
        <v>44223</v>
      </c>
      <c r="C339" s="5">
        <v>44251</v>
      </c>
      <c r="D339" s="3">
        <f t="shared" si="45"/>
        <v>28</v>
      </c>
      <c r="E339" s="3" t="s">
        <v>11</v>
      </c>
      <c r="F339" s="3" t="s">
        <v>4</v>
      </c>
      <c r="G339" s="3">
        <v>17.55</v>
      </c>
      <c r="H339" s="3">
        <v>13425.75</v>
      </c>
      <c r="I339" s="3">
        <f t="shared" si="49"/>
        <v>4</v>
      </c>
      <c r="J339" s="12">
        <f t="shared" si="50"/>
        <v>2.5099999999999998</v>
      </c>
      <c r="K339" s="13">
        <f t="shared" si="51"/>
        <v>765</v>
      </c>
      <c r="L339" s="15">
        <f t="shared" si="44"/>
        <v>1920.15</v>
      </c>
      <c r="M339" s="2">
        <v>44227</v>
      </c>
      <c r="N339" s="14">
        <v>44197</v>
      </c>
    </row>
    <row r="340" spans="1:14" x14ac:dyDescent="0.25">
      <c r="A340" s="1" t="s">
        <v>190</v>
      </c>
      <c r="B340" s="5">
        <v>44223</v>
      </c>
      <c r="C340" s="5">
        <v>44251</v>
      </c>
      <c r="D340" s="3">
        <f t="shared" si="45"/>
        <v>28</v>
      </c>
      <c r="E340" s="3" t="s">
        <v>12</v>
      </c>
      <c r="F340" s="3" t="s">
        <v>4</v>
      </c>
      <c r="G340" s="3">
        <v>5.04</v>
      </c>
      <c r="H340" s="3">
        <v>4195</v>
      </c>
      <c r="I340" s="3">
        <f t="shared" si="49"/>
        <v>4</v>
      </c>
      <c r="J340" s="12">
        <f t="shared" si="50"/>
        <v>0.72</v>
      </c>
      <c r="K340" s="13">
        <f t="shared" si="51"/>
        <v>832.34</v>
      </c>
      <c r="L340" s="15">
        <f t="shared" si="44"/>
        <v>599.28</v>
      </c>
      <c r="M340" s="2">
        <v>44227</v>
      </c>
      <c r="N340" s="14">
        <v>44197</v>
      </c>
    </row>
    <row r="341" spans="1:14" x14ac:dyDescent="0.25">
      <c r="A341" s="1" t="s">
        <v>190</v>
      </c>
      <c r="B341" s="5">
        <v>44223</v>
      </c>
      <c r="C341" s="5">
        <v>44251</v>
      </c>
      <c r="D341" s="3">
        <f t="shared" si="45"/>
        <v>28</v>
      </c>
      <c r="E341" s="3" t="s">
        <v>13</v>
      </c>
      <c r="F341" s="3" t="s">
        <v>4</v>
      </c>
      <c r="G341" s="3">
        <v>1.47</v>
      </c>
      <c r="H341" s="3">
        <v>1210.93</v>
      </c>
      <c r="I341" s="3">
        <f t="shared" si="49"/>
        <v>4</v>
      </c>
      <c r="J341" s="12">
        <f t="shared" si="50"/>
        <v>0.21</v>
      </c>
      <c r="K341" s="13">
        <f t="shared" si="51"/>
        <v>823.76</v>
      </c>
      <c r="L341" s="15">
        <f t="shared" si="44"/>
        <v>172.99</v>
      </c>
      <c r="M341" s="2">
        <v>44227</v>
      </c>
      <c r="N341" s="14">
        <v>44197</v>
      </c>
    </row>
    <row r="342" spans="1:14" x14ac:dyDescent="0.25">
      <c r="A342" s="1" t="s">
        <v>190</v>
      </c>
      <c r="B342" s="5">
        <v>44223</v>
      </c>
      <c r="C342" s="5">
        <v>44251</v>
      </c>
      <c r="D342" s="3">
        <f t="shared" si="45"/>
        <v>28</v>
      </c>
      <c r="E342" s="3" t="s">
        <v>15</v>
      </c>
      <c r="F342" s="3" t="s">
        <v>4</v>
      </c>
      <c r="G342" s="3">
        <v>1.07</v>
      </c>
      <c r="H342" s="3">
        <v>6125.5</v>
      </c>
      <c r="I342" s="3">
        <f t="shared" si="49"/>
        <v>4</v>
      </c>
      <c r="J342" s="12">
        <f t="shared" si="50"/>
        <v>0.15</v>
      </c>
      <c r="K342" s="13">
        <f t="shared" si="51"/>
        <v>5724.77</v>
      </c>
      <c r="L342" s="15">
        <f t="shared" si="44"/>
        <v>858.72</v>
      </c>
      <c r="M342" s="2">
        <v>44227</v>
      </c>
      <c r="N342" s="14">
        <v>44197</v>
      </c>
    </row>
    <row r="343" spans="1:14" x14ac:dyDescent="0.25">
      <c r="A343" s="1" t="s">
        <v>190</v>
      </c>
      <c r="B343" s="5">
        <v>44223</v>
      </c>
      <c r="C343" s="5">
        <v>44251</v>
      </c>
      <c r="D343" s="3">
        <f t="shared" si="45"/>
        <v>28</v>
      </c>
      <c r="E343" s="3" t="s">
        <v>16</v>
      </c>
      <c r="F343" s="3" t="s">
        <v>4</v>
      </c>
      <c r="G343" s="3">
        <v>11.2</v>
      </c>
      <c r="H343" s="3">
        <v>18930</v>
      </c>
      <c r="I343" s="3">
        <f t="shared" si="49"/>
        <v>4</v>
      </c>
      <c r="J343" s="12">
        <f t="shared" si="50"/>
        <v>1.6</v>
      </c>
      <c r="K343" s="13">
        <f t="shared" si="51"/>
        <v>1690.18</v>
      </c>
      <c r="L343" s="15">
        <f t="shared" si="44"/>
        <v>2704.29</v>
      </c>
      <c r="M343" s="2">
        <v>44227</v>
      </c>
      <c r="N343" s="14">
        <v>44197</v>
      </c>
    </row>
    <row r="344" spans="1:14" x14ac:dyDescent="0.25">
      <c r="A344" s="1" t="s">
        <v>190</v>
      </c>
      <c r="B344" s="5">
        <v>44223</v>
      </c>
      <c r="C344" s="5">
        <v>44251</v>
      </c>
      <c r="D344" s="3">
        <f t="shared" si="45"/>
        <v>28</v>
      </c>
      <c r="E344" s="3" t="s">
        <v>177</v>
      </c>
      <c r="F344" s="3" t="s">
        <v>4</v>
      </c>
      <c r="G344" s="3">
        <v>4.4999999999999998E-2</v>
      </c>
      <c r="H344" s="3">
        <v>1200</v>
      </c>
      <c r="I344" s="3">
        <f t="shared" si="49"/>
        <v>4</v>
      </c>
      <c r="J344" s="12">
        <f t="shared" si="50"/>
        <v>0.01</v>
      </c>
      <c r="K344" s="13">
        <f>ROUND(H344/G344,2)</f>
        <v>26666.67</v>
      </c>
      <c r="L344" s="15">
        <f t="shared" si="44"/>
        <v>266.67</v>
      </c>
      <c r="M344" s="2">
        <v>44227</v>
      </c>
      <c r="N344" s="14">
        <v>44197</v>
      </c>
    </row>
    <row r="345" spans="1:14" x14ac:dyDescent="0.25">
      <c r="A345" s="1" t="s">
        <v>190</v>
      </c>
      <c r="B345" s="5">
        <v>44223</v>
      </c>
      <c r="C345" s="5">
        <v>44251</v>
      </c>
      <c r="D345" s="3">
        <f t="shared" si="45"/>
        <v>28</v>
      </c>
      <c r="E345" s="3" t="s">
        <v>17</v>
      </c>
      <c r="F345" s="3" t="s">
        <v>4</v>
      </c>
      <c r="G345" s="3">
        <v>8.4</v>
      </c>
      <c r="H345" s="3">
        <v>18054.23</v>
      </c>
      <c r="I345" s="3">
        <f t="shared" si="49"/>
        <v>4</v>
      </c>
      <c r="J345" s="12">
        <f t="shared" si="50"/>
        <v>1.2</v>
      </c>
      <c r="K345" s="13">
        <f t="shared" si="51"/>
        <v>2149.31</v>
      </c>
      <c r="L345" s="15">
        <f t="shared" si="44"/>
        <v>2579.17</v>
      </c>
      <c r="M345" s="2">
        <v>44227</v>
      </c>
      <c r="N345" s="14">
        <v>44197</v>
      </c>
    </row>
    <row r="346" spans="1:14" x14ac:dyDescent="0.25">
      <c r="A346" s="1" t="s">
        <v>190</v>
      </c>
      <c r="B346" s="5">
        <v>44223</v>
      </c>
      <c r="C346" s="5">
        <v>44251</v>
      </c>
      <c r="D346" s="3">
        <f t="shared" si="45"/>
        <v>28</v>
      </c>
      <c r="E346" s="3" t="s">
        <v>19</v>
      </c>
      <c r="F346" s="3" t="s">
        <v>4</v>
      </c>
      <c r="G346" s="3">
        <v>18</v>
      </c>
      <c r="H346" s="3">
        <v>14976</v>
      </c>
      <c r="I346" s="3">
        <f t="shared" si="49"/>
        <v>4</v>
      </c>
      <c r="J346" s="12">
        <f t="shared" si="50"/>
        <v>2.57</v>
      </c>
      <c r="K346" s="13">
        <f t="shared" si="51"/>
        <v>832</v>
      </c>
      <c r="L346" s="15">
        <f t="shared" si="44"/>
        <v>2138.2399999999998</v>
      </c>
      <c r="M346" s="2">
        <v>44227</v>
      </c>
      <c r="N346" s="14">
        <v>44197</v>
      </c>
    </row>
    <row r="347" spans="1:14" x14ac:dyDescent="0.25">
      <c r="A347" s="1" t="s">
        <v>190</v>
      </c>
      <c r="B347" s="5">
        <v>44223</v>
      </c>
      <c r="C347" s="5">
        <v>44251</v>
      </c>
      <c r="D347" s="3">
        <f t="shared" si="45"/>
        <v>28</v>
      </c>
      <c r="E347" s="3" t="s">
        <v>178</v>
      </c>
      <c r="F347" s="3" t="s">
        <v>4</v>
      </c>
      <c r="G347" s="3">
        <v>0.1</v>
      </c>
      <c r="H347" s="3">
        <v>150</v>
      </c>
      <c r="I347" s="3">
        <f t="shared" si="49"/>
        <v>4</v>
      </c>
      <c r="J347" s="12">
        <f t="shared" si="50"/>
        <v>0.01</v>
      </c>
      <c r="K347" s="13">
        <f t="shared" si="51"/>
        <v>1500</v>
      </c>
      <c r="L347" s="15">
        <f t="shared" si="44"/>
        <v>15</v>
      </c>
      <c r="M347" s="2">
        <v>44227</v>
      </c>
      <c r="N347" s="14">
        <v>44197</v>
      </c>
    </row>
    <row r="348" spans="1:14" x14ac:dyDescent="0.25">
      <c r="A348" s="1" t="s">
        <v>190</v>
      </c>
      <c r="B348" s="5">
        <v>44223</v>
      </c>
      <c r="C348" s="5">
        <v>44251</v>
      </c>
      <c r="D348" s="3">
        <f t="shared" si="45"/>
        <v>28</v>
      </c>
      <c r="E348" s="3" t="s">
        <v>20</v>
      </c>
      <c r="F348" s="3" t="s">
        <v>4</v>
      </c>
      <c r="G348" s="3">
        <v>0.75</v>
      </c>
      <c r="H348" s="3">
        <v>1600</v>
      </c>
      <c r="I348" s="3">
        <f t="shared" si="49"/>
        <v>4</v>
      </c>
      <c r="J348" s="12">
        <f t="shared" si="50"/>
        <v>0.11</v>
      </c>
      <c r="K348" s="13">
        <f t="shared" si="51"/>
        <v>2133.33</v>
      </c>
      <c r="L348" s="15">
        <f t="shared" si="44"/>
        <v>234.67</v>
      </c>
      <c r="M348" s="2">
        <v>44227</v>
      </c>
      <c r="N348" s="14">
        <v>44197</v>
      </c>
    </row>
    <row r="349" spans="1:14" x14ac:dyDescent="0.25">
      <c r="A349" s="1" t="s">
        <v>190</v>
      </c>
      <c r="B349" s="5">
        <v>44223</v>
      </c>
      <c r="C349" s="5">
        <v>44251</v>
      </c>
      <c r="D349" s="3">
        <f t="shared" si="45"/>
        <v>28</v>
      </c>
      <c r="E349" s="3" t="s">
        <v>21</v>
      </c>
      <c r="F349" s="3" t="s">
        <v>118</v>
      </c>
      <c r="G349" s="3">
        <v>170</v>
      </c>
      <c r="H349" s="3">
        <v>11220</v>
      </c>
      <c r="I349" s="3">
        <f t="shared" si="49"/>
        <v>4</v>
      </c>
      <c r="J349" s="12">
        <f t="shared" si="50"/>
        <v>24.29</v>
      </c>
      <c r="K349" s="13">
        <f t="shared" si="51"/>
        <v>66</v>
      </c>
      <c r="L349" s="15">
        <f t="shared" si="44"/>
        <v>1603.14</v>
      </c>
      <c r="M349" s="2">
        <v>44227</v>
      </c>
      <c r="N349" s="14">
        <v>44197</v>
      </c>
    </row>
    <row r="350" spans="1:14" x14ac:dyDescent="0.25">
      <c r="A350" s="1" t="s">
        <v>190</v>
      </c>
      <c r="B350" s="5">
        <v>44223</v>
      </c>
      <c r="C350" s="5">
        <v>44251</v>
      </c>
      <c r="D350" s="3">
        <f t="shared" si="45"/>
        <v>28</v>
      </c>
      <c r="E350" s="3" t="s">
        <v>22</v>
      </c>
      <c r="F350" s="3" t="s">
        <v>4</v>
      </c>
      <c r="G350" s="3">
        <v>207.41</v>
      </c>
      <c r="H350" s="3">
        <v>22398.05</v>
      </c>
      <c r="I350" s="3">
        <f t="shared" si="49"/>
        <v>4</v>
      </c>
      <c r="J350" s="12">
        <f t="shared" si="50"/>
        <v>29.63</v>
      </c>
      <c r="K350" s="13">
        <f t="shared" si="51"/>
        <v>107.99</v>
      </c>
      <c r="L350" s="15">
        <f t="shared" si="44"/>
        <v>3199.74</v>
      </c>
      <c r="M350" s="2">
        <v>44227</v>
      </c>
      <c r="N350" s="14">
        <v>44197</v>
      </c>
    </row>
    <row r="351" spans="1:14" x14ac:dyDescent="0.25">
      <c r="A351" s="1" t="s">
        <v>190</v>
      </c>
      <c r="B351" s="5">
        <v>44223</v>
      </c>
      <c r="C351" s="5">
        <v>44251</v>
      </c>
      <c r="D351" s="3">
        <f t="shared" si="45"/>
        <v>28</v>
      </c>
      <c r="E351" s="3" t="s">
        <v>23</v>
      </c>
      <c r="F351" s="3" t="s">
        <v>4</v>
      </c>
      <c r="G351" s="3">
        <v>4.3</v>
      </c>
      <c r="H351" s="3">
        <v>1720</v>
      </c>
      <c r="I351" s="3">
        <f t="shared" si="49"/>
        <v>4</v>
      </c>
      <c r="J351" s="12">
        <f t="shared" si="50"/>
        <v>0.61</v>
      </c>
      <c r="K351" s="13">
        <f t="shared" si="51"/>
        <v>400</v>
      </c>
      <c r="L351" s="15">
        <f t="shared" si="44"/>
        <v>244</v>
      </c>
      <c r="M351" s="2">
        <v>44227</v>
      </c>
      <c r="N351" s="14">
        <v>44197</v>
      </c>
    </row>
    <row r="352" spans="1:14" x14ac:dyDescent="0.25">
      <c r="A352" s="1" t="s">
        <v>190</v>
      </c>
      <c r="B352" s="5">
        <v>44223</v>
      </c>
      <c r="C352" s="5">
        <v>44251</v>
      </c>
      <c r="D352" s="3">
        <f t="shared" si="45"/>
        <v>28</v>
      </c>
      <c r="E352" s="3" t="s">
        <v>24</v>
      </c>
      <c r="F352" s="3" t="s">
        <v>4</v>
      </c>
      <c r="G352" s="3">
        <v>2.6349999999999998</v>
      </c>
      <c r="H352" s="3">
        <v>4479.5</v>
      </c>
      <c r="I352" s="3">
        <f t="shared" si="49"/>
        <v>4</v>
      </c>
      <c r="J352" s="12">
        <f t="shared" si="50"/>
        <v>0.38</v>
      </c>
      <c r="K352" s="13">
        <f t="shared" si="51"/>
        <v>1700</v>
      </c>
      <c r="L352" s="15">
        <f t="shared" si="44"/>
        <v>646</v>
      </c>
      <c r="M352" s="2">
        <v>44227</v>
      </c>
      <c r="N352" s="14">
        <v>44197</v>
      </c>
    </row>
    <row r="353" spans="1:14" x14ac:dyDescent="0.25">
      <c r="A353" s="1" t="s">
        <v>190</v>
      </c>
      <c r="B353" s="5">
        <v>44223</v>
      </c>
      <c r="C353" s="5">
        <v>44251</v>
      </c>
      <c r="D353" s="3">
        <f t="shared" si="45"/>
        <v>28</v>
      </c>
      <c r="E353" s="3" t="s">
        <v>25</v>
      </c>
      <c r="F353" s="3" t="s">
        <v>4</v>
      </c>
      <c r="G353" s="3">
        <v>8.6</v>
      </c>
      <c r="H353" s="3">
        <v>6410</v>
      </c>
      <c r="I353" s="3">
        <f t="shared" si="49"/>
        <v>4</v>
      </c>
      <c r="J353" s="12">
        <f t="shared" si="50"/>
        <v>1.23</v>
      </c>
      <c r="K353" s="13">
        <f t="shared" si="51"/>
        <v>745.35</v>
      </c>
      <c r="L353" s="15">
        <f t="shared" si="44"/>
        <v>916.78</v>
      </c>
      <c r="M353" s="2">
        <v>44227</v>
      </c>
      <c r="N353" s="14">
        <v>44197</v>
      </c>
    </row>
    <row r="354" spans="1:14" x14ac:dyDescent="0.25">
      <c r="A354" s="1" t="s">
        <v>190</v>
      </c>
      <c r="B354" s="5">
        <v>44223</v>
      </c>
      <c r="C354" s="5">
        <v>44251</v>
      </c>
      <c r="D354" s="3">
        <f t="shared" si="45"/>
        <v>28</v>
      </c>
      <c r="E354" s="3" t="s">
        <v>26</v>
      </c>
      <c r="F354" s="3" t="s">
        <v>4</v>
      </c>
      <c r="G354" s="3">
        <v>589.47</v>
      </c>
      <c r="H354" s="3">
        <v>102505.66</v>
      </c>
      <c r="I354" s="3">
        <f t="shared" si="49"/>
        <v>4</v>
      </c>
      <c r="J354" s="12">
        <f t="shared" si="50"/>
        <v>84.21</v>
      </c>
      <c r="K354" s="13">
        <f t="shared" si="51"/>
        <v>173.89</v>
      </c>
      <c r="L354" s="15">
        <f t="shared" si="44"/>
        <v>14643.28</v>
      </c>
      <c r="M354" s="2">
        <v>44227</v>
      </c>
      <c r="N354" s="14">
        <v>44197</v>
      </c>
    </row>
    <row r="355" spans="1:14" x14ac:dyDescent="0.25">
      <c r="A355" s="1" t="s">
        <v>190</v>
      </c>
      <c r="B355" s="5">
        <v>44223</v>
      </c>
      <c r="C355" s="5">
        <v>44251</v>
      </c>
      <c r="D355" s="3">
        <f t="shared" si="45"/>
        <v>28</v>
      </c>
      <c r="E355" s="3" t="s">
        <v>27</v>
      </c>
      <c r="F355" s="3" t="s">
        <v>4</v>
      </c>
      <c r="G355" s="3">
        <v>23.45</v>
      </c>
      <c r="H355" s="3">
        <v>17040.439999999999</v>
      </c>
      <c r="I355" s="3">
        <f t="shared" si="49"/>
        <v>4</v>
      </c>
      <c r="J355" s="12">
        <f t="shared" si="50"/>
        <v>3.35</v>
      </c>
      <c r="K355" s="13">
        <f t="shared" si="51"/>
        <v>726.67</v>
      </c>
      <c r="L355" s="15">
        <f t="shared" si="44"/>
        <v>2434.34</v>
      </c>
      <c r="M355" s="2">
        <v>44227</v>
      </c>
      <c r="N355" s="14">
        <v>44197</v>
      </c>
    </row>
    <row r="356" spans="1:14" x14ac:dyDescent="0.25">
      <c r="A356" s="1" t="s">
        <v>190</v>
      </c>
      <c r="B356" s="5">
        <v>44223</v>
      </c>
      <c r="C356" s="5">
        <v>44251</v>
      </c>
      <c r="D356" s="3">
        <f t="shared" si="45"/>
        <v>28</v>
      </c>
      <c r="E356" s="3" t="s">
        <v>28</v>
      </c>
      <c r="F356" s="3" t="s">
        <v>118</v>
      </c>
      <c r="G356" s="3">
        <v>103</v>
      </c>
      <c r="H356" s="3">
        <v>14832</v>
      </c>
      <c r="I356" s="3">
        <f t="shared" si="49"/>
        <v>4</v>
      </c>
      <c r="J356" s="12">
        <f t="shared" si="50"/>
        <v>14.71</v>
      </c>
      <c r="K356" s="13">
        <f t="shared" si="51"/>
        <v>144</v>
      </c>
      <c r="L356" s="15">
        <f t="shared" si="44"/>
        <v>2118.2399999999998</v>
      </c>
      <c r="M356" s="2">
        <v>44227</v>
      </c>
      <c r="N356" s="14">
        <v>44197</v>
      </c>
    </row>
    <row r="357" spans="1:14" x14ac:dyDescent="0.25">
      <c r="A357" s="1" t="s">
        <v>190</v>
      </c>
      <c r="B357" s="5">
        <v>44223</v>
      </c>
      <c r="C357" s="5">
        <v>44251</v>
      </c>
      <c r="D357" s="3">
        <f t="shared" si="45"/>
        <v>28</v>
      </c>
      <c r="E357" s="3" t="s">
        <v>29</v>
      </c>
      <c r="F357" s="3" t="s">
        <v>127</v>
      </c>
      <c r="G357" s="3">
        <v>439.2</v>
      </c>
      <c r="H357" s="3">
        <v>118091</v>
      </c>
      <c r="I357" s="3">
        <f t="shared" si="49"/>
        <v>4</v>
      </c>
      <c r="J357" s="12">
        <f t="shared" si="50"/>
        <v>62.74</v>
      </c>
      <c r="K357" s="13">
        <f t="shared" si="51"/>
        <v>268.88</v>
      </c>
      <c r="L357" s="15">
        <f t="shared" si="44"/>
        <v>16869.53</v>
      </c>
      <c r="M357" s="2">
        <v>44227</v>
      </c>
      <c r="N357" s="14">
        <v>44197</v>
      </c>
    </row>
    <row r="358" spans="1:14" x14ac:dyDescent="0.25">
      <c r="A358" s="1" t="s">
        <v>190</v>
      </c>
      <c r="B358" s="5">
        <v>44223</v>
      </c>
      <c r="C358" s="5">
        <v>44251</v>
      </c>
      <c r="D358" s="3">
        <f t="shared" si="45"/>
        <v>28</v>
      </c>
      <c r="E358" s="3" t="s">
        <v>31</v>
      </c>
      <c r="F358" s="3" t="s">
        <v>4</v>
      </c>
      <c r="G358" s="3">
        <v>10.039999999999999</v>
      </c>
      <c r="H358" s="3">
        <v>5480</v>
      </c>
      <c r="I358" s="3">
        <f t="shared" si="49"/>
        <v>4</v>
      </c>
      <c r="J358" s="12">
        <f t="shared" si="50"/>
        <v>1.43</v>
      </c>
      <c r="K358" s="13">
        <f t="shared" si="51"/>
        <v>545.82000000000005</v>
      </c>
      <c r="L358" s="15">
        <f t="shared" si="44"/>
        <v>780.52</v>
      </c>
      <c r="M358" s="2">
        <v>44227</v>
      </c>
      <c r="N358" s="14">
        <v>44197</v>
      </c>
    </row>
    <row r="359" spans="1:14" x14ac:dyDescent="0.25">
      <c r="A359" s="1" t="s">
        <v>190</v>
      </c>
      <c r="B359" s="5">
        <v>44223</v>
      </c>
      <c r="C359" s="5">
        <v>44251</v>
      </c>
      <c r="D359" s="3">
        <f t="shared" si="45"/>
        <v>28</v>
      </c>
      <c r="E359" s="3" t="s">
        <v>32</v>
      </c>
      <c r="F359" s="3" t="s">
        <v>4</v>
      </c>
      <c r="G359" s="3">
        <v>31.35</v>
      </c>
      <c r="H359" s="3">
        <v>38560.5</v>
      </c>
      <c r="I359" s="3">
        <f t="shared" si="49"/>
        <v>4</v>
      </c>
      <c r="J359" s="12">
        <f t="shared" si="50"/>
        <v>4.4800000000000004</v>
      </c>
      <c r="K359" s="13">
        <f t="shared" si="51"/>
        <v>1230</v>
      </c>
      <c r="L359" s="15">
        <f t="shared" si="44"/>
        <v>5510.4</v>
      </c>
      <c r="M359" s="2">
        <v>44227</v>
      </c>
      <c r="N359" s="14">
        <v>44197</v>
      </c>
    </row>
    <row r="360" spans="1:14" x14ac:dyDescent="0.25">
      <c r="A360" s="1" t="s">
        <v>190</v>
      </c>
      <c r="B360" s="5">
        <v>44223</v>
      </c>
      <c r="C360" s="5">
        <v>44251</v>
      </c>
      <c r="D360" s="3">
        <f t="shared" si="45"/>
        <v>28</v>
      </c>
      <c r="E360" s="3" t="s">
        <v>33</v>
      </c>
      <c r="F360" s="3" t="s">
        <v>4</v>
      </c>
      <c r="G360" s="3">
        <v>50.86</v>
      </c>
      <c r="H360" s="3">
        <v>66118</v>
      </c>
      <c r="I360" s="3">
        <f t="shared" si="49"/>
        <v>4</v>
      </c>
      <c r="J360" s="12">
        <f t="shared" si="50"/>
        <v>7.27</v>
      </c>
      <c r="K360" s="13">
        <f t="shared" si="51"/>
        <v>1300</v>
      </c>
      <c r="L360" s="15">
        <f t="shared" si="44"/>
        <v>9451</v>
      </c>
      <c r="M360" s="2">
        <v>44227</v>
      </c>
      <c r="N360" s="14">
        <v>44197</v>
      </c>
    </row>
    <row r="361" spans="1:14" x14ac:dyDescent="0.25">
      <c r="A361" s="1" t="s">
        <v>190</v>
      </c>
      <c r="B361" s="5">
        <v>44223</v>
      </c>
      <c r="C361" s="5">
        <v>44251</v>
      </c>
      <c r="D361" s="3">
        <f t="shared" si="45"/>
        <v>28</v>
      </c>
      <c r="E361" s="3" t="s">
        <v>34</v>
      </c>
      <c r="F361" s="3" t="s">
        <v>4</v>
      </c>
      <c r="G361" s="3">
        <v>6</v>
      </c>
      <c r="H361" s="3">
        <v>3754</v>
      </c>
      <c r="I361" s="3">
        <f t="shared" si="49"/>
        <v>4</v>
      </c>
      <c r="J361" s="12">
        <f t="shared" si="50"/>
        <v>0.86</v>
      </c>
      <c r="K361" s="13">
        <f t="shared" si="51"/>
        <v>625.66999999999996</v>
      </c>
      <c r="L361" s="15">
        <f t="shared" si="44"/>
        <v>538.08000000000004</v>
      </c>
      <c r="M361" s="2">
        <v>44227</v>
      </c>
      <c r="N361" s="14">
        <v>44197</v>
      </c>
    </row>
    <row r="362" spans="1:14" x14ac:dyDescent="0.25">
      <c r="A362" s="1" t="s">
        <v>190</v>
      </c>
      <c r="B362" s="5">
        <v>44223</v>
      </c>
      <c r="C362" s="5">
        <v>44251</v>
      </c>
      <c r="D362" s="3">
        <f t="shared" si="45"/>
        <v>28</v>
      </c>
      <c r="E362" s="3" t="s">
        <v>35</v>
      </c>
      <c r="F362" s="3" t="s">
        <v>4</v>
      </c>
      <c r="G362" s="3">
        <v>1.2849999999999999</v>
      </c>
      <c r="H362" s="3">
        <v>7691.79</v>
      </c>
      <c r="I362" s="3">
        <f t="shared" si="49"/>
        <v>4</v>
      </c>
      <c r="J362" s="12">
        <f t="shared" si="50"/>
        <v>0.18</v>
      </c>
      <c r="K362" s="13">
        <f t="shared" si="51"/>
        <v>5985.83</v>
      </c>
      <c r="L362" s="15">
        <f t="shared" si="44"/>
        <v>1077.45</v>
      </c>
      <c r="M362" s="2">
        <v>44227</v>
      </c>
      <c r="N362" s="14">
        <v>44197</v>
      </c>
    </row>
    <row r="363" spans="1:14" x14ac:dyDescent="0.25">
      <c r="A363" s="1" t="s">
        <v>190</v>
      </c>
      <c r="B363" s="5">
        <v>44223</v>
      </c>
      <c r="C363" s="5">
        <v>44251</v>
      </c>
      <c r="D363" s="3">
        <f t="shared" si="45"/>
        <v>28</v>
      </c>
      <c r="E363" s="3" t="s">
        <v>36</v>
      </c>
      <c r="F363" s="3" t="s">
        <v>118</v>
      </c>
      <c r="G363" s="3">
        <v>464</v>
      </c>
      <c r="H363" s="3">
        <v>12735.88</v>
      </c>
      <c r="I363" s="3">
        <f t="shared" si="49"/>
        <v>4</v>
      </c>
      <c r="J363" s="12">
        <f t="shared" si="50"/>
        <v>66.290000000000006</v>
      </c>
      <c r="K363" s="13">
        <f t="shared" si="51"/>
        <v>27.45</v>
      </c>
      <c r="L363" s="15">
        <f t="shared" si="44"/>
        <v>1819.66</v>
      </c>
      <c r="M363" s="2">
        <v>44227</v>
      </c>
      <c r="N363" s="14">
        <v>44197</v>
      </c>
    </row>
    <row r="364" spans="1:14" x14ac:dyDescent="0.25">
      <c r="A364" s="1" t="s">
        <v>190</v>
      </c>
      <c r="B364" s="5">
        <v>44223</v>
      </c>
      <c r="C364" s="5">
        <v>44251</v>
      </c>
      <c r="D364" s="3">
        <f t="shared" si="45"/>
        <v>28</v>
      </c>
      <c r="E364" s="3" t="s">
        <v>37</v>
      </c>
      <c r="F364" s="3" t="s">
        <v>4</v>
      </c>
      <c r="G364" s="3">
        <v>3.13</v>
      </c>
      <c r="H364" s="3">
        <v>3724.7</v>
      </c>
      <c r="I364" s="3">
        <f t="shared" si="49"/>
        <v>4</v>
      </c>
      <c r="J364" s="12">
        <f t="shared" si="50"/>
        <v>0.45</v>
      </c>
      <c r="K364" s="13">
        <f t="shared" si="51"/>
        <v>1190</v>
      </c>
      <c r="L364" s="15">
        <f t="shared" si="44"/>
        <v>535.5</v>
      </c>
      <c r="M364" s="2">
        <v>44227</v>
      </c>
      <c r="N364" s="14">
        <v>44197</v>
      </c>
    </row>
    <row r="365" spans="1:14" x14ac:dyDescent="0.25">
      <c r="A365" s="1" t="s">
        <v>190</v>
      </c>
      <c r="B365" s="5">
        <v>44223</v>
      </c>
      <c r="C365" s="5">
        <v>44251</v>
      </c>
      <c r="D365" s="3">
        <f t="shared" si="45"/>
        <v>28</v>
      </c>
      <c r="E365" s="3" t="s">
        <v>38</v>
      </c>
      <c r="F365" s="3" t="s">
        <v>4</v>
      </c>
      <c r="G365" s="3">
        <v>3.6</v>
      </c>
      <c r="H365" s="3">
        <v>2160</v>
      </c>
      <c r="I365" s="3">
        <f t="shared" si="49"/>
        <v>4</v>
      </c>
      <c r="J365" s="12">
        <f t="shared" si="50"/>
        <v>0.51</v>
      </c>
      <c r="K365" s="13">
        <f t="shared" si="51"/>
        <v>600</v>
      </c>
      <c r="L365" s="15">
        <f t="shared" si="44"/>
        <v>306</v>
      </c>
      <c r="M365" s="2">
        <v>44227</v>
      </c>
      <c r="N365" s="14">
        <v>44197</v>
      </c>
    </row>
    <row r="366" spans="1:14" x14ac:dyDescent="0.25">
      <c r="A366" s="1" t="s">
        <v>190</v>
      </c>
      <c r="B366" s="5">
        <v>44223</v>
      </c>
      <c r="C366" s="5">
        <v>44251</v>
      </c>
      <c r="D366" s="3">
        <f t="shared" si="45"/>
        <v>28</v>
      </c>
      <c r="E366" s="3" t="s">
        <v>39</v>
      </c>
      <c r="F366" s="3" t="s">
        <v>4</v>
      </c>
      <c r="G366" s="3">
        <v>11.05</v>
      </c>
      <c r="H366" s="3">
        <v>2545.69</v>
      </c>
      <c r="I366" s="3">
        <f t="shared" si="49"/>
        <v>4</v>
      </c>
      <c r="J366" s="12">
        <f t="shared" si="50"/>
        <v>1.58</v>
      </c>
      <c r="K366" s="13">
        <f t="shared" si="51"/>
        <v>230.38</v>
      </c>
      <c r="L366" s="15">
        <f t="shared" si="44"/>
        <v>364</v>
      </c>
      <c r="M366" s="2">
        <v>44227</v>
      </c>
      <c r="N366" s="14">
        <v>44197</v>
      </c>
    </row>
    <row r="367" spans="1:14" x14ac:dyDescent="0.25">
      <c r="A367" s="1" t="s">
        <v>190</v>
      </c>
      <c r="B367" s="5">
        <v>44223</v>
      </c>
      <c r="C367" s="5">
        <v>44251</v>
      </c>
      <c r="D367" s="3">
        <f t="shared" si="45"/>
        <v>28</v>
      </c>
      <c r="E367" s="3" t="s">
        <v>40</v>
      </c>
      <c r="F367" s="3" t="s">
        <v>4</v>
      </c>
      <c r="G367" s="3">
        <v>27.75</v>
      </c>
      <c r="H367" s="3">
        <v>14222</v>
      </c>
      <c r="I367" s="3">
        <f t="shared" si="49"/>
        <v>4</v>
      </c>
      <c r="J367" s="12">
        <f t="shared" si="50"/>
        <v>3.96</v>
      </c>
      <c r="K367" s="13">
        <f t="shared" si="51"/>
        <v>512.5</v>
      </c>
      <c r="L367" s="15">
        <f t="shared" si="44"/>
        <v>2029.5</v>
      </c>
      <c r="M367" s="2">
        <v>44227</v>
      </c>
      <c r="N367" s="14">
        <v>44197</v>
      </c>
    </row>
    <row r="368" spans="1:14" x14ac:dyDescent="0.25">
      <c r="A368" s="1" t="s">
        <v>190</v>
      </c>
      <c r="B368" s="5">
        <v>44223</v>
      </c>
      <c r="C368" s="5">
        <v>44251</v>
      </c>
      <c r="D368" s="3">
        <f t="shared" si="45"/>
        <v>28</v>
      </c>
      <c r="E368" s="3" t="s">
        <v>41</v>
      </c>
      <c r="F368" s="3" t="s">
        <v>4</v>
      </c>
      <c r="G368" s="3">
        <v>5.55</v>
      </c>
      <c r="H368" s="3">
        <v>1637.25</v>
      </c>
      <c r="I368" s="3">
        <f t="shared" si="49"/>
        <v>4</v>
      </c>
      <c r="J368" s="12">
        <f t="shared" si="50"/>
        <v>0.79</v>
      </c>
      <c r="K368" s="13">
        <f t="shared" si="51"/>
        <v>295</v>
      </c>
      <c r="L368" s="15">
        <f t="shared" si="44"/>
        <v>233.05</v>
      </c>
      <c r="M368" s="2">
        <v>44227</v>
      </c>
      <c r="N368" s="14">
        <v>44197</v>
      </c>
    </row>
    <row r="369" spans="1:14" x14ac:dyDescent="0.25">
      <c r="A369" s="1" t="s">
        <v>190</v>
      </c>
      <c r="B369" s="5">
        <v>44223</v>
      </c>
      <c r="C369" s="5">
        <v>44251</v>
      </c>
      <c r="D369" s="3">
        <f t="shared" si="45"/>
        <v>28</v>
      </c>
      <c r="E369" s="3" t="s">
        <v>2</v>
      </c>
      <c r="F369" s="3" t="s">
        <v>4</v>
      </c>
      <c r="G369" s="3">
        <v>1.2250000000000001</v>
      </c>
      <c r="H369" s="3">
        <v>780.18</v>
      </c>
      <c r="I369" s="3">
        <f t="shared" si="49"/>
        <v>4</v>
      </c>
      <c r="J369" s="12">
        <f t="shared" si="50"/>
        <v>0.18</v>
      </c>
      <c r="K369" s="13">
        <f t="shared" si="51"/>
        <v>636.88</v>
      </c>
      <c r="L369" s="15">
        <f t="shared" si="44"/>
        <v>114.64</v>
      </c>
      <c r="M369" s="2">
        <v>44227</v>
      </c>
      <c r="N369" s="14">
        <v>44197</v>
      </c>
    </row>
    <row r="370" spans="1:14" x14ac:dyDescent="0.25">
      <c r="A370" s="1" t="s">
        <v>190</v>
      </c>
      <c r="B370" s="5">
        <v>44223</v>
      </c>
      <c r="C370" s="5">
        <v>44251</v>
      </c>
      <c r="D370" s="3">
        <f t="shared" ref="D370:D433" si="52">C370-B370</f>
        <v>28</v>
      </c>
      <c r="E370" s="3" t="s">
        <v>42</v>
      </c>
      <c r="F370" s="3" t="s">
        <v>4</v>
      </c>
      <c r="G370" s="3">
        <v>5.3</v>
      </c>
      <c r="H370" s="3">
        <v>1881.5</v>
      </c>
      <c r="I370" s="3">
        <f t="shared" si="49"/>
        <v>4</v>
      </c>
      <c r="J370" s="12">
        <f t="shared" si="50"/>
        <v>0.76</v>
      </c>
      <c r="K370" s="13">
        <f t="shared" si="51"/>
        <v>355</v>
      </c>
      <c r="L370" s="15">
        <f t="shared" si="44"/>
        <v>269.8</v>
      </c>
      <c r="M370" s="2">
        <v>44227</v>
      </c>
      <c r="N370" s="14">
        <v>44197</v>
      </c>
    </row>
    <row r="371" spans="1:14" x14ac:dyDescent="0.25">
      <c r="A371" s="1" t="s">
        <v>190</v>
      </c>
      <c r="B371" s="5">
        <v>44223</v>
      </c>
      <c r="C371" s="5">
        <v>44251</v>
      </c>
      <c r="D371" s="3">
        <f t="shared" si="52"/>
        <v>28</v>
      </c>
      <c r="E371" s="3" t="s">
        <v>43</v>
      </c>
      <c r="F371" s="3" t="s">
        <v>4</v>
      </c>
      <c r="G371" s="3">
        <v>8.44</v>
      </c>
      <c r="H371" s="3">
        <v>1720.2</v>
      </c>
      <c r="I371" s="3">
        <f t="shared" si="49"/>
        <v>4</v>
      </c>
      <c r="J371" s="12">
        <f t="shared" si="50"/>
        <v>1.21</v>
      </c>
      <c r="K371" s="13">
        <f t="shared" si="51"/>
        <v>203.82</v>
      </c>
      <c r="L371" s="15">
        <f t="shared" si="44"/>
        <v>246.62</v>
      </c>
      <c r="M371" s="2">
        <v>44227</v>
      </c>
      <c r="N371" s="14">
        <v>44197</v>
      </c>
    </row>
    <row r="372" spans="1:14" x14ac:dyDescent="0.25">
      <c r="A372" s="1" t="s">
        <v>190</v>
      </c>
      <c r="B372" s="5">
        <v>44223</v>
      </c>
      <c r="C372" s="5">
        <v>44251</v>
      </c>
      <c r="D372" s="3">
        <f t="shared" si="52"/>
        <v>28</v>
      </c>
      <c r="E372" s="3" t="s">
        <v>44</v>
      </c>
      <c r="F372" s="3" t="s">
        <v>4</v>
      </c>
      <c r="G372" s="3">
        <v>4.2</v>
      </c>
      <c r="H372" s="3">
        <v>1015</v>
      </c>
      <c r="I372" s="3">
        <f t="shared" si="49"/>
        <v>4</v>
      </c>
      <c r="J372" s="12">
        <f t="shared" si="50"/>
        <v>0.6</v>
      </c>
      <c r="K372" s="13">
        <f t="shared" si="51"/>
        <v>241.67</v>
      </c>
      <c r="L372" s="15">
        <f t="shared" si="44"/>
        <v>145</v>
      </c>
      <c r="M372" s="2">
        <v>44227</v>
      </c>
      <c r="N372" s="14">
        <v>44197</v>
      </c>
    </row>
    <row r="373" spans="1:14" x14ac:dyDescent="0.25">
      <c r="A373" s="1" t="s">
        <v>190</v>
      </c>
      <c r="B373" s="5">
        <v>44223</v>
      </c>
      <c r="C373" s="5">
        <v>44251</v>
      </c>
      <c r="D373" s="3">
        <f t="shared" si="52"/>
        <v>28</v>
      </c>
      <c r="E373" s="3" t="s">
        <v>45</v>
      </c>
      <c r="F373" s="3" t="s">
        <v>4</v>
      </c>
      <c r="G373" s="3">
        <v>7.85</v>
      </c>
      <c r="H373" s="3">
        <v>2093.87</v>
      </c>
      <c r="I373" s="3">
        <f t="shared" si="49"/>
        <v>4</v>
      </c>
      <c r="J373" s="12">
        <f t="shared" si="50"/>
        <v>1.1200000000000001</v>
      </c>
      <c r="K373" s="13">
        <f t="shared" si="51"/>
        <v>266.74</v>
      </c>
      <c r="L373" s="15">
        <f t="shared" si="44"/>
        <v>298.75</v>
      </c>
      <c r="M373" s="2">
        <v>44227</v>
      </c>
      <c r="N373" s="14">
        <v>44197</v>
      </c>
    </row>
    <row r="374" spans="1:14" x14ac:dyDescent="0.25">
      <c r="A374" s="1" t="s">
        <v>190</v>
      </c>
      <c r="B374" s="5">
        <v>44223</v>
      </c>
      <c r="C374" s="5">
        <v>44251</v>
      </c>
      <c r="D374" s="3">
        <f t="shared" si="52"/>
        <v>28</v>
      </c>
      <c r="E374" s="3" t="s">
        <v>46</v>
      </c>
      <c r="F374" s="3" t="s">
        <v>4</v>
      </c>
      <c r="G374" s="3">
        <v>3.05</v>
      </c>
      <c r="H374" s="3">
        <v>2478.13</v>
      </c>
      <c r="I374" s="3">
        <f t="shared" si="49"/>
        <v>4</v>
      </c>
      <c r="J374" s="12">
        <f t="shared" si="50"/>
        <v>0.44</v>
      </c>
      <c r="K374" s="13">
        <f t="shared" si="51"/>
        <v>812.5</v>
      </c>
      <c r="L374" s="15">
        <f t="shared" si="44"/>
        <v>357.5</v>
      </c>
      <c r="M374" s="2">
        <v>44227</v>
      </c>
      <c r="N374" s="14">
        <v>44197</v>
      </c>
    </row>
    <row r="375" spans="1:14" x14ac:dyDescent="0.25">
      <c r="A375" s="1" t="s">
        <v>190</v>
      </c>
      <c r="B375" s="5">
        <v>44223</v>
      </c>
      <c r="C375" s="5">
        <v>44251</v>
      </c>
      <c r="D375" s="3">
        <f t="shared" si="52"/>
        <v>28</v>
      </c>
      <c r="E375" s="3" t="s">
        <v>47</v>
      </c>
      <c r="F375" s="3" t="s">
        <v>4</v>
      </c>
      <c r="G375" s="3">
        <v>4.5999999999999996</v>
      </c>
      <c r="H375" s="3">
        <v>4871.3999999999996</v>
      </c>
      <c r="I375" s="3">
        <f t="shared" si="49"/>
        <v>4</v>
      </c>
      <c r="J375" s="12">
        <f t="shared" si="50"/>
        <v>0.66</v>
      </c>
      <c r="K375" s="13">
        <f t="shared" si="51"/>
        <v>1059</v>
      </c>
      <c r="L375" s="15">
        <f t="shared" si="44"/>
        <v>698.94</v>
      </c>
      <c r="M375" s="2">
        <v>44227</v>
      </c>
      <c r="N375" s="14">
        <v>44197</v>
      </c>
    </row>
    <row r="376" spans="1:14" x14ac:dyDescent="0.25">
      <c r="A376" s="1" t="s">
        <v>190</v>
      </c>
      <c r="B376" s="5">
        <v>44223</v>
      </c>
      <c r="C376" s="5">
        <v>44251</v>
      </c>
      <c r="D376" s="3">
        <f t="shared" si="52"/>
        <v>28</v>
      </c>
      <c r="E376" s="3" t="s">
        <v>48</v>
      </c>
      <c r="F376" s="3" t="s">
        <v>4</v>
      </c>
      <c r="G376" s="3">
        <v>3.98</v>
      </c>
      <c r="H376" s="3">
        <v>3502.4</v>
      </c>
      <c r="I376" s="3">
        <f t="shared" si="49"/>
        <v>4</v>
      </c>
      <c r="J376" s="12">
        <f t="shared" si="50"/>
        <v>0.56999999999999995</v>
      </c>
      <c r="K376" s="13">
        <f t="shared" si="51"/>
        <v>880</v>
      </c>
      <c r="L376" s="15">
        <f t="shared" si="44"/>
        <v>501.6</v>
      </c>
      <c r="M376" s="2">
        <v>44227</v>
      </c>
      <c r="N376" s="14">
        <v>44197</v>
      </c>
    </row>
    <row r="377" spans="1:14" x14ac:dyDescent="0.25">
      <c r="A377" s="1" t="s">
        <v>190</v>
      </c>
      <c r="B377" s="5">
        <v>44223</v>
      </c>
      <c r="C377" s="5">
        <v>44251</v>
      </c>
      <c r="D377" s="3">
        <f t="shared" si="52"/>
        <v>28</v>
      </c>
      <c r="E377" s="3" t="s">
        <v>123</v>
      </c>
      <c r="F377" s="3" t="s">
        <v>4</v>
      </c>
      <c r="G377" s="3">
        <v>2.5</v>
      </c>
      <c r="H377" s="3">
        <v>3750</v>
      </c>
      <c r="I377" s="3">
        <f t="shared" si="49"/>
        <v>4</v>
      </c>
      <c r="J377" s="12">
        <f t="shared" si="50"/>
        <v>0.36</v>
      </c>
      <c r="K377" s="13">
        <f t="shared" si="51"/>
        <v>1500</v>
      </c>
      <c r="L377" s="15">
        <f t="shared" si="44"/>
        <v>540</v>
      </c>
      <c r="M377" s="2">
        <v>44227</v>
      </c>
      <c r="N377" s="14">
        <v>44197</v>
      </c>
    </row>
    <row r="378" spans="1:14" x14ac:dyDescent="0.25">
      <c r="A378" s="1" t="s">
        <v>190</v>
      </c>
      <c r="B378" s="5">
        <v>44223</v>
      </c>
      <c r="C378" s="5">
        <v>44251</v>
      </c>
      <c r="D378" s="3">
        <f t="shared" si="52"/>
        <v>28</v>
      </c>
      <c r="E378" s="3" t="s">
        <v>49</v>
      </c>
      <c r="F378" s="3" t="s">
        <v>4</v>
      </c>
      <c r="G378" s="3">
        <v>16.7</v>
      </c>
      <c r="H378" s="3">
        <v>21409.71</v>
      </c>
      <c r="I378" s="3">
        <f t="shared" si="49"/>
        <v>4</v>
      </c>
      <c r="J378" s="12">
        <f t="shared" si="50"/>
        <v>2.39</v>
      </c>
      <c r="K378" s="13">
        <f t="shared" si="51"/>
        <v>1282.02</v>
      </c>
      <c r="L378" s="15">
        <f t="shared" si="44"/>
        <v>3064.03</v>
      </c>
      <c r="M378" s="2">
        <v>44227</v>
      </c>
      <c r="N378" s="14">
        <v>44197</v>
      </c>
    </row>
    <row r="379" spans="1:14" x14ac:dyDescent="0.25">
      <c r="A379" s="1" t="s">
        <v>190</v>
      </c>
      <c r="B379" s="5">
        <v>44223</v>
      </c>
      <c r="C379" s="5">
        <v>44251</v>
      </c>
      <c r="D379" s="3">
        <f t="shared" si="52"/>
        <v>28</v>
      </c>
      <c r="E379" s="3" t="s">
        <v>50</v>
      </c>
      <c r="F379" s="3" t="s">
        <v>4</v>
      </c>
      <c r="G379" s="3">
        <v>29.45</v>
      </c>
      <c r="H379" s="3">
        <v>23570.21</v>
      </c>
      <c r="I379" s="3">
        <f t="shared" si="49"/>
        <v>4</v>
      </c>
      <c r="J379" s="12">
        <f t="shared" si="50"/>
        <v>4.21</v>
      </c>
      <c r="K379" s="13">
        <f t="shared" si="51"/>
        <v>800.35</v>
      </c>
      <c r="L379" s="15">
        <f t="shared" si="44"/>
        <v>3369.47</v>
      </c>
      <c r="M379" s="2">
        <v>44227</v>
      </c>
      <c r="N379" s="14">
        <v>44197</v>
      </c>
    </row>
    <row r="380" spans="1:14" x14ac:dyDescent="0.25">
      <c r="A380" s="1" t="s">
        <v>190</v>
      </c>
      <c r="B380" s="5">
        <v>44223</v>
      </c>
      <c r="C380" s="5">
        <v>44251</v>
      </c>
      <c r="D380" s="3">
        <f t="shared" si="52"/>
        <v>28</v>
      </c>
      <c r="E380" s="3" t="s">
        <v>161</v>
      </c>
      <c r="F380" s="3" t="s">
        <v>4</v>
      </c>
      <c r="G380" s="3">
        <v>0.05</v>
      </c>
      <c r="H380" s="3">
        <v>210</v>
      </c>
      <c r="I380" s="3">
        <f t="shared" si="49"/>
        <v>4</v>
      </c>
      <c r="J380" s="12">
        <f t="shared" si="50"/>
        <v>0.01</v>
      </c>
      <c r="K380" s="13">
        <f t="shared" si="51"/>
        <v>4200</v>
      </c>
      <c r="L380" s="15">
        <f t="shared" si="44"/>
        <v>42</v>
      </c>
      <c r="M380" s="2">
        <v>44227</v>
      </c>
      <c r="N380" s="14">
        <v>44197</v>
      </c>
    </row>
    <row r="381" spans="1:14" x14ac:dyDescent="0.25">
      <c r="A381" s="1" t="s">
        <v>190</v>
      </c>
      <c r="B381" s="5">
        <v>44223</v>
      </c>
      <c r="C381" s="5">
        <v>44251</v>
      </c>
      <c r="D381" s="3">
        <f t="shared" si="52"/>
        <v>28</v>
      </c>
      <c r="E381" s="3" t="s">
        <v>51</v>
      </c>
      <c r="F381" s="3" t="s">
        <v>4</v>
      </c>
      <c r="G381" s="3">
        <v>320.44</v>
      </c>
      <c r="H381" s="3">
        <v>33193.199999999997</v>
      </c>
      <c r="I381" s="3">
        <f t="shared" si="49"/>
        <v>4</v>
      </c>
      <c r="J381" s="12">
        <f t="shared" si="50"/>
        <v>45.78</v>
      </c>
      <c r="K381" s="13">
        <f t="shared" si="51"/>
        <v>103.59</v>
      </c>
      <c r="L381" s="15">
        <f t="shared" si="44"/>
        <v>4742.3500000000004</v>
      </c>
      <c r="M381" s="2">
        <v>44227</v>
      </c>
      <c r="N381" s="14">
        <v>44197</v>
      </c>
    </row>
    <row r="382" spans="1:14" x14ac:dyDescent="0.25">
      <c r="A382" s="1" t="s">
        <v>190</v>
      </c>
      <c r="B382" s="5">
        <v>44223</v>
      </c>
      <c r="C382" s="5">
        <v>44251</v>
      </c>
      <c r="D382" s="3">
        <f t="shared" si="52"/>
        <v>28</v>
      </c>
      <c r="E382" s="3" t="s">
        <v>52</v>
      </c>
      <c r="F382" s="3" t="s">
        <v>4</v>
      </c>
      <c r="G382" s="3">
        <v>31.5</v>
      </c>
      <c r="H382" s="3">
        <v>16828.2</v>
      </c>
      <c r="I382" s="3">
        <f t="shared" si="49"/>
        <v>4</v>
      </c>
      <c r="J382" s="12">
        <f t="shared" si="50"/>
        <v>4.5</v>
      </c>
      <c r="K382" s="13">
        <f t="shared" si="51"/>
        <v>534.23</v>
      </c>
      <c r="L382" s="15">
        <f t="shared" si="44"/>
        <v>2404.04</v>
      </c>
      <c r="M382" s="2">
        <v>44227</v>
      </c>
      <c r="N382" s="14">
        <v>44197</v>
      </c>
    </row>
    <row r="383" spans="1:14" x14ac:dyDescent="0.25">
      <c r="A383" s="1" t="s">
        <v>190</v>
      </c>
      <c r="B383" s="5">
        <v>44223</v>
      </c>
      <c r="C383" s="5">
        <v>44251</v>
      </c>
      <c r="D383" s="3">
        <f t="shared" si="52"/>
        <v>28</v>
      </c>
      <c r="E383" s="3" t="s">
        <v>53</v>
      </c>
      <c r="F383" s="3" t="s">
        <v>4</v>
      </c>
      <c r="G383" s="3">
        <v>51.7</v>
      </c>
      <c r="H383" s="3">
        <v>13258.9</v>
      </c>
      <c r="I383" s="3">
        <f t="shared" si="49"/>
        <v>4</v>
      </c>
      <c r="J383" s="12">
        <f t="shared" si="50"/>
        <v>7.39</v>
      </c>
      <c r="K383" s="13">
        <f t="shared" si="51"/>
        <v>256.45999999999998</v>
      </c>
      <c r="L383" s="15">
        <f t="shared" si="44"/>
        <v>1895.24</v>
      </c>
      <c r="M383" s="2">
        <v>44227</v>
      </c>
      <c r="N383" s="14">
        <v>44197</v>
      </c>
    </row>
    <row r="384" spans="1:14" x14ac:dyDescent="0.25">
      <c r="A384" s="1" t="s">
        <v>190</v>
      </c>
      <c r="B384" s="5">
        <v>44223</v>
      </c>
      <c r="C384" s="5">
        <v>44251</v>
      </c>
      <c r="D384" s="3">
        <f t="shared" si="52"/>
        <v>28</v>
      </c>
      <c r="E384" s="3" t="s">
        <v>54</v>
      </c>
      <c r="F384" s="3" t="s">
        <v>4</v>
      </c>
      <c r="G384" s="3">
        <v>7.64</v>
      </c>
      <c r="H384" s="3">
        <v>6356.48</v>
      </c>
      <c r="I384" s="3">
        <f t="shared" si="49"/>
        <v>4</v>
      </c>
      <c r="J384" s="12">
        <f t="shared" si="50"/>
        <v>1.0900000000000001</v>
      </c>
      <c r="K384" s="13">
        <f t="shared" si="51"/>
        <v>832</v>
      </c>
      <c r="L384" s="15">
        <f t="shared" si="44"/>
        <v>906.88</v>
      </c>
      <c r="M384" s="2">
        <v>44227</v>
      </c>
      <c r="N384" s="14">
        <v>44197</v>
      </c>
    </row>
    <row r="385" spans="1:14" x14ac:dyDescent="0.25">
      <c r="A385" s="1" t="s">
        <v>190</v>
      </c>
      <c r="B385" s="5">
        <v>44223</v>
      </c>
      <c r="C385" s="5">
        <v>44251</v>
      </c>
      <c r="D385" s="3">
        <f t="shared" si="52"/>
        <v>28</v>
      </c>
      <c r="E385" s="3" t="s">
        <v>55</v>
      </c>
      <c r="F385" s="3" t="s">
        <v>4</v>
      </c>
      <c r="G385" s="3">
        <v>0.36</v>
      </c>
      <c r="H385" s="3">
        <v>1040</v>
      </c>
      <c r="I385" s="3">
        <f t="shared" si="49"/>
        <v>4</v>
      </c>
      <c r="J385" s="12">
        <f t="shared" si="50"/>
        <v>0.05</v>
      </c>
      <c r="K385" s="13">
        <f t="shared" si="51"/>
        <v>2888.89</v>
      </c>
      <c r="L385" s="15">
        <f t="shared" si="44"/>
        <v>144.44</v>
      </c>
      <c r="M385" s="2">
        <v>44227</v>
      </c>
      <c r="N385" s="14">
        <v>44197</v>
      </c>
    </row>
    <row r="386" spans="1:14" x14ac:dyDescent="0.25">
      <c r="A386" s="1" t="s">
        <v>190</v>
      </c>
      <c r="B386" s="5">
        <v>44223</v>
      </c>
      <c r="C386" s="5">
        <v>44251</v>
      </c>
      <c r="D386" s="3">
        <f t="shared" si="52"/>
        <v>28</v>
      </c>
      <c r="E386" s="3" t="s">
        <v>56</v>
      </c>
      <c r="F386" s="3" t="s">
        <v>127</v>
      </c>
      <c r="G386" s="3">
        <v>111.38</v>
      </c>
      <c r="H386" s="3">
        <v>67050.67</v>
      </c>
      <c r="I386" s="3">
        <f t="shared" si="49"/>
        <v>4</v>
      </c>
      <c r="J386" s="12">
        <f t="shared" si="50"/>
        <v>15.91</v>
      </c>
      <c r="K386" s="13">
        <f t="shared" si="51"/>
        <v>602</v>
      </c>
      <c r="L386" s="15">
        <f t="shared" si="44"/>
        <v>9577.82</v>
      </c>
      <c r="M386" s="2">
        <v>44227</v>
      </c>
      <c r="N386" s="14">
        <v>44197</v>
      </c>
    </row>
    <row r="387" spans="1:14" x14ac:dyDescent="0.25">
      <c r="A387" s="1" t="s">
        <v>190</v>
      </c>
      <c r="B387" s="5">
        <v>44223</v>
      </c>
      <c r="C387" s="5">
        <v>44251</v>
      </c>
      <c r="D387" s="3">
        <f t="shared" si="52"/>
        <v>28</v>
      </c>
      <c r="E387" s="3" t="s">
        <v>57</v>
      </c>
      <c r="F387" s="3" t="s">
        <v>4</v>
      </c>
      <c r="G387" s="3">
        <v>40.58</v>
      </c>
      <c r="H387" s="3">
        <v>75675.839999999997</v>
      </c>
      <c r="I387" s="3">
        <f t="shared" si="49"/>
        <v>4</v>
      </c>
      <c r="J387" s="12">
        <f t="shared" si="50"/>
        <v>5.8</v>
      </c>
      <c r="K387" s="13">
        <f t="shared" si="51"/>
        <v>1864.86</v>
      </c>
      <c r="L387" s="15">
        <f t="shared" si="44"/>
        <v>10816.19</v>
      </c>
      <c r="M387" s="2">
        <v>44227</v>
      </c>
      <c r="N387" s="14">
        <v>44197</v>
      </c>
    </row>
    <row r="388" spans="1:14" x14ac:dyDescent="0.25">
      <c r="A388" s="1" t="s">
        <v>190</v>
      </c>
      <c r="B388" s="5">
        <v>44223</v>
      </c>
      <c r="C388" s="5">
        <v>44251</v>
      </c>
      <c r="D388" s="3">
        <f t="shared" si="52"/>
        <v>28</v>
      </c>
      <c r="E388" s="3" t="s">
        <v>58</v>
      </c>
      <c r="F388" s="3" t="s">
        <v>4</v>
      </c>
      <c r="G388" s="3">
        <v>21</v>
      </c>
      <c r="H388" s="3">
        <v>31500</v>
      </c>
      <c r="I388" s="3">
        <f t="shared" si="49"/>
        <v>4</v>
      </c>
      <c r="J388" s="12">
        <f t="shared" si="50"/>
        <v>3</v>
      </c>
      <c r="K388" s="13">
        <f t="shared" si="51"/>
        <v>1500</v>
      </c>
      <c r="L388" s="15">
        <f t="shared" si="44"/>
        <v>4500</v>
      </c>
      <c r="M388" s="2">
        <v>44227</v>
      </c>
      <c r="N388" s="14">
        <v>44197</v>
      </c>
    </row>
    <row r="389" spans="1:14" x14ac:dyDescent="0.25">
      <c r="A389" s="1" t="s">
        <v>190</v>
      </c>
      <c r="B389" s="5">
        <v>44223</v>
      </c>
      <c r="C389" s="5">
        <v>44251</v>
      </c>
      <c r="D389" s="3">
        <f t="shared" si="52"/>
        <v>28</v>
      </c>
      <c r="E389" s="3" t="s">
        <v>59</v>
      </c>
      <c r="F389" s="3" t="s">
        <v>118</v>
      </c>
      <c r="G389" s="3">
        <v>400</v>
      </c>
      <c r="H389" s="3">
        <v>53200</v>
      </c>
      <c r="I389" s="3">
        <f t="shared" si="49"/>
        <v>4</v>
      </c>
      <c r="J389" s="12">
        <f t="shared" si="50"/>
        <v>57.14</v>
      </c>
      <c r="K389" s="13">
        <f t="shared" si="51"/>
        <v>133</v>
      </c>
      <c r="L389" s="15">
        <f t="shared" ref="L389:L452" si="53">ROUND(J389*K389,2)</f>
        <v>7599.62</v>
      </c>
      <c r="M389" s="2">
        <v>44227</v>
      </c>
      <c r="N389" s="14">
        <v>44197</v>
      </c>
    </row>
    <row r="390" spans="1:14" x14ac:dyDescent="0.25">
      <c r="A390" s="1" t="s">
        <v>190</v>
      </c>
      <c r="B390" s="5">
        <v>44223</v>
      </c>
      <c r="C390" s="5">
        <v>44251</v>
      </c>
      <c r="D390" s="3">
        <f t="shared" si="52"/>
        <v>28</v>
      </c>
      <c r="E390" s="3" t="s">
        <v>60</v>
      </c>
      <c r="F390" s="3" t="s">
        <v>127</v>
      </c>
      <c r="G390" s="3">
        <v>612</v>
      </c>
      <c r="H390" s="3">
        <v>175032</v>
      </c>
      <c r="I390" s="3">
        <f t="shared" si="49"/>
        <v>4</v>
      </c>
      <c r="J390" s="12">
        <f t="shared" si="50"/>
        <v>87.43</v>
      </c>
      <c r="K390" s="13">
        <f t="shared" si="51"/>
        <v>286</v>
      </c>
      <c r="L390" s="15">
        <f t="shared" si="53"/>
        <v>25004.98</v>
      </c>
      <c r="M390" s="2">
        <v>44227</v>
      </c>
      <c r="N390" s="14">
        <v>44197</v>
      </c>
    </row>
    <row r="391" spans="1:14" x14ac:dyDescent="0.25">
      <c r="A391" s="1" t="s">
        <v>190</v>
      </c>
      <c r="B391" s="5">
        <v>44223</v>
      </c>
      <c r="C391" s="5">
        <v>44251</v>
      </c>
      <c r="D391" s="3">
        <f t="shared" si="52"/>
        <v>28</v>
      </c>
      <c r="E391" s="3" t="s">
        <v>61</v>
      </c>
      <c r="F391" s="3" t="s">
        <v>4</v>
      </c>
      <c r="G391" s="3">
        <v>16.920000000000002</v>
      </c>
      <c r="H391" s="3">
        <v>18261.599999999999</v>
      </c>
      <c r="I391" s="3">
        <f t="shared" si="49"/>
        <v>4</v>
      </c>
      <c r="J391" s="12">
        <f t="shared" si="50"/>
        <v>2.42</v>
      </c>
      <c r="K391" s="13">
        <f t="shared" si="51"/>
        <v>1079.29</v>
      </c>
      <c r="L391" s="15">
        <f t="shared" si="53"/>
        <v>2611.88</v>
      </c>
      <c r="M391" s="2">
        <v>44227</v>
      </c>
      <c r="N391" s="14">
        <v>44197</v>
      </c>
    </row>
    <row r="392" spans="1:14" x14ac:dyDescent="0.25">
      <c r="A392" s="1" t="s">
        <v>190</v>
      </c>
      <c r="B392" s="5">
        <v>44223</v>
      </c>
      <c r="C392" s="5">
        <v>44251</v>
      </c>
      <c r="D392" s="3">
        <f t="shared" si="52"/>
        <v>28</v>
      </c>
      <c r="E392" s="3" t="s">
        <v>62</v>
      </c>
      <c r="F392" s="3" t="s">
        <v>4</v>
      </c>
      <c r="G392" s="3">
        <v>379.5</v>
      </c>
      <c r="H392" s="3">
        <v>53496</v>
      </c>
      <c r="I392" s="3">
        <f t="shared" si="49"/>
        <v>4</v>
      </c>
      <c r="J392" s="12">
        <f t="shared" si="50"/>
        <v>54.21</v>
      </c>
      <c r="K392" s="13">
        <f t="shared" si="51"/>
        <v>140.96</v>
      </c>
      <c r="L392" s="15">
        <f t="shared" si="53"/>
        <v>7641.44</v>
      </c>
      <c r="M392" s="2">
        <v>44227</v>
      </c>
      <c r="N392" s="14">
        <v>44197</v>
      </c>
    </row>
    <row r="393" spans="1:14" x14ac:dyDescent="0.25">
      <c r="A393" s="1" t="s">
        <v>190</v>
      </c>
      <c r="B393" s="5">
        <v>44223</v>
      </c>
      <c r="C393" s="5">
        <v>44251</v>
      </c>
      <c r="D393" s="3">
        <f t="shared" si="52"/>
        <v>28</v>
      </c>
      <c r="E393" s="3" t="s">
        <v>179</v>
      </c>
      <c r="F393" s="3" t="s">
        <v>4</v>
      </c>
      <c r="G393" s="3">
        <v>1</v>
      </c>
      <c r="H393" s="3">
        <v>156</v>
      </c>
      <c r="I393" s="3">
        <f t="shared" si="49"/>
        <v>4</v>
      </c>
      <c r="J393" s="12">
        <f t="shared" si="50"/>
        <v>0.14000000000000001</v>
      </c>
      <c r="K393" s="13">
        <f t="shared" si="51"/>
        <v>156</v>
      </c>
      <c r="L393" s="15">
        <f t="shared" si="53"/>
        <v>21.84</v>
      </c>
      <c r="M393" s="2">
        <v>44227</v>
      </c>
      <c r="N393" s="14">
        <v>44197</v>
      </c>
    </row>
    <row r="394" spans="1:14" x14ac:dyDescent="0.25">
      <c r="A394" s="1" t="s">
        <v>190</v>
      </c>
      <c r="B394" s="5">
        <v>44223</v>
      </c>
      <c r="C394" s="5">
        <v>44251</v>
      </c>
      <c r="D394" s="3">
        <f t="shared" si="52"/>
        <v>28</v>
      </c>
      <c r="E394" s="3" t="s">
        <v>63</v>
      </c>
      <c r="F394" s="3" t="s">
        <v>4</v>
      </c>
      <c r="G394" s="3">
        <v>59.4</v>
      </c>
      <c r="H394" s="3">
        <v>10573.2</v>
      </c>
      <c r="I394" s="3">
        <f t="shared" si="49"/>
        <v>4</v>
      </c>
      <c r="J394" s="12">
        <f t="shared" si="50"/>
        <v>8.49</v>
      </c>
      <c r="K394" s="13">
        <f t="shared" si="51"/>
        <v>178</v>
      </c>
      <c r="L394" s="15">
        <f t="shared" si="53"/>
        <v>1511.22</v>
      </c>
      <c r="M394" s="2">
        <v>44227</v>
      </c>
      <c r="N394" s="14">
        <v>44197</v>
      </c>
    </row>
    <row r="395" spans="1:14" x14ac:dyDescent="0.25">
      <c r="A395" s="1" t="s">
        <v>190</v>
      </c>
      <c r="B395" s="5">
        <v>44223</v>
      </c>
      <c r="C395" s="5">
        <v>44251</v>
      </c>
      <c r="D395" s="3">
        <f t="shared" si="52"/>
        <v>28</v>
      </c>
      <c r="E395" s="3" t="s">
        <v>64</v>
      </c>
      <c r="F395" s="3" t="s">
        <v>4</v>
      </c>
      <c r="G395" s="3">
        <v>46.6</v>
      </c>
      <c r="H395" s="3">
        <v>97860</v>
      </c>
      <c r="I395" s="3">
        <f t="shared" si="49"/>
        <v>4</v>
      </c>
      <c r="J395" s="12">
        <f t="shared" si="50"/>
        <v>6.66</v>
      </c>
      <c r="K395" s="13">
        <f t="shared" si="51"/>
        <v>2100</v>
      </c>
      <c r="L395" s="15">
        <f t="shared" si="53"/>
        <v>13986</v>
      </c>
      <c r="M395" s="2">
        <v>44227</v>
      </c>
      <c r="N395" s="14">
        <v>44197</v>
      </c>
    </row>
    <row r="396" spans="1:14" x14ac:dyDescent="0.25">
      <c r="A396" s="1" t="s">
        <v>190</v>
      </c>
      <c r="B396" s="5">
        <v>44223</v>
      </c>
      <c r="C396" s="5">
        <v>44251</v>
      </c>
      <c r="D396" s="3">
        <f t="shared" si="52"/>
        <v>28</v>
      </c>
      <c r="E396" s="3" t="s">
        <v>65</v>
      </c>
      <c r="F396" s="3" t="s">
        <v>4</v>
      </c>
      <c r="G396" s="3">
        <v>291.33999999999997</v>
      </c>
      <c r="H396" s="3">
        <v>669045.68000000005</v>
      </c>
      <c r="I396" s="3">
        <f t="shared" si="49"/>
        <v>4</v>
      </c>
      <c r="J396" s="12">
        <f t="shared" si="50"/>
        <v>41.62</v>
      </c>
      <c r="K396" s="13">
        <f t="shared" si="51"/>
        <v>2296.44</v>
      </c>
      <c r="L396" s="15">
        <f t="shared" si="53"/>
        <v>95577.83</v>
      </c>
      <c r="M396" s="2">
        <v>44227</v>
      </c>
      <c r="N396" s="14">
        <v>44197</v>
      </c>
    </row>
    <row r="397" spans="1:14" x14ac:dyDescent="0.25">
      <c r="A397" s="1" t="s">
        <v>190</v>
      </c>
      <c r="B397" s="5">
        <v>44223</v>
      </c>
      <c r="C397" s="5">
        <v>44251</v>
      </c>
      <c r="D397" s="3">
        <f t="shared" si="52"/>
        <v>28</v>
      </c>
      <c r="E397" s="3" t="s">
        <v>66</v>
      </c>
      <c r="F397" s="3" t="s">
        <v>4</v>
      </c>
      <c r="G397" s="3">
        <v>8.1999999999999993</v>
      </c>
      <c r="H397" s="3">
        <v>16400</v>
      </c>
      <c r="I397" s="3">
        <f t="shared" si="49"/>
        <v>4</v>
      </c>
      <c r="J397" s="12">
        <f t="shared" si="50"/>
        <v>1.17</v>
      </c>
      <c r="K397" s="13">
        <f t="shared" si="51"/>
        <v>2000</v>
      </c>
      <c r="L397" s="15">
        <f t="shared" si="53"/>
        <v>2340</v>
      </c>
      <c r="M397" s="2">
        <v>44227</v>
      </c>
      <c r="N397" s="14">
        <v>44197</v>
      </c>
    </row>
    <row r="398" spans="1:14" x14ac:dyDescent="0.25">
      <c r="A398" s="1" t="s">
        <v>190</v>
      </c>
      <c r="B398" s="5">
        <v>44223</v>
      </c>
      <c r="C398" s="5">
        <v>44251</v>
      </c>
      <c r="D398" s="3">
        <f t="shared" si="52"/>
        <v>28</v>
      </c>
      <c r="E398" s="3" t="s">
        <v>67</v>
      </c>
      <c r="F398" s="3" t="s">
        <v>4</v>
      </c>
      <c r="G398" s="3">
        <v>9.1</v>
      </c>
      <c r="H398" s="3">
        <v>10049.57</v>
      </c>
      <c r="I398" s="3">
        <f t="shared" si="49"/>
        <v>4</v>
      </c>
      <c r="J398" s="12">
        <f t="shared" si="50"/>
        <v>1.3</v>
      </c>
      <c r="K398" s="13">
        <f t="shared" si="51"/>
        <v>1104.3499999999999</v>
      </c>
      <c r="L398" s="15">
        <f t="shared" si="53"/>
        <v>1435.66</v>
      </c>
      <c r="M398" s="2">
        <v>44227</v>
      </c>
      <c r="N398" s="14">
        <v>44197</v>
      </c>
    </row>
    <row r="399" spans="1:14" x14ac:dyDescent="0.25">
      <c r="A399" s="1" t="s">
        <v>190</v>
      </c>
      <c r="B399" s="5">
        <v>44223</v>
      </c>
      <c r="C399" s="5">
        <v>44251</v>
      </c>
      <c r="D399" s="3">
        <f t="shared" si="52"/>
        <v>28</v>
      </c>
      <c r="E399" s="3" t="s">
        <v>68</v>
      </c>
      <c r="F399" s="3" t="s">
        <v>4</v>
      </c>
      <c r="G399" s="3">
        <v>2</v>
      </c>
      <c r="H399" s="3">
        <v>1906.67</v>
      </c>
      <c r="I399" s="3">
        <f t="shared" si="49"/>
        <v>4</v>
      </c>
      <c r="J399" s="12">
        <f t="shared" si="50"/>
        <v>0.28999999999999998</v>
      </c>
      <c r="K399" s="13">
        <f t="shared" si="51"/>
        <v>953.34</v>
      </c>
      <c r="L399" s="15">
        <f t="shared" si="53"/>
        <v>276.47000000000003</v>
      </c>
      <c r="M399" s="2">
        <v>44227</v>
      </c>
      <c r="N399" s="14">
        <v>44197</v>
      </c>
    </row>
    <row r="400" spans="1:14" x14ac:dyDescent="0.25">
      <c r="A400" s="1" t="s">
        <v>190</v>
      </c>
      <c r="B400" s="5">
        <v>44223</v>
      </c>
      <c r="C400" s="5">
        <v>44251</v>
      </c>
      <c r="D400" s="3">
        <f t="shared" si="52"/>
        <v>28</v>
      </c>
      <c r="E400" s="3" t="s">
        <v>69</v>
      </c>
      <c r="F400" s="3" t="s">
        <v>4</v>
      </c>
      <c r="G400" s="3">
        <v>32.21</v>
      </c>
      <c r="H400" s="3">
        <v>18550</v>
      </c>
      <c r="I400" s="3">
        <f t="shared" si="49"/>
        <v>4</v>
      </c>
      <c r="J400" s="12">
        <f t="shared" si="50"/>
        <v>4.5999999999999996</v>
      </c>
      <c r="K400" s="13">
        <f t="shared" si="51"/>
        <v>575.91</v>
      </c>
      <c r="L400" s="15">
        <f t="shared" si="53"/>
        <v>2649.19</v>
      </c>
      <c r="M400" s="2">
        <v>44227</v>
      </c>
      <c r="N400" s="14">
        <v>44197</v>
      </c>
    </row>
    <row r="401" spans="1:14" x14ac:dyDescent="0.25">
      <c r="A401" s="1" t="s">
        <v>190</v>
      </c>
      <c r="B401" s="5">
        <v>44223</v>
      </c>
      <c r="C401" s="5">
        <v>44251</v>
      </c>
      <c r="D401" s="3">
        <f t="shared" si="52"/>
        <v>28</v>
      </c>
      <c r="E401" s="3" t="s">
        <v>70</v>
      </c>
      <c r="F401" s="3" t="s">
        <v>4</v>
      </c>
      <c r="G401" s="3">
        <v>20.73</v>
      </c>
      <c r="H401" s="3">
        <v>19188.2</v>
      </c>
      <c r="I401" s="3">
        <f t="shared" ref="I401:I450" si="54">M401-B401</f>
        <v>4</v>
      </c>
      <c r="J401" s="12">
        <f t="shared" ref="J401:J450" si="55">ROUND(G401/D401*I401,2)</f>
        <v>2.96</v>
      </c>
      <c r="K401" s="13">
        <f t="shared" ref="K401:K450" si="56">ROUND(H401/G401,2)</f>
        <v>925.62</v>
      </c>
      <c r="L401" s="15">
        <f t="shared" si="53"/>
        <v>2739.84</v>
      </c>
      <c r="M401" s="2">
        <v>44227</v>
      </c>
      <c r="N401" s="14">
        <v>44197</v>
      </c>
    </row>
    <row r="402" spans="1:14" x14ac:dyDescent="0.25">
      <c r="A402" s="1" t="s">
        <v>190</v>
      </c>
      <c r="B402" s="5">
        <v>44223</v>
      </c>
      <c r="C402" s="5">
        <v>44251</v>
      </c>
      <c r="D402" s="3">
        <f t="shared" si="52"/>
        <v>28</v>
      </c>
      <c r="E402" s="3" t="s">
        <v>71</v>
      </c>
      <c r="F402" s="3" t="s">
        <v>4</v>
      </c>
      <c r="G402" s="3">
        <v>23</v>
      </c>
      <c r="H402" s="3">
        <v>11017</v>
      </c>
      <c r="I402" s="3">
        <f t="shared" si="54"/>
        <v>4</v>
      </c>
      <c r="J402" s="12">
        <f t="shared" si="55"/>
        <v>3.29</v>
      </c>
      <c r="K402" s="13">
        <f t="shared" si="56"/>
        <v>479</v>
      </c>
      <c r="L402" s="15">
        <f t="shared" si="53"/>
        <v>1575.91</v>
      </c>
      <c r="M402" s="2">
        <v>44227</v>
      </c>
      <c r="N402" s="14">
        <v>44197</v>
      </c>
    </row>
    <row r="403" spans="1:14" x14ac:dyDescent="0.25">
      <c r="A403" s="1" t="s">
        <v>190</v>
      </c>
      <c r="B403" s="5">
        <v>44223</v>
      </c>
      <c r="C403" s="5">
        <v>44251</v>
      </c>
      <c r="D403" s="3">
        <f t="shared" si="52"/>
        <v>28</v>
      </c>
      <c r="E403" s="3" t="s">
        <v>72</v>
      </c>
      <c r="F403" s="3" t="s">
        <v>4</v>
      </c>
      <c r="G403" s="3">
        <v>253.1</v>
      </c>
      <c r="H403" s="3">
        <v>160464.60999999999</v>
      </c>
      <c r="I403" s="3">
        <f t="shared" si="54"/>
        <v>4</v>
      </c>
      <c r="J403" s="12">
        <f t="shared" si="55"/>
        <v>36.159999999999997</v>
      </c>
      <c r="K403" s="13">
        <f t="shared" si="56"/>
        <v>634</v>
      </c>
      <c r="L403" s="15">
        <f t="shared" si="53"/>
        <v>22925.439999999999</v>
      </c>
      <c r="M403" s="2">
        <v>44227</v>
      </c>
      <c r="N403" s="14">
        <v>44197</v>
      </c>
    </row>
    <row r="404" spans="1:14" x14ac:dyDescent="0.25">
      <c r="A404" s="1" t="s">
        <v>190</v>
      </c>
      <c r="B404" s="5">
        <v>44223</v>
      </c>
      <c r="C404" s="5">
        <v>44251</v>
      </c>
      <c r="D404" s="3">
        <f t="shared" si="52"/>
        <v>28</v>
      </c>
      <c r="E404" s="3" t="s">
        <v>73</v>
      </c>
      <c r="F404" s="3" t="s">
        <v>4</v>
      </c>
      <c r="G404" s="3">
        <v>0.52</v>
      </c>
      <c r="H404" s="3">
        <v>416</v>
      </c>
      <c r="I404" s="3">
        <f t="shared" si="54"/>
        <v>4</v>
      </c>
      <c r="J404" s="12">
        <f t="shared" si="55"/>
        <v>7.0000000000000007E-2</v>
      </c>
      <c r="K404" s="13">
        <f t="shared" si="56"/>
        <v>800</v>
      </c>
      <c r="L404" s="15">
        <f t="shared" si="53"/>
        <v>56</v>
      </c>
      <c r="M404" s="2">
        <v>44227</v>
      </c>
      <c r="N404" s="14">
        <v>44197</v>
      </c>
    </row>
    <row r="405" spans="1:14" x14ac:dyDescent="0.25">
      <c r="A405" s="1" t="s">
        <v>190</v>
      </c>
      <c r="B405" s="5">
        <v>44223</v>
      </c>
      <c r="C405" s="5">
        <v>44251</v>
      </c>
      <c r="D405" s="3">
        <f t="shared" si="52"/>
        <v>28</v>
      </c>
      <c r="E405" s="3" t="s">
        <v>74</v>
      </c>
      <c r="F405" s="3" t="s">
        <v>4</v>
      </c>
      <c r="G405" s="3">
        <v>16.350000000000001</v>
      </c>
      <c r="H405" s="3">
        <v>10412.370000000001</v>
      </c>
      <c r="I405" s="3">
        <f t="shared" si="54"/>
        <v>4</v>
      </c>
      <c r="J405" s="12">
        <f t="shared" si="55"/>
        <v>2.34</v>
      </c>
      <c r="K405" s="13">
        <f t="shared" si="56"/>
        <v>636.84</v>
      </c>
      <c r="L405" s="15">
        <f t="shared" si="53"/>
        <v>1490.21</v>
      </c>
      <c r="M405" s="2">
        <v>44227</v>
      </c>
      <c r="N405" s="14">
        <v>44197</v>
      </c>
    </row>
    <row r="406" spans="1:14" x14ac:dyDescent="0.25">
      <c r="A406" s="1" t="s">
        <v>190</v>
      </c>
      <c r="B406" s="5">
        <v>44223</v>
      </c>
      <c r="C406" s="5">
        <v>44251</v>
      </c>
      <c r="D406" s="3">
        <f t="shared" si="52"/>
        <v>28</v>
      </c>
      <c r="E406" s="3" t="s">
        <v>75</v>
      </c>
      <c r="F406" s="3" t="s">
        <v>4</v>
      </c>
      <c r="G406" s="3">
        <v>19.649999999999999</v>
      </c>
      <c r="H406" s="3">
        <v>22307</v>
      </c>
      <c r="I406" s="3">
        <f t="shared" si="54"/>
        <v>4</v>
      </c>
      <c r="J406" s="12">
        <f t="shared" si="55"/>
        <v>2.81</v>
      </c>
      <c r="K406" s="13">
        <f t="shared" si="56"/>
        <v>1135.22</v>
      </c>
      <c r="L406" s="15">
        <f t="shared" si="53"/>
        <v>3189.97</v>
      </c>
      <c r="M406" s="2">
        <v>44227</v>
      </c>
      <c r="N406" s="14">
        <v>44197</v>
      </c>
    </row>
    <row r="407" spans="1:14" x14ac:dyDescent="0.25">
      <c r="A407" s="1" t="s">
        <v>190</v>
      </c>
      <c r="B407" s="5">
        <v>44223</v>
      </c>
      <c r="C407" s="5">
        <v>44251</v>
      </c>
      <c r="D407" s="3">
        <f t="shared" si="52"/>
        <v>28</v>
      </c>
      <c r="E407" s="3" t="s">
        <v>162</v>
      </c>
      <c r="F407" s="3" t="s">
        <v>4</v>
      </c>
      <c r="G407" s="3">
        <v>0.30499999999999999</v>
      </c>
      <c r="H407" s="3">
        <v>265.41000000000003</v>
      </c>
      <c r="I407" s="3">
        <f t="shared" si="54"/>
        <v>4</v>
      </c>
      <c r="J407" s="12">
        <f t="shared" si="55"/>
        <v>0.04</v>
      </c>
      <c r="K407" s="13">
        <f t="shared" si="56"/>
        <v>870.2</v>
      </c>
      <c r="L407" s="15">
        <f t="shared" si="53"/>
        <v>34.81</v>
      </c>
      <c r="M407" s="2">
        <v>44227</v>
      </c>
      <c r="N407" s="14">
        <v>44197</v>
      </c>
    </row>
    <row r="408" spans="1:14" x14ac:dyDescent="0.25">
      <c r="A408" s="1" t="s">
        <v>190</v>
      </c>
      <c r="B408" s="5">
        <v>44223</v>
      </c>
      <c r="C408" s="5">
        <v>44251</v>
      </c>
      <c r="D408" s="3">
        <f t="shared" si="52"/>
        <v>28</v>
      </c>
      <c r="E408" s="3" t="s">
        <v>76</v>
      </c>
      <c r="F408" s="3" t="s">
        <v>4</v>
      </c>
      <c r="G408" s="3">
        <v>2.8</v>
      </c>
      <c r="H408" s="3">
        <v>3330</v>
      </c>
      <c r="I408" s="3">
        <f t="shared" si="54"/>
        <v>4</v>
      </c>
      <c r="J408" s="12">
        <f t="shared" si="55"/>
        <v>0.4</v>
      </c>
      <c r="K408" s="13">
        <f t="shared" si="56"/>
        <v>1189.29</v>
      </c>
      <c r="L408" s="15">
        <f t="shared" si="53"/>
        <v>475.72</v>
      </c>
      <c r="M408" s="2">
        <v>44227</v>
      </c>
      <c r="N408" s="14">
        <v>44197</v>
      </c>
    </row>
    <row r="409" spans="1:14" x14ac:dyDescent="0.25">
      <c r="A409" s="1" t="s">
        <v>190</v>
      </c>
      <c r="B409" s="5">
        <v>44223</v>
      </c>
      <c r="C409" s="5">
        <v>44251</v>
      </c>
      <c r="D409" s="3">
        <f t="shared" si="52"/>
        <v>28</v>
      </c>
      <c r="E409" s="3" t="s">
        <v>77</v>
      </c>
      <c r="F409" s="3" t="s">
        <v>4</v>
      </c>
      <c r="G409" s="3">
        <v>16</v>
      </c>
      <c r="H409" s="3">
        <v>8240</v>
      </c>
      <c r="I409" s="3">
        <f t="shared" si="54"/>
        <v>4</v>
      </c>
      <c r="J409" s="12">
        <f t="shared" si="55"/>
        <v>2.29</v>
      </c>
      <c r="K409" s="13">
        <f t="shared" si="56"/>
        <v>515</v>
      </c>
      <c r="L409" s="15">
        <f t="shared" si="53"/>
        <v>1179.3499999999999</v>
      </c>
      <c r="M409" s="2">
        <v>44227</v>
      </c>
      <c r="N409" s="14">
        <v>44197</v>
      </c>
    </row>
    <row r="410" spans="1:14" x14ac:dyDescent="0.25">
      <c r="A410" s="1" t="s">
        <v>190</v>
      </c>
      <c r="B410" s="5">
        <v>44223</v>
      </c>
      <c r="C410" s="5">
        <v>44251</v>
      </c>
      <c r="D410" s="3">
        <f t="shared" si="52"/>
        <v>28</v>
      </c>
      <c r="E410" s="3" t="s">
        <v>78</v>
      </c>
      <c r="F410" s="3" t="s">
        <v>4</v>
      </c>
      <c r="G410" s="3">
        <v>19.45</v>
      </c>
      <c r="H410" s="3">
        <v>2544.46</v>
      </c>
      <c r="I410" s="3">
        <f t="shared" si="54"/>
        <v>4</v>
      </c>
      <c r="J410" s="12">
        <f t="shared" si="55"/>
        <v>2.78</v>
      </c>
      <c r="K410" s="13">
        <f t="shared" si="56"/>
        <v>130.82</v>
      </c>
      <c r="L410" s="15">
        <f t="shared" si="53"/>
        <v>363.68</v>
      </c>
      <c r="M410" s="2">
        <v>44227</v>
      </c>
      <c r="N410" s="14">
        <v>44197</v>
      </c>
    </row>
    <row r="411" spans="1:14" x14ac:dyDescent="0.25">
      <c r="A411" s="1" t="s">
        <v>190</v>
      </c>
      <c r="B411" s="5">
        <v>44223</v>
      </c>
      <c r="C411" s="5">
        <v>44251</v>
      </c>
      <c r="D411" s="3">
        <f t="shared" si="52"/>
        <v>28</v>
      </c>
      <c r="E411" s="3" t="s">
        <v>180</v>
      </c>
      <c r="F411" s="3" t="s">
        <v>118</v>
      </c>
      <c r="G411" s="3">
        <v>10</v>
      </c>
      <c r="H411" s="3">
        <v>470</v>
      </c>
      <c r="I411" s="3">
        <f t="shared" si="54"/>
        <v>4</v>
      </c>
      <c r="J411" s="12">
        <f t="shared" si="55"/>
        <v>1.43</v>
      </c>
      <c r="K411" s="13">
        <f t="shared" si="56"/>
        <v>47</v>
      </c>
      <c r="L411" s="15">
        <f t="shared" si="53"/>
        <v>67.209999999999994</v>
      </c>
      <c r="M411" s="2">
        <v>44227</v>
      </c>
      <c r="N411" s="14">
        <v>44197</v>
      </c>
    </row>
    <row r="412" spans="1:14" x14ac:dyDescent="0.25">
      <c r="A412" s="1" t="s">
        <v>190</v>
      </c>
      <c r="B412" s="5">
        <v>44223</v>
      </c>
      <c r="C412" s="5">
        <v>44251</v>
      </c>
      <c r="D412" s="3">
        <f t="shared" si="52"/>
        <v>28</v>
      </c>
      <c r="E412" s="3" t="s">
        <v>79</v>
      </c>
      <c r="F412" s="3" t="s">
        <v>4</v>
      </c>
      <c r="G412" s="3">
        <v>28.26</v>
      </c>
      <c r="H412" s="3">
        <v>4664</v>
      </c>
      <c r="I412" s="3">
        <f t="shared" si="54"/>
        <v>4</v>
      </c>
      <c r="J412" s="12">
        <f t="shared" si="55"/>
        <v>4.04</v>
      </c>
      <c r="K412" s="13">
        <f t="shared" si="56"/>
        <v>165.04</v>
      </c>
      <c r="L412" s="15">
        <f t="shared" si="53"/>
        <v>666.76</v>
      </c>
      <c r="M412" s="2">
        <v>44227</v>
      </c>
      <c r="N412" s="14">
        <v>44197</v>
      </c>
    </row>
    <row r="413" spans="1:14" x14ac:dyDescent="0.25">
      <c r="A413" s="1" t="s">
        <v>190</v>
      </c>
      <c r="B413" s="5">
        <v>44223</v>
      </c>
      <c r="C413" s="5">
        <v>44251</v>
      </c>
      <c r="D413" s="3">
        <f t="shared" si="52"/>
        <v>28</v>
      </c>
      <c r="E413" s="3" t="s">
        <v>80</v>
      </c>
      <c r="F413" s="3" t="s">
        <v>4</v>
      </c>
      <c r="G413" s="3">
        <v>160.661</v>
      </c>
      <c r="H413" s="3">
        <v>38737.03</v>
      </c>
      <c r="I413" s="3">
        <f t="shared" si="54"/>
        <v>4</v>
      </c>
      <c r="J413" s="12">
        <f t="shared" si="55"/>
        <v>22.95</v>
      </c>
      <c r="K413" s="13">
        <f t="shared" si="56"/>
        <v>241.11</v>
      </c>
      <c r="L413" s="15">
        <f t="shared" si="53"/>
        <v>5533.47</v>
      </c>
      <c r="M413" s="2">
        <v>44227</v>
      </c>
      <c r="N413" s="14">
        <v>44197</v>
      </c>
    </row>
    <row r="414" spans="1:14" x14ac:dyDescent="0.25">
      <c r="A414" s="1" t="s">
        <v>190</v>
      </c>
      <c r="B414" s="5">
        <v>44223</v>
      </c>
      <c r="C414" s="5">
        <v>44251</v>
      </c>
      <c r="D414" s="3">
        <f t="shared" si="52"/>
        <v>28</v>
      </c>
      <c r="E414" s="3" t="s">
        <v>81</v>
      </c>
      <c r="F414" s="3" t="s">
        <v>4</v>
      </c>
      <c r="G414" s="3">
        <v>10</v>
      </c>
      <c r="H414" s="3">
        <v>6000</v>
      </c>
      <c r="I414" s="3">
        <f t="shared" si="54"/>
        <v>4</v>
      </c>
      <c r="J414" s="12">
        <f t="shared" si="55"/>
        <v>1.43</v>
      </c>
      <c r="K414" s="13">
        <f t="shared" si="56"/>
        <v>600</v>
      </c>
      <c r="L414" s="15">
        <f t="shared" si="53"/>
        <v>858</v>
      </c>
      <c r="M414" s="2">
        <v>44227</v>
      </c>
      <c r="N414" s="14">
        <v>44197</v>
      </c>
    </row>
    <row r="415" spans="1:14" x14ac:dyDescent="0.25">
      <c r="A415" s="1" t="s">
        <v>190</v>
      </c>
      <c r="B415" s="5">
        <v>44223</v>
      </c>
      <c r="C415" s="5">
        <v>44251</v>
      </c>
      <c r="D415" s="3">
        <f t="shared" si="52"/>
        <v>28</v>
      </c>
      <c r="E415" s="3" t="s">
        <v>82</v>
      </c>
      <c r="F415" s="3" t="s">
        <v>4</v>
      </c>
      <c r="G415" s="3">
        <v>62.2</v>
      </c>
      <c r="H415" s="3">
        <v>74640</v>
      </c>
      <c r="I415" s="3">
        <f t="shared" si="54"/>
        <v>4</v>
      </c>
      <c r="J415" s="12">
        <f t="shared" si="55"/>
        <v>8.89</v>
      </c>
      <c r="K415" s="13">
        <f t="shared" si="56"/>
        <v>1200</v>
      </c>
      <c r="L415" s="15">
        <f t="shared" si="53"/>
        <v>10668</v>
      </c>
      <c r="M415" s="2">
        <v>44227</v>
      </c>
      <c r="N415" s="14">
        <v>44197</v>
      </c>
    </row>
    <row r="416" spans="1:14" x14ac:dyDescent="0.25">
      <c r="A416" s="1" t="s">
        <v>190</v>
      </c>
      <c r="B416" s="5">
        <v>44223</v>
      </c>
      <c r="C416" s="5">
        <v>44251</v>
      </c>
      <c r="D416" s="3">
        <f t="shared" si="52"/>
        <v>28</v>
      </c>
      <c r="E416" s="3" t="s">
        <v>83</v>
      </c>
      <c r="F416" s="3" t="s">
        <v>4</v>
      </c>
      <c r="G416" s="3">
        <v>18.350000000000001</v>
      </c>
      <c r="H416" s="3">
        <v>15064</v>
      </c>
      <c r="I416" s="3">
        <f t="shared" si="54"/>
        <v>4</v>
      </c>
      <c r="J416" s="12">
        <f t="shared" si="55"/>
        <v>2.62</v>
      </c>
      <c r="K416" s="13">
        <f t="shared" si="56"/>
        <v>820.93</v>
      </c>
      <c r="L416" s="15">
        <f t="shared" si="53"/>
        <v>2150.84</v>
      </c>
      <c r="M416" s="2">
        <v>44227</v>
      </c>
      <c r="N416" s="14">
        <v>44197</v>
      </c>
    </row>
    <row r="417" spans="1:14" x14ac:dyDescent="0.25">
      <c r="A417" s="1" t="s">
        <v>190</v>
      </c>
      <c r="B417" s="5">
        <v>44223</v>
      </c>
      <c r="C417" s="5">
        <v>44251</v>
      </c>
      <c r="D417" s="3">
        <f t="shared" si="52"/>
        <v>28</v>
      </c>
      <c r="E417" s="3" t="s">
        <v>181</v>
      </c>
      <c r="F417" s="3" t="s">
        <v>4</v>
      </c>
      <c r="G417" s="3">
        <v>9</v>
      </c>
      <c r="H417" s="3">
        <v>5400</v>
      </c>
      <c r="I417" s="3">
        <f t="shared" si="54"/>
        <v>4</v>
      </c>
      <c r="J417" s="12">
        <f t="shared" si="55"/>
        <v>1.29</v>
      </c>
      <c r="K417" s="13">
        <f t="shared" si="56"/>
        <v>600</v>
      </c>
      <c r="L417" s="15">
        <f t="shared" si="53"/>
        <v>774</v>
      </c>
      <c r="M417" s="2">
        <v>44227</v>
      </c>
      <c r="N417" s="14">
        <v>44197</v>
      </c>
    </row>
    <row r="418" spans="1:14" x14ac:dyDescent="0.25">
      <c r="A418" s="1" t="s">
        <v>190</v>
      </c>
      <c r="B418" s="5">
        <v>44223</v>
      </c>
      <c r="C418" s="5">
        <v>44251</v>
      </c>
      <c r="D418" s="3">
        <f t="shared" si="52"/>
        <v>28</v>
      </c>
      <c r="E418" s="3" t="s">
        <v>84</v>
      </c>
      <c r="F418" s="3" t="s">
        <v>4</v>
      </c>
      <c r="G418" s="3">
        <v>148.1</v>
      </c>
      <c r="H418" s="3">
        <v>39987</v>
      </c>
      <c r="I418" s="3">
        <f t="shared" si="54"/>
        <v>4</v>
      </c>
      <c r="J418" s="12">
        <f t="shared" si="55"/>
        <v>21.16</v>
      </c>
      <c r="K418" s="13">
        <f t="shared" si="56"/>
        <v>270</v>
      </c>
      <c r="L418" s="15">
        <f t="shared" si="53"/>
        <v>5713.2</v>
      </c>
      <c r="M418" s="2">
        <v>44227</v>
      </c>
      <c r="N418" s="14">
        <v>44197</v>
      </c>
    </row>
    <row r="419" spans="1:14" x14ac:dyDescent="0.25">
      <c r="A419" s="1" t="s">
        <v>190</v>
      </c>
      <c r="B419" s="5">
        <v>44223</v>
      </c>
      <c r="C419" s="5">
        <v>44251</v>
      </c>
      <c r="D419" s="3">
        <f t="shared" si="52"/>
        <v>28</v>
      </c>
      <c r="E419" s="3" t="s">
        <v>85</v>
      </c>
      <c r="F419" s="3" t="s">
        <v>4</v>
      </c>
      <c r="G419" s="3">
        <v>9.6999999999999993</v>
      </c>
      <c r="H419" s="3">
        <v>3362</v>
      </c>
      <c r="I419" s="3">
        <f t="shared" si="54"/>
        <v>4</v>
      </c>
      <c r="J419" s="12">
        <f t="shared" si="55"/>
        <v>1.39</v>
      </c>
      <c r="K419" s="13">
        <f t="shared" si="56"/>
        <v>346.6</v>
      </c>
      <c r="L419" s="15">
        <f t="shared" si="53"/>
        <v>481.77</v>
      </c>
      <c r="M419" s="2">
        <v>44227</v>
      </c>
      <c r="N419" s="14">
        <v>44197</v>
      </c>
    </row>
    <row r="420" spans="1:14" x14ac:dyDescent="0.25">
      <c r="A420" s="1" t="s">
        <v>190</v>
      </c>
      <c r="B420" s="5">
        <v>44223</v>
      </c>
      <c r="C420" s="5">
        <v>44251</v>
      </c>
      <c r="D420" s="3">
        <f t="shared" si="52"/>
        <v>28</v>
      </c>
      <c r="E420" s="3" t="s">
        <v>86</v>
      </c>
      <c r="F420" s="3" t="s">
        <v>4</v>
      </c>
      <c r="G420" s="3">
        <v>6.1</v>
      </c>
      <c r="H420" s="3">
        <v>4270</v>
      </c>
      <c r="I420" s="3">
        <f t="shared" si="54"/>
        <v>4</v>
      </c>
      <c r="J420" s="12">
        <f t="shared" si="55"/>
        <v>0.87</v>
      </c>
      <c r="K420" s="13">
        <f t="shared" si="56"/>
        <v>700</v>
      </c>
      <c r="L420" s="15">
        <f t="shared" si="53"/>
        <v>609</v>
      </c>
      <c r="M420" s="2">
        <v>44227</v>
      </c>
      <c r="N420" s="14">
        <v>44197</v>
      </c>
    </row>
    <row r="421" spans="1:14" x14ac:dyDescent="0.25">
      <c r="A421" s="1" t="s">
        <v>190</v>
      </c>
      <c r="B421" s="5">
        <v>44223</v>
      </c>
      <c r="C421" s="5">
        <v>44251</v>
      </c>
      <c r="D421" s="3">
        <f t="shared" si="52"/>
        <v>28</v>
      </c>
      <c r="E421" s="3" t="s">
        <v>87</v>
      </c>
      <c r="F421" s="3" t="s">
        <v>4</v>
      </c>
      <c r="G421" s="3">
        <v>122.54</v>
      </c>
      <c r="H421" s="3">
        <v>18381</v>
      </c>
      <c r="I421" s="3">
        <f t="shared" si="54"/>
        <v>4</v>
      </c>
      <c r="J421" s="12">
        <f t="shared" si="55"/>
        <v>17.510000000000002</v>
      </c>
      <c r="K421" s="13">
        <f t="shared" si="56"/>
        <v>150</v>
      </c>
      <c r="L421" s="15">
        <f t="shared" si="53"/>
        <v>2626.5</v>
      </c>
      <c r="M421" s="2">
        <v>44227</v>
      </c>
      <c r="N421" s="14">
        <v>44197</v>
      </c>
    </row>
    <row r="422" spans="1:14" x14ac:dyDescent="0.25">
      <c r="A422" s="1" t="s">
        <v>190</v>
      </c>
      <c r="B422" s="5">
        <v>44223</v>
      </c>
      <c r="C422" s="5">
        <v>44251</v>
      </c>
      <c r="D422" s="3">
        <f t="shared" si="52"/>
        <v>28</v>
      </c>
      <c r="E422" s="3" t="s">
        <v>88</v>
      </c>
      <c r="F422" s="3" t="s">
        <v>4</v>
      </c>
      <c r="G422" s="3">
        <v>14.4</v>
      </c>
      <c r="H422" s="3">
        <v>15167.28</v>
      </c>
      <c r="I422" s="3">
        <f t="shared" si="54"/>
        <v>4</v>
      </c>
      <c r="J422" s="12">
        <f t="shared" si="55"/>
        <v>2.06</v>
      </c>
      <c r="K422" s="13">
        <f t="shared" si="56"/>
        <v>1053.28</v>
      </c>
      <c r="L422" s="15">
        <f t="shared" si="53"/>
        <v>2169.7600000000002</v>
      </c>
      <c r="M422" s="2">
        <v>44227</v>
      </c>
      <c r="N422" s="14">
        <v>44197</v>
      </c>
    </row>
    <row r="423" spans="1:14" x14ac:dyDescent="0.25">
      <c r="A423" s="1" t="s">
        <v>190</v>
      </c>
      <c r="B423" s="5">
        <v>44223</v>
      </c>
      <c r="C423" s="5">
        <v>44251</v>
      </c>
      <c r="D423" s="3">
        <f t="shared" si="52"/>
        <v>28</v>
      </c>
      <c r="E423" s="3" t="s">
        <v>90</v>
      </c>
      <c r="F423" s="3" t="s">
        <v>118</v>
      </c>
      <c r="G423" s="3">
        <v>300</v>
      </c>
      <c r="H423" s="3">
        <v>18000</v>
      </c>
      <c r="I423" s="3">
        <f t="shared" si="54"/>
        <v>4</v>
      </c>
      <c r="J423" s="12">
        <f t="shared" si="55"/>
        <v>42.86</v>
      </c>
      <c r="K423" s="13">
        <f t="shared" si="56"/>
        <v>60</v>
      </c>
      <c r="L423" s="15">
        <f t="shared" si="53"/>
        <v>2571.6</v>
      </c>
      <c r="M423" s="2">
        <v>44227</v>
      </c>
      <c r="N423" s="14">
        <v>44197</v>
      </c>
    </row>
    <row r="424" spans="1:14" x14ac:dyDescent="0.25">
      <c r="A424" s="1" t="s">
        <v>190</v>
      </c>
      <c r="B424" s="5">
        <v>44223</v>
      </c>
      <c r="C424" s="5">
        <v>44251</v>
      </c>
      <c r="D424" s="3">
        <f t="shared" si="52"/>
        <v>28</v>
      </c>
      <c r="E424" s="3" t="s">
        <v>91</v>
      </c>
      <c r="F424" s="3" t="s">
        <v>127</v>
      </c>
      <c r="G424" s="3">
        <v>215.65</v>
      </c>
      <c r="H424" s="3">
        <v>55866</v>
      </c>
      <c r="I424" s="3">
        <f t="shared" si="54"/>
        <v>4</v>
      </c>
      <c r="J424" s="12">
        <f t="shared" si="55"/>
        <v>30.81</v>
      </c>
      <c r="K424" s="13">
        <f t="shared" si="56"/>
        <v>259.06</v>
      </c>
      <c r="L424" s="15">
        <f t="shared" si="53"/>
        <v>7981.64</v>
      </c>
      <c r="M424" s="2">
        <v>44227</v>
      </c>
      <c r="N424" s="14">
        <v>44197</v>
      </c>
    </row>
    <row r="425" spans="1:14" x14ac:dyDescent="0.25">
      <c r="A425" s="1" t="s">
        <v>190</v>
      </c>
      <c r="B425" s="5">
        <v>44223</v>
      </c>
      <c r="C425" s="5">
        <v>44251</v>
      </c>
      <c r="D425" s="3">
        <f t="shared" si="52"/>
        <v>28</v>
      </c>
      <c r="E425" s="3" t="s">
        <v>92</v>
      </c>
      <c r="F425" s="3" t="s">
        <v>4</v>
      </c>
      <c r="G425" s="3">
        <v>37</v>
      </c>
      <c r="H425" s="3">
        <v>1256</v>
      </c>
      <c r="I425" s="3">
        <f t="shared" si="54"/>
        <v>4</v>
      </c>
      <c r="J425" s="12">
        <f t="shared" si="55"/>
        <v>5.29</v>
      </c>
      <c r="K425" s="13">
        <f t="shared" si="56"/>
        <v>33.950000000000003</v>
      </c>
      <c r="L425" s="15">
        <f t="shared" si="53"/>
        <v>179.6</v>
      </c>
      <c r="M425" s="2">
        <v>44227</v>
      </c>
      <c r="N425" s="14">
        <v>44197</v>
      </c>
    </row>
    <row r="426" spans="1:14" x14ac:dyDescent="0.25">
      <c r="A426" s="1" t="s">
        <v>190</v>
      </c>
      <c r="B426" s="5">
        <v>44223</v>
      </c>
      <c r="C426" s="5">
        <v>44251</v>
      </c>
      <c r="D426" s="3">
        <f t="shared" si="52"/>
        <v>28</v>
      </c>
      <c r="E426" s="3" t="s">
        <v>93</v>
      </c>
      <c r="F426" s="3" t="s">
        <v>4</v>
      </c>
      <c r="G426" s="3">
        <v>18.36</v>
      </c>
      <c r="H426" s="3">
        <v>22582.799999999999</v>
      </c>
      <c r="I426" s="3">
        <f t="shared" si="54"/>
        <v>4</v>
      </c>
      <c r="J426" s="12">
        <f t="shared" si="55"/>
        <v>2.62</v>
      </c>
      <c r="K426" s="13">
        <f t="shared" si="56"/>
        <v>1230</v>
      </c>
      <c r="L426" s="15">
        <f t="shared" si="53"/>
        <v>3222.6</v>
      </c>
      <c r="M426" s="2">
        <v>44227</v>
      </c>
      <c r="N426" s="14">
        <v>44197</v>
      </c>
    </row>
    <row r="427" spans="1:14" x14ac:dyDescent="0.25">
      <c r="A427" s="1" t="s">
        <v>190</v>
      </c>
      <c r="B427" s="5">
        <v>44223</v>
      </c>
      <c r="C427" s="5">
        <v>44251</v>
      </c>
      <c r="D427" s="3">
        <f t="shared" si="52"/>
        <v>28</v>
      </c>
      <c r="E427" s="3" t="s">
        <v>94</v>
      </c>
      <c r="F427" s="3" t="s">
        <v>127</v>
      </c>
      <c r="G427" s="3">
        <v>7</v>
      </c>
      <c r="H427" s="3">
        <v>5202</v>
      </c>
      <c r="I427" s="3">
        <f t="shared" si="54"/>
        <v>4</v>
      </c>
      <c r="J427" s="12">
        <f t="shared" si="55"/>
        <v>1</v>
      </c>
      <c r="K427" s="13">
        <f t="shared" si="56"/>
        <v>743.14</v>
      </c>
      <c r="L427" s="15">
        <f t="shared" si="53"/>
        <v>743.14</v>
      </c>
      <c r="M427" s="2">
        <v>44227</v>
      </c>
      <c r="N427" s="14">
        <v>44197</v>
      </c>
    </row>
    <row r="428" spans="1:14" x14ac:dyDescent="0.25">
      <c r="A428" s="1" t="s">
        <v>190</v>
      </c>
      <c r="B428" s="5">
        <v>44223</v>
      </c>
      <c r="C428" s="5">
        <v>44251</v>
      </c>
      <c r="D428" s="3">
        <f t="shared" si="52"/>
        <v>28</v>
      </c>
      <c r="E428" s="3" t="s">
        <v>95</v>
      </c>
      <c r="F428" s="3" t="s">
        <v>4</v>
      </c>
      <c r="G428" s="3">
        <v>30</v>
      </c>
      <c r="H428" s="3">
        <v>9675</v>
      </c>
      <c r="I428" s="3">
        <f t="shared" si="54"/>
        <v>4</v>
      </c>
      <c r="J428" s="12">
        <f t="shared" si="55"/>
        <v>4.29</v>
      </c>
      <c r="K428" s="13">
        <f t="shared" si="56"/>
        <v>322.5</v>
      </c>
      <c r="L428" s="15">
        <f t="shared" si="53"/>
        <v>1383.53</v>
      </c>
      <c r="M428" s="2">
        <v>44227</v>
      </c>
      <c r="N428" s="14">
        <v>44197</v>
      </c>
    </row>
    <row r="429" spans="1:14" x14ac:dyDescent="0.25">
      <c r="A429" s="1" t="s">
        <v>190</v>
      </c>
      <c r="B429" s="5">
        <v>44223</v>
      </c>
      <c r="C429" s="5">
        <v>44251</v>
      </c>
      <c r="D429" s="3">
        <f t="shared" si="52"/>
        <v>28</v>
      </c>
      <c r="E429" s="3" t="s">
        <v>96</v>
      </c>
      <c r="F429" s="3" t="s">
        <v>4</v>
      </c>
      <c r="G429" s="3">
        <v>2.99</v>
      </c>
      <c r="H429" s="3">
        <v>4810</v>
      </c>
      <c r="I429" s="3">
        <f t="shared" si="54"/>
        <v>4</v>
      </c>
      <c r="J429" s="12">
        <f t="shared" si="55"/>
        <v>0.43</v>
      </c>
      <c r="K429" s="13">
        <f t="shared" si="56"/>
        <v>1608.7</v>
      </c>
      <c r="L429" s="15">
        <f t="shared" si="53"/>
        <v>691.74</v>
      </c>
      <c r="M429" s="2">
        <v>44227</v>
      </c>
      <c r="N429" s="14">
        <v>44197</v>
      </c>
    </row>
    <row r="430" spans="1:14" x14ac:dyDescent="0.25">
      <c r="A430" s="1" t="s">
        <v>190</v>
      </c>
      <c r="B430" s="5">
        <v>44223</v>
      </c>
      <c r="C430" s="5">
        <v>44251</v>
      </c>
      <c r="D430" s="3">
        <f t="shared" si="52"/>
        <v>28</v>
      </c>
      <c r="E430" s="3" t="s">
        <v>97</v>
      </c>
      <c r="F430" s="3" t="s">
        <v>4</v>
      </c>
      <c r="G430" s="3">
        <v>7.85</v>
      </c>
      <c r="H430" s="3">
        <v>13240</v>
      </c>
      <c r="I430" s="3">
        <f t="shared" si="54"/>
        <v>4</v>
      </c>
      <c r="J430" s="12">
        <f t="shared" si="55"/>
        <v>1.1200000000000001</v>
      </c>
      <c r="K430" s="13">
        <f t="shared" si="56"/>
        <v>1686.62</v>
      </c>
      <c r="L430" s="15">
        <f t="shared" si="53"/>
        <v>1889.01</v>
      </c>
      <c r="M430" s="2">
        <v>44227</v>
      </c>
      <c r="N430" s="14">
        <v>44197</v>
      </c>
    </row>
    <row r="431" spans="1:14" x14ac:dyDescent="0.25">
      <c r="A431" s="1" t="s">
        <v>190</v>
      </c>
      <c r="B431" s="5">
        <v>44223</v>
      </c>
      <c r="C431" s="5">
        <v>44251</v>
      </c>
      <c r="D431" s="3">
        <f t="shared" si="52"/>
        <v>28</v>
      </c>
      <c r="E431" s="3" t="s">
        <v>98</v>
      </c>
      <c r="F431" s="3" t="s">
        <v>4</v>
      </c>
      <c r="G431" s="3">
        <v>124.86</v>
      </c>
      <c r="H431" s="3">
        <v>12485.95</v>
      </c>
      <c r="I431" s="3">
        <f t="shared" si="54"/>
        <v>4</v>
      </c>
      <c r="J431" s="12">
        <f t="shared" si="55"/>
        <v>17.84</v>
      </c>
      <c r="K431" s="13">
        <f t="shared" si="56"/>
        <v>100</v>
      </c>
      <c r="L431" s="15">
        <f t="shared" si="53"/>
        <v>1784</v>
      </c>
      <c r="M431" s="2">
        <v>44227</v>
      </c>
      <c r="N431" s="14">
        <v>44197</v>
      </c>
    </row>
    <row r="432" spans="1:14" x14ac:dyDescent="0.25">
      <c r="A432" s="1" t="s">
        <v>190</v>
      </c>
      <c r="B432" s="5">
        <v>44223</v>
      </c>
      <c r="C432" s="5">
        <v>44251</v>
      </c>
      <c r="D432" s="3">
        <f t="shared" si="52"/>
        <v>28</v>
      </c>
      <c r="E432" s="3" t="s">
        <v>99</v>
      </c>
      <c r="F432" s="3" t="s">
        <v>4</v>
      </c>
      <c r="G432" s="3">
        <v>13</v>
      </c>
      <c r="H432" s="3">
        <v>5200</v>
      </c>
      <c r="I432" s="3">
        <f t="shared" si="54"/>
        <v>4</v>
      </c>
      <c r="J432" s="12">
        <f t="shared" si="55"/>
        <v>1.86</v>
      </c>
      <c r="K432" s="13">
        <f t="shared" si="56"/>
        <v>400</v>
      </c>
      <c r="L432" s="15">
        <f t="shared" si="53"/>
        <v>744</v>
      </c>
      <c r="M432" s="2">
        <v>44227</v>
      </c>
      <c r="N432" s="14">
        <v>44197</v>
      </c>
    </row>
    <row r="433" spans="1:14" x14ac:dyDescent="0.25">
      <c r="A433" s="1" t="s">
        <v>190</v>
      </c>
      <c r="B433" s="5">
        <v>44223</v>
      </c>
      <c r="C433" s="5">
        <v>44251</v>
      </c>
      <c r="D433" s="3">
        <f t="shared" si="52"/>
        <v>28</v>
      </c>
      <c r="E433" s="3" t="s">
        <v>100</v>
      </c>
      <c r="F433" s="3" t="s">
        <v>4</v>
      </c>
      <c r="G433" s="3">
        <v>41.12</v>
      </c>
      <c r="H433" s="3">
        <v>113473.61</v>
      </c>
      <c r="I433" s="3">
        <f t="shared" si="54"/>
        <v>4</v>
      </c>
      <c r="J433" s="12">
        <f t="shared" si="55"/>
        <v>5.87</v>
      </c>
      <c r="K433" s="13">
        <f t="shared" si="56"/>
        <v>2759.57</v>
      </c>
      <c r="L433" s="15">
        <f t="shared" si="53"/>
        <v>16198.68</v>
      </c>
      <c r="M433" s="2">
        <v>44227</v>
      </c>
      <c r="N433" s="14">
        <v>44197</v>
      </c>
    </row>
    <row r="434" spans="1:14" x14ac:dyDescent="0.25">
      <c r="A434" s="1" t="s">
        <v>190</v>
      </c>
      <c r="B434" s="5">
        <v>44223</v>
      </c>
      <c r="C434" s="5">
        <v>44251</v>
      </c>
      <c r="D434" s="3">
        <f t="shared" ref="D434:D450" si="57">C434-B434</f>
        <v>28</v>
      </c>
      <c r="E434" s="3" t="s">
        <v>101</v>
      </c>
      <c r="F434" s="3" t="s">
        <v>118</v>
      </c>
      <c r="G434" s="3">
        <v>72</v>
      </c>
      <c r="H434" s="3">
        <v>4026</v>
      </c>
      <c r="I434" s="3">
        <f t="shared" si="54"/>
        <v>4</v>
      </c>
      <c r="J434" s="12">
        <f t="shared" si="55"/>
        <v>10.29</v>
      </c>
      <c r="K434" s="13">
        <f t="shared" si="56"/>
        <v>55.92</v>
      </c>
      <c r="L434" s="15">
        <f t="shared" si="53"/>
        <v>575.41999999999996</v>
      </c>
      <c r="M434" s="2">
        <v>44227</v>
      </c>
      <c r="N434" s="14">
        <v>44197</v>
      </c>
    </row>
    <row r="435" spans="1:14" x14ac:dyDescent="0.25">
      <c r="A435" s="1" t="s">
        <v>190</v>
      </c>
      <c r="B435" s="5">
        <v>44223</v>
      </c>
      <c r="C435" s="5">
        <v>44251</v>
      </c>
      <c r="D435" s="3">
        <f t="shared" si="57"/>
        <v>28</v>
      </c>
      <c r="E435" s="3" t="s">
        <v>163</v>
      </c>
      <c r="F435" s="3" t="s">
        <v>4</v>
      </c>
      <c r="G435" s="3">
        <v>17.100000000000001</v>
      </c>
      <c r="H435" s="3">
        <v>21147</v>
      </c>
      <c r="I435" s="3">
        <f t="shared" si="54"/>
        <v>4</v>
      </c>
      <c r="J435" s="12">
        <f t="shared" si="55"/>
        <v>2.44</v>
      </c>
      <c r="K435" s="13">
        <f t="shared" si="56"/>
        <v>1236.67</v>
      </c>
      <c r="L435" s="15">
        <f t="shared" si="53"/>
        <v>3017.47</v>
      </c>
      <c r="M435" s="2">
        <v>44227</v>
      </c>
      <c r="N435" s="14">
        <v>44197</v>
      </c>
    </row>
    <row r="436" spans="1:14" x14ac:dyDescent="0.25">
      <c r="A436" s="1" t="s">
        <v>190</v>
      </c>
      <c r="B436" s="5">
        <v>44223</v>
      </c>
      <c r="C436" s="5">
        <v>44251</v>
      </c>
      <c r="D436" s="3">
        <f t="shared" si="57"/>
        <v>28</v>
      </c>
      <c r="E436" s="3" t="s">
        <v>102</v>
      </c>
      <c r="F436" s="3" t="s">
        <v>4</v>
      </c>
      <c r="G436" s="3">
        <v>33.4</v>
      </c>
      <c r="H436" s="3">
        <v>23403.8</v>
      </c>
      <c r="I436" s="3">
        <f t="shared" si="54"/>
        <v>4</v>
      </c>
      <c r="J436" s="12">
        <f t="shared" si="55"/>
        <v>4.7699999999999996</v>
      </c>
      <c r="K436" s="13">
        <f t="shared" si="56"/>
        <v>700.71</v>
      </c>
      <c r="L436" s="15">
        <f t="shared" si="53"/>
        <v>3342.39</v>
      </c>
      <c r="M436" s="2">
        <v>44227</v>
      </c>
      <c r="N436" s="14">
        <v>44197</v>
      </c>
    </row>
    <row r="437" spans="1:14" x14ac:dyDescent="0.25">
      <c r="A437" s="1" t="s">
        <v>190</v>
      </c>
      <c r="B437" s="5">
        <v>44223</v>
      </c>
      <c r="C437" s="5">
        <v>44251</v>
      </c>
      <c r="D437" s="3">
        <f t="shared" si="57"/>
        <v>28</v>
      </c>
      <c r="E437" s="3" t="s">
        <v>103</v>
      </c>
      <c r="F437" s="3" t="s">
        <v>4</v>
      </c>
      <c r="G437" s="3">
        <v>43</v>
      </c>
      <c r="H437" s="3">
        <v>7700</v>
      </c>
      <c r="I437" s="3">
        <f t="shared" si="54"/>
        <v>4</v>
      </c>
      <c r="J437" s="12">
        <f t="shared" si="55"/>
        <v>6.14</v>
      </c>
      <c r="K437" s="13">
        <f t="shared" si="56"/>
        <v>179.07</v>
      </c>
      <c r="L437" s="15">
        <f t="shared" si="53"/>
        <v>1099.49</v>
      </c>
      <c r="M437" s="2">
        <v>44227</v>
      </c>
      <c r="N437" s="14">
        <v>44197</v>
      </c>
    </row>
    <row r="438" spans="1:14" x14ac:dyDescent="0.25">
      <c r="A438" s="1" t="s">
        <v>190</v>
      </c>
      <c r="B438" s="5">
        <v>44223</v>
      </c>
      <c r="C438" s="5">
        <v>44251</v>
      </c>
      <c r="D438" s="3">
        <f t="shared" si="57"/>
        <v>28</v>
      </c>
      <c r="E438" s="3" t="s">
        <v>104</v>
      </c>
      <c r="F438" s="3" t="s">
        <v>127</v>
      </c>
      <c r="G438" s="3">
        <v>1.62</v>
      </c>
      <c r="H438" s="3">
        <v>1527</v>
      </c>
      <c r="I438" s="3">
        <f t="shared" si="54"/>
        <v>4</v>
      </c>
      <c r="J438" s="12">
        <f t="shared" si="55"/>
        <v>0.23</v>
      </c>
      <c r="K438" s="13">
        <f t="shared" si="56"/>
        <v>942.59</v>
      </c>
      <c r="L438" s="15">
        <f t="shared" si="53"/>
        <v>216.8</v>
      </c>
      <c r="M438" s="2">
        <v>44227</v>
      </c>
      <c r="N438" s="14">
        <v>44197</v>
      </c>
    </row>
    <row r="439" spans="1:14" x14ac:dyDescent="0.25">
      <c r="A439" s="1" t="s">
        <v>190</v>
      </c>
      <c r="B439" s="5">
        <v>44223</v>
      </c>
      <c r="C439" s="5">
        <v>44251</v>
      </c>
      <c r="D439" s="3">
        <f t="shared" si="57"/>
        <v>28</v>
      </c>
      <c r="E439" s="3" t="s">
        <v>105</v>
      </c>
      <c r="F439" s="3" t="s">
        <v>4</v>
      </c>
      <c r="G439" s="3">
        <v>80</v>
      </c>
      <c r="H439" s="3">
        <v>61470</v>
      </c>
      <c r="I439" s="3">
        <f t="shared" si="54"/>
        <v>4</v>
      </c>
      <c r="J439" s="12">
        <f t="shared" si="55"/>
        <v>11.43</v>
      </c>
      <c r="K439" s="13">
        <f t="shared" si="56"/>
        <v>768.38</v>
      </c>
      <c r="L439" s="15">
        <f t="shared" si="53"/>
        <v>8782.58</v>
      </c>
      <c r="M439" s="2">
        <v>44227</v>
      </c>
      <c r="N439" s="14">
        <v>44197</v>
      </c>
    </row>
    <row r="440" spans="1:14" x14ac:dyDescent="0.25">
      <c r="A440" s="1" t="s">
        <v>190</v>
      </c>
      <c r="B440" s="5">
        <v>44223</v>
      </c>
      <c r="C440" s="5">
        <v>44251</v>
      </c>
      <c r="D440" s="3">
        <f t="shared" si="57"/>
        <v>28</v>
      </c>
      <c r="E440" s="3" t="s">
        <v>106</v>
      </c>
      <c r="F440" s="3" t="s">
        <v>4</v>
      </c>
      <c r="G440" s="3">
        <v>80</v>
      </c>
      <c r="H440" s="3">
        <v>50800</v>
      </c>
      <c r="I440" s="3">
        <f t="shared" si="54"/>
        <v>4</v>
      </c>
      <c r="J440" s="12">
        <f t="shared" si="55"/>
        <v>11.43</v>
      </c>
      <c r="K440" s="13">
        <f t="shared" si="56"/>
        <v>635</v>
      </c>
      <c r="L440" s="15">
        <f t="shared" si="53"/>
        <v>7258.05</v>
      </c>
      <c r="M440" s="2">
        <v>44227</v>
      </c>
      <c r="N440" s="14">
        <v>44197</v>
      </c>
    </row>
    <row r="441" spans="1:14" x14ac:dyDescent="0.25">
      <c r="A441" s="1" t="s">
        <v>190</v>
      </c>
      <c r="B441" s="5">
        <v>44223</v>
      </c>
      <c r="C441" s="5">
        <v>44251</v>
      </c>
      <c r="D441" s="3">
        <f t="shared" si="57"/>
        <v>28</v>
      </c>
      <c r="E441" s="3" t="s">
        <v>107</v>
      </c>
      <c r="F441" s="3" t="s">
        <v>4</v>
      </c>
      <c r="G441" s="3">
        <v>44</v>
      </c>
      <c r="H441" s="3">
        <v>27280</v>
      </c>
      <c r="I441" s="3">
        <f t="shared" si="54"/>
        <v>4</v>
      </c>
      <c r="J441" s="12">
        <f t="shared" si="55"/>
        <v>6.29</v>
      </c>
      <c r="K441" s="13">
        <f t="shared" si="56"/>
        <v>620</v>
      </c>
      <c r="L441" s="15">
        <f t="shared" si="53"/>
        <v>3899.8</v>
      </c>
      <c r="M441" s="2">
        <v>44227</v>
      </c>
      <c r="N441" s="14">
        <v>44197</v>
      </c>
    </row>
    <row r="442" spans="1:14" x14ac:dyDescent="0.25">
      <c r="A442" s="1" t="s">
        <v>190</v>
      </c>
      <c r="B442" s="5">
        <v>44223</v>
      </c>
      <c r="C442" s="5">
        <v>44251</v>
      </c>
      <c r="D442" s="3">
        <f t="shared" si="57"/>
        <v>28</v>
      </c>
      <c r="E442" s="3" t="s">
        <v>108</v>
      </c>
      <c r="F442" s="3" t="s">
        <v>4</v>
      </c>
      <c r="G442" s="3">
        <v>176.75</v>
      </c>
      <c r="H442" s="3">
        <v>75500</v>
      </c>
      <c r="I442" s="3">
        <f t="shared" si="54"/>
        <v>4</v>
      </c>
      <c r="J442" s="12">
        <f t="shared" si="55"/>
        <v>25.25</v>
      </c>
      <c r="K442" s="13">
        <f t="shared" si="56"/>
        <v>427.16</v>
      </c>
      <c r="L442" s="15">
        <f t="shared" si="53"/>
        <v>10785.79</v>
      </c>
      <c r="M442" s="2">
        <v>44227</v>
      </c>
      <c r="N442" s="14">
        <v>44197</v>
      </c>
    </row>
    <row r="443" spans="1:14" x14ac:dyDescent="0.25">
      <c r="A443" s="1" t="s">
        <v>190</v>
      </c>
      <c r="B443" s="5">
        <v>44223</v>
      </c>
      <c r="C443" s="5">
        <v>44251</v>
      </c>
      <c r="D443" s="3">
        <f t="shared" si="57"/>
        <v>28</v>
      </c>
      <c r="E443" s="3" t="s">
        <v>109</v>
      </c>
      <c r="F443" s="3" t="s">
        <v>4</v>
      </c>
      <c r="G443" s="3">
        <v>144.66</v>
      </c>
      <c r="H443" s="3">
        <v>64202.47</v>
      </c>
      <c r="I443" s="3">
        <f t="shared" si="54"/>
        <v>4</v>
      </c>
      <c r="J443" s="12">
        <f t="shared" si="55"/>
        <v>20.67</v>
      </c>
      <c r="K443" s="13">
        <f t="shared" si="56"/>
        <v>443.82</v>
      </c>
      <c r="L443" s="15">
        <f t="shared" si="53"/>
        <v>9173.76</v>
      </c>
      <c r="M443" s="2">
        <v>44227</v>
      </c>
      <c r="N443" s="14">
        <v>44197</v>
      </c>
    </row>
    <row r="444" spans="1:14" x14ac:dyDescent="0.25">
      <c r="A444" s="1" t="s">
        <v>190</v>
      </c>
      <c r="B444" s="5">
        <v>44223</v>
      </c>
      <c r="C444" s="5">
        <v>44251</v>
      </c>
      <c r="D444" s="3">
        <f t="shared" si="57"/>
        <v>28</v>
      </c>
      <c r="E444" s="3" t="s">
        <v>110</v>
      </c>
      <c r="F444" s="3" t="s">
        <v>4</v>
      </c>
      <c r="G444" s="3">
        <v>1.7</v>
      </c>
      <c r="H444" s="3">
        <v>2100</v>
      </c>
      <c r="I444" s="3">
        <f t="shared" si="54"/>
        <v>4</v>
      </c>
      <c r="J444" s="12">
        <f t="shared" si="55"/>
        <v>0.24</v>
      </c>
      <c r="K444" s="13">
        <f t="shared" si="56"/>
        <v>1235.29</v>
      </c>
      <c r="L444" s="15">
        <f t="shared" si="53"/>
        <v>296.47000000000003</v>
      </c>
      <c r="M444" s="2">
        <v>44227</v>
      </c>
      <c r="N444" s="14">
        <v>44197</v>
      </c>
    </row>
    <row r="445" spans="1:14" x14ac:dyDescent="0.25">
      <c r="A445" s="1" t="s">
        <v>190</v>
      </c>
      <c r="B445" s="5">
        <v>44223</v>
      </c>
      <c r="C445" s="5">
        <v>44251</v>
      </c>
      <c r="D445" s="3">
        <f t="shared" si="57"/>
        <v>28</v>
      </c>
      <c r="E445" s="3" t="s">
        <v>111</v>
      </c>
      <c r="F445" s="3" t="s">
        <v>4</v>
      </c>
      <c r="G445" s="3">
        <v>3.08</v>
      </c>
      <c r="H445" s="3">
        <v>5775</v>
      </c>
      <c r="I445" s="3">
        <f t="shared" si="54"/>
        <v>4</v>
      </c>
      <c r="J445" s="12">
        <f t="shared" si="55"/>
        <v>0.44</v>
      </c>
      <c r="K445" s="13">
        <f t="shared" si="56"/>
        <v>1875</v>
      </c>
      <c r="L445" s="15">
        <f t="shared" si="53"/>
        <v>825</v>
      </c>
      <c r="M445" s="2">
        <v>44227</v>
      </c>
      <c r="N445" s="14">
        <v>44197</v>
      </c>
    </row>
    <row r="446" spans="1:14" x14ac:dyDescent="0.25">
      <c r="A446" s="1" t="s">
        <v>190</v>
      </c>
      <c r="B446" s="5">
        <v>44223</v>
      </c>
      <c r="C446" s="5">
        <v>44251</v>
      </c>
      <c r="D446" s="3">
        <f t="shared" si="57"/>
        <v>28</v>
      </c>
      <c r="E446" s="3" t="s">
        <v>112</v>
      </c>
      <c r="F446" s="3" t="s">
        <v>4</v>
      </c>
      <c r="G446" s="3">
        <v>1.84</v>
      </c>
      <c r="H446" s="3">
        <v>6541</v>
      </c>
      <c r="I446" s="3">
        <f t="shared" si="54"/>
        <v>4</v>
      </c>
      <c r="J446" s="12">
        <f t="shared" si="55"/>
        <v>0.26</v>
      </c>
      <c r="K446" s="13">
        <f t="shared" si="56"/>
        <v>3554.89</v>
      </c>
      <c r="L446" s="15">
        <f t="shared" si="53"/>
        <v>924.27</v>
      </c>
      <c r="M446" s="2">
        <v>44227</v>
      </c>
      <c r="N446" s="14">
        <v>44197</v>
      </c>
    </row>
    <row r="447" spans="1:14" x14ac:dyDescent="0.25">
      <c r="A447" s="1" t="s">
        <v>190</v>
      </c>
      <c r="B447" s="5">
        <v>44223</v>
      </c>
      <c r="C447" s="5">
        <v>44251</v>
      </c>
      <c r="D447" s="3">
        <f t="shared" si="57"/>
        <v>28</v>
      </c>
      <c r="E447" s="3" t="s">
        <v>113</v>
      </c>
      <c r="F447" s="3" t="s">
        <v>118</v>
      </c>
      <c r="G447" s="3">
        <v>1050</v>
      </c>
      <c r="H447" s="3">
        <v>12673.92</v>
      </c>
      <c r="I447" s="3">
        <f t="shared" si="54"/>
        <v>4</v>
      </c>
      <c r="J447" s="12">
        <f t="shared" si="55"/>
        <v>150</v>
      </c>
      <c r="K447" s="13">
        <f t="shared" si="56"/>
        <v>12.07</v>
      </c>
      <c r="L447" s="15">
        <f t="shared" si="53"/>
        <v>1810.5</v>
      </c>
      <c r="M447" s="2">
        <v>44227</v>
      </c>
      <c r="N447" s="14">
        <v>44197</v>
      </c>
    </row>
    <row r="448" spans="1:14" x14ac:dyDescent="0.25">
      <c r="A448" s="1" t="s">
        <v>190</v>
      </c>
      <c r="B448" s="5">
        <v>44223</v>
      </c>
      <c r="C448" s="5">
        <v>44251</v>
      </c>
      <c r="D448" s="3">
        <f t="shared" si="57"/>
        <v>28</v>
      </c>
      <c r="E448" s="3" t="s">
        <v>114</v>
      </c>
      <c r="F448" s="3" t="s">
        <v>118</v>
      </c>
      <c r="G448" s="3">
        <v>7675</v>
      </c>
      <c r="H448" s="3">
        <v>69443.61</v>
      </c>
      <c r="I448" s="3">
        <f t="shared" si="54"/>
        <v>4</v>
      </c>
      <c r="J448" s="12">
        <f t="shared" si="55"/>
        <v>1096.43</v>
      </c>
      <c r="K448" s="13">
        <f t="shared" si="56"/>
        <v>9.0500000000000007</v>
      </c>
      <c r="L448" s="15">
        <f t="shared" si="53"/>
        <v>9922.69</v>
      </c>
      <c r="M448" s="2">
        <v>44227</v>
      </c>
      <c r="N448" s="14">
        <v>44197</v>
      </c>
    </row>
    <row r="449" spans="1:14" x14ac:dyDescent="0.25">
      <c r="A449" s="1" t="s">
        <v>190</v>
      </c>
      <c r="B449" s="5">
        <v>44223</v>
      </c>
      <c r="C449" s="5">
        <v>44251</v>
      </c>
      <c r="D449" s="3">
        <f t="shared" si="57"/>
        <v>28</v>
      </c>
      <c r="E449" s="3" t="s">
        <v>115</v>
      </c>
      <c r="F449" s="3" t="s">
        <v>4</v>
      </c>
      <c r="G449" s="3">
        <v>18.2</v>
      </c>
      <c r="H449" s="3">
        <v>21089.31</v>
      </c>
      <c r="I449" s="3">
        <f t="shared" si="54"/>
        <v>4</v>
      </c>
      <c r="J449" s="12">
        <f t="shared" si="55"/>
        <v>2.6</v>
      </c>
      <c r="K449" s="13">
        <f t="shared" si="56"/>
        <v>1158.75</v>
      </c>
      <c r="L449" s="15">
        <f t="shared" si="53"/>
        <v>3012.75</v>
      </c>
      <c r="M449" s="2">
        <v>44227</v>
      </c>
      <c r="N449" s="14">
        <v>44197</v>
      </c>
    </row>
    <row r="450" spans="1:14" x14ac:dyDescent="0.25">
      <c r="A450" s="1" t="s">
        <v>190</v>
      </c>
      <c r="B450" s="5">
        <v>44223</v>
      </c>
      <c r="C450" s="5">
        <v>44251</v>
      </c>
      <c r="D450" s="3">
        <f t="shared" si="57"/>
        <v>28</v>
      </c>
      <c r="E450" s="3" t="s">
        <v>117</v>
      </c>
      <c r="F450" s="3" t="s">
        <v>4</v>
      </c>
      <c r="G450" s="3">
        <v>175.48</v>
      </c>
      <c r="H450" s="3">
        <v>190960</v>
      </c>
      <c r="I450" s="3">
        <f t="shared" si="54"/>
        <v>4</v>
      </c>
      <c r="J450" s="12">
        <f t="shared" si="55"/>
        <v>25.07</v>
      </c>
      <c r="K450" s="13">
        <f t="shared" si="56"/>
        <v>1088.22</v>
      </c>
      <c r="L450" s="15">
        <f t="shared" si="53"/>
        <v>27281.68</v>
      </c>
      <c r="M450" s="2">
        <v>44227</v>
      </c>
      <c r="N450" s="14">
        <v>44197</v>
      </c>
    </row>
    <row r="451" spans="1:14" x14ac:dyDescent="0.25">
      <c r="A451" s="1" t="s">
        <v>190</v>
      </c>
      <c r="B451" s="5">
        <v>44223</v>
      </c>
      <c r="C451" s="5">
        <v>44251</v>
      </c>
      <c r="D451" s="3">
        <f t="shared" ref="D451:D514" si="58">C451-B451</f>
        <v>28</v>
      </c>
      <c r="E451" s="3" t="s">
        <v>119</v>
      </c>
      <c r="F451" s="3" t="s">
        <v>4</v>
      </c>
      <c r="G451" s="3">
        <v>1.7</v>
      </c>
      <c r="H451" s="3">
        <v>7240</v>
      </c>
      <c r="I451" s="3">
        <f t="shared" ref="I451:I460" si="59">M451-B451</f>
        <v>4</v>
      </c>
      <c r="J451" s="12">
        <f t="shared" ref="J451:J514" si="60">ROUND(G451/D451*I451,2)</f>
        <v>0.24</v>
      </c>
      <c r="K451" s="13">
        <f t="shared" ref="K451:K501" si="61">ROUND(H451/G451,2)</f>
        <v>4258.82</v>
      </c>
      <c r="L451" s="15">
        <f t="shared" si="53"/>
        <v>1022.12</v>
      </c>
      <c r="M451" s="2">
        <v>44227</v>
      </c>
      <c r="N451" s="14">
        <v>44197</v>
      </c>
    </row>
    <row r="452" spans="1:14" x14ac:dyDescent="0.25">
      <c r="A452" s="1" t="s">
        <v>190</v>
      </c>
      <c r="B452" s="5">
        <v>44223</v>
      </c>
      <c r="C452" s="5">
        <v>44251</v>
      </c>
      <c r="D452" s="3">
        <f t="shared" si="58"/>
        <v>28</v>
      </c>
      <c r="E452" s="3" t="s">
        <v>120</v>
      </c>
      <c r="F452" s="3" t="s">
        <v>4</v>
      </c>
      <c r="G452" s="3">
        <v>1.248</v>
      </c>
      <c r="H452" s="3">
        <v>3270.29</v>
      </c>
      <c r="I452" s="3">
        <f t="shared" si="59"/>
        <v>4</v>
      </c>
      <c r="J452" s="12">
        <f t="shared" si="60"/>
        <v>0.18</v>
      </c>
      <c r="K452" s="13">
        <f t="shared" si="61"/>
        <v>2620.42</v>
      </c>
      <c r="L452" s="15">
        <f t="shared" si="53"/>
        <v>471.68</v>
      </c>
      <c r="M452" s="2">
        <v>44227</v>
      </c>
      <c r="N452" s="14">
        <v>44197</v>
      </c>
    </row>
    <row r="453" spans="1:14" x14ac:dyDescent="0.25">
      <c r="A453" s="1" t="s">
        <v>190</v>
      </c>
      <c r="B453" s="5">
        <v>44223</v>
      </c>
      <c r="C453" s="5">
        <v>44251</v>
      </c>
      <c r="D453" s="3">
        <f t="shared" si="58"/>
        <v>28</v>
      </c>
      <c r="E453" s="3" t="s">
        <v>121</v>
      </c>
      <c r="F453" s="3" t="s">
        <v>4</v>
      </c>
      <c r="G453" s="3">
        <v>1.1839999999999999</v>
      </c>
      <c r="H453" s="3">
        <v>3337.37</v>
      </c>
      <c r="I453" s="3">
        <f t="shared" si="59"/>
        <v>4</v>
      </c>
      <c r="J453" s="12">
        <f t="shared" si="60"/>
        <v>0.17</v>
      </c>
      <c r="K453" s="13">
        <f t="shared" si="61"/>
        <v>2818.72</v>
      </c>
      <c r="L453" s="15">
        <f t="shared" ref="L453:L516" si="62">ROUND(J453*K453,2)</f>
        <v>479.18</v>
      </c>
      <c r="M453" s="2">
        <v>44227</v>
      </c>
      <c r="N453" s="14">
        <v>44197</v>
      </c>
    </row>
    <row r="454" spans="1:14" x14ac:dyDescent="0.25">
      <c r="A454" s="1" t="s">
        <v>190</v>
      </c>
      <c r="B454" s="5">
        <v>44223</v>
      </c>
      <c r="C454" s="5">
        <v>44251</v>
      </c>
      <c r="D454" s="3">
        <f t="shared" si="58"/>
        <v>28</v>
      </c>
      <c r="E454" s="3" t="s">
        <v>122</v>
      </c>
      <c r="F454" s="3" t="s">
        <v>4</v>
      </c>
      <c r="G454" s="3">
        <v>1.35</v>
      </c>
      <c r="H454" s="3">
        <v>3691.93</v>
      </c>
      <c r="I454" s="3">
        <f t="shared" si="59"/>
        <v>4</v>
      </c>
      <c r="J454" s="12">
        <f t="shared" si="60"/>
        <v>0.19</v>
      </c>
      <c r="K454" s="13">
        <f t="shared" si="61"/>
        <v>2734.76</v>
      </c>
      <c r="L454" s="15">
        <f t="shared" si="62"/>
        <v>519.6</v>
      </c>
      <c r="M454" s="2">
        <v>44227</v>
      </c>
      <c r="N454" s="14">
        <v>44197</v>
      </c>
    </row>
    <row r="455" spans="1:14" x14ac:dyDescent="0.25">
      <c r="A455" s="1" t="s">
        <v>190</v>
      </c>
      <c r="B455" s="5">
        <v>44223</v>
      </c>
      <c r="C455" s="5">
        <v>44251</v>
      </c>
      <c r="D455" s="3">
        <f t="shared" si="58"/>
        <v>28</v>
      </c>
      <c r="E455" s="3" t="s">
        <v>164</v>
      </c>
      <c r="F455" s="3" t="s">
        <v>118</v>
      </c>
      <c r="G455" s="3">
        <v>2</v>
      </c>
      <c r="H455" s="3">
        <v>2904</v>
      </c>
      <c r="I455" s="3">
        <f t="shared" si="59"/>
        <v>4</v>
      </c>
      <c r="J455" s="12">
        <f t="shared" si="60"/>
        <v>0.28999999999999998</v>
      </c>
      <c r="K455" s="13">
        <f t="shared" si="61"/>
        <v>1452</v>
      </c>
      <c r="L455" s="15">
        <f t="shared" si="62"/>
        <v>421.08</v>
      </c>
      <c r="M455" s="2">
        <v>44227</v>
      </c>
      <c r="N455" s="14">
        <v>44197</v>
      </c>
    </row>
    <row r="456" spans="1:14" x14ac:dyDescent="0.25">
      <c r="A456" s="1" t="s">
        <v>190</v>
      </c>
      <c r="B456" s="5">
        <v>44223</v>
      </c>
      <c r="C456" s="5">
        <v>44251</v>
      </c>
      <c r="D456" s="3">
        <f t="shared" si="58"/>
        <v>28</v>
      </c>
      <c r="E456" s="3" t="s">
        <v>124</v>
      </c>
      <c r="F456" s="3" t="s">
        <v>118</v>
      </c>
      <c r="G456" s="3">
        <v>13</v>
      </c>
      <c r="H456" s="3">
        <v>3127.33</v>
      </c>
      <c r="I456" s="3">
        <f t="shared" si="59"/>
        <v>4</v>
      </c>
      <c r="J456" s="12">
        <f t="shared" si="60"/>
        <v>1.86</v>
      </c>
      <c r="K456" s="13">
        <f t="shared" si="61"/>
        <v>240.56</v>
      </c>
      <c r="L456" s="15">
        <f t="shared" si="62"/>
        <v>447.44</v>
      </c>
      <c r="M456" s="2">
        <v>44227</v>
      </c>
      <c r="N456" s="14">
        <v>44197</v>
      </c>
    </row>
    <row r="457" spans="1:14" x14ac:dyDescent="0.25">
      <c r="A457" s="1" t="s">
        <v>190</v>
      </c>
      <c r="B457" s="5">
        <v>44223</v>
      </c>
      <c r="C457" s="5">
        <v>44251</v>
      </c>
      <c r="D457" s="3">
        <f t="shared" si="58"/>
        <v>28</v>
      </c>
      <c r="E457" s="3" t="s">
        <v>125</v>
      </c>
      <c r="F457" s="3" t="s">
        <v>118</v>
      </c>
      <c r="G457" s="3">
        <v>24</v>
      </c>
      <c r="H457" s="3">
        <v>8020</v>
      </c>
      <c r="I457" s="3">
        <f t="shared" si="59"/>
        <v>4</v>
      </c>
      <c r="J457" s="12">
        <f t="shared" si="60"/>
        <v>3.43</v>
      </c>
      <c r="K457" s="13">
        <f t="shared" si="61"/>
        <v>334.17</v>
      </c>
      <c r="L457" s="15">
        <f t="shared" si="62"/>
        <v>1146.2</v>
      </c>
      <c r="M457" s="2">
        <v>44227</v>
      </c>
      <c r="N457" s="14">
        <v>44197</v>
      </c>
    </row>
    <row r="458" spans="1:14" x14ac:dyDescent="0.25">
      <c r="A458" s="1" t="s">
        <v>190</v>
      </c>
      <c r="B458" s="5">
        <v>44223</v>
      </c>
      <c r="C458" s="5">
        <v>44251</v>
      </c>
      <c r="D458" s="3">
        <f t="shared" si="58"/>
        <v>28</v>
      </c>
      <c r="E458" s="3" t="s">
        <v>126</v>
      </c>
      <c r="F458" s="3" t="s">
        <v>118</v>
      </c>
      <c r="G458" s="3">
        <v>23</v>
      </c>
      <c r="H458" s="3">
        <v>3727</v>
      </c>
      <c r="I458" s="3">
        <f t="shared" si="59"/>
        <v>4</v>
      </c>
      <c r="J458" s="12">
        <f t="shared" si="60"/>
        <v>3.29</v>
      </c>
      <c r="K458" s="13">
        <f t="shared" si="61"/>
        <v>162.04</v>
      </c>
      <c r="L458" s="15">
        <f t="shared" si="62"/>
        <v>533.11</v>
      </c>
      <c r="M458" s="2">
        <v>44227</v>
      </c>
      <c r="N458" s="14">
        <v>44197</v>
      </c>
    </row>
    <row r="459" spans="1:14" x14ac:dyDescent="0.25">
      <c r="A459" s="1" t="s">
        <v>190</v>
      </c>
      <c r="B459" s="5">
        <v>44223</v>
      </c>
      <c r="C459" s="5">
        <v>44251</v>
      </c>
      <c r="D459" s="3">
        <f t="shared" si="58"/>
        <v>28</v>
      </c>
      <c r="E459" s="3" t="s">
        <v>113</v>
      </c>
      <c r="F459" s="3" t="s">
        <v>118</v>
      </c>
      <c r="G459" s="3">
        <v>25</v>
      </c>
      <c r="H459" s="3">
        <v>301.76</v>
      </c>
      <c r="I459" s="3">
        <f t="shared" si="59"/>
        <v>4</v>
      </c>
      <c r="J459" s="12">
        <f t="shared" si="60"/>
        <v>3.57</v>
      </c>
      <c r="K459" s="13">
        <f t="shared" si="61"/>
        <v>12.07</v>
      </c>
      <c r="L459" s="15">
        <f t="shared" si="62"/>
        <v>43.09</v>
      </c>
      <c r="M459" s="2">
        <v>44227</v>
      </c>
      <c r="N459" s="14">
        <v>44197</v>
      </c>
    </row>
    <row r="460" spans="1:14" x14ac:dyDescent="0.25">
      <c r="A460" s="1" t="s">
        <v>190</v>
      </c>
      <c r="B460" s="5">
        <v>44223</v>
      </c>
      <c r="C460" s="5">
        <v>44251</v>
      </c>
      <c r="D460" s="3">
        <f t="shared" si="58"/>
        <v>28</v>
      </c>
      <c r="E460" s="3" t="s">
        <v>114</v>
      </c>
      <c r="F460" s="3" t="s">
        <v>118</v>
      </c>
      <c r="G460" s="3">
        <v>25</v>
      </c>
      <c r="H460" s="3">
        <v>222.87</v>
      </c>
      <c r="I460" s="3">
        <f t="shared" si="59"/>
        <v>4</v>
      </c>
      <c r="J460" s="12">
        <f t="shared" si="60"/>
        <v>3.57</v>
      </c>
      <c r="K460" s="13">
        <f t="shared" si="61"/>
        <v>8.91</v>
      </c>
      <c r="L460" s="15">
        <f t="shared" si="62"/>
        <v>31.81</v>
      </c>
      <c r="M460" s="2">
        <v>44227</v>
      </c>
      <c r="N460" s="14">
        <v>44197</v>
      </c>
    </row>
    <row r="461" spans="1:14" x14ac:dyDescent="0.25">
      <c r="A461" s="1" t="s">
        <v>190</v>
      </c>
      <c r="B461" s="17">
        <v>44223</v>
      </c>
      <c r="C461" s="17">
        <v>44251</v>
      </c>
      <c r="D461" s="18">
        <f t="shared" si="58"/>
        <v>28</v>
      </c>
      <c r="E461" s="19" t="s">
        <v>128</v>
      </c>
      <c r="F461" s="20" t="s">
        <v>118</v>
      </c>
      <c r="G461" s="21">
        <v>1</v>
      </c>
      <c r="H461" s="21">
        <v>250</v>
      </c>
      <c r="I461" s="18">
        <v>24</v>
      </c>
      <c r="J461" s="22">
        <f t="shared" si="60"/>
        <v>0.86</v>
      </c>
      <c r="K461" s="23">
        <f t="shared" si="61"/>
        <v>250</v>
      </c>
      <c r="L461" s="24">
        <f t="shared" si="62"/>
        <v>215</v>
      </c>
      <c r="M461" s="25">
        <f>C461</f>
        <v>44251</v>
      </c>
      <c r="N461" s="26">
        <v>44228</v>
      </c>
    </row>
    <row r="462" spans="1:14" x14ac:dyDescent="0.25">
      <c r="A462" s="1" t="s">
        <v>190</v>
      </c>
      <c r="B462" s="5">
        <v>44223</v>
      </c>
      <c r="C462" s="5">
        <v>44251</v>
      </c>
      <c r="D462" s="3">
        <f t="shared" si="58"/>
        <v>28</v>
      </c>
      <c r="E462" s="4" t="s">
        <v>129</v>
      </c>
      <c r="F462" s="10" t="s">
        <v>118</v>
      </c>
      <c r="G462" s="11">
        <v>5</v>
      </c>
      <c r="H462" s="11">
        <v>250</v>
      </c>
      <c r="I462" s="18">
        <v>24</v>
      </c>
      <c r="J462" s="12">
        <f t="shared" si="60"/>
        <v>4.29</v>
      </c>
      <c r="K462" s="13">
        <f t="shared" si="61"/>
        <v>50</v>
      </c>
      <c r="L462" s="15">
        <f t="shared" si="62"/>
        <v>214.5</v>
      </c>
      <c r="M462" s="25">
        <f t="shared" ref="M462:M525" si="63">C462</f>
        <v>44251</v>
      </c>
      <c r="N462" s="26">
        <v>44228</v>
      </c>
    </row>
    <row r="463" spans="1:14" x14ac:dyDescent="0.25">
      <c r="A463" s="1" t="s">
        <v>190</v>
      </c>
      <c r="B463" s="5">
        <v>44223</v>
      </c>
      <c r="C463" s="5">
        <v>44251</v>
      </c>
      <c r="D463" s="3">
        <f t="shared" si="58"/>
        <v>28</v>
      </c>
      <c r="E463" s="4" t="s">
        <v>170</v>
      </c>
      <c r="F463" s="10" t="s">
        <v>118</v>
      </c>
      <c r="G463" s="11">
        <v>1</v>
      </c>
      <c r="H463" s="11">
        <v>4500</v>
      </c>
      <c r="I463" s="18">
        <v>24</v>
      </c>
      <c r="J463" s="12">
        <f t="shared" si="60"/>
        <v>0.86</v>
      </c>
      <c r="K463" s="13">
        <f t="shared" si="61"/>
        <v>4500</v>
      </c>
      <c r="L463" s="15">
        <f t="shared" si="62"/>
        <v>3870</v>
      </c>
      <c r="M463" s="25">
        <f t="shared" si="63"/>
        <v>44251</v>
      </c>
      <c r="N463" s="26">
        <v>44228</v>
      </c>
    </row>
    <row r="464" spans="1:14" x14ac:dyDescent="0.25">
      <c r="A464" s="1" t="s">
        <v>190</v>
      </c>
      <c r="B464" s="5">
        <v>44223</v>
      </c>
      <c r="C464" s="5">
        <v>44251</v>
      </c>
      <c r="D464" s="3">
        <f t="shared" si="58"/>
        <v>28</v>
      </c>
      <c r="E464" s="4" t="s">
        <v>130</v>
      </c>
      <c r="F464" s="10" t="s">
        <v>159</v>
      </c>
      <c r="G464" s="11">
        <v>5</v>
      </c>
      <c r="H464" s="11">
        <v>740</v>
      </c>
      <c r="I464" s="18">
        <v>24</v>
      </c>
      <c r="J464" s="12">
        <f t="shared" si="60"/>
        <v>4.29</v>
      </c>
      <c r="K464" s="13">
        <f t="shared" si="61"/>
        <v>148</v>
      </c>
      <c r="L464" s="15">
        <f t="shared" si="62"/>
        <v>634.91999999999996</v>
      </c>
      <c r="M464" s="25">
        <f t="shared" si="63"/>
        <v>44251</v>
      </c>
      <c r="N464" s="26">
        <v>44228</v>
      </c>
    </row>
    <row r="465" spans="1:14" x14ac:dyDescent="0.25">
      <c r="A465" s="1" t="s">
        <v>190</v>
      </c>
      <c r="B465" s="5">
        <v>44223</v>
      </c>
      <c r="C465" s="5">
        <v>44251</v>
      </c>
      <c r="D465" s="3">
        <f t="shared" si="58"/>
        <v>28</v>
      </c>
      <c r="E465" s="4" t="s">
        <v>131</v>
      </c>
      <c r="F465" s="10" t="s">
        <v>118</v>
      </c>
      <c r="G465" s="11">
        <v>20</v>
      </c>
      <c r="H465" s="11">
        <v>1186.33</v>
      </c>
      <c r="I465" s="18">
        <v>24</v>
      </c>
      <c r="J465" s="12">
        <f t="shared" si="60"/>
        <v>17.14</v>
      </c>
      <c r="K465" s="13">
        <f t="shared" si="61"/>
        <v>59.32</v>
      </c>
      <c r="L465" s="15">
        <f t="shared" si="62"/>
        <v>1016.74</v>
      </c>
      <c r="M465" s="25">
        <f t="shared" si="63"/>
        <v>44251</v>
      </c>
      <c r="N465" s="26">
        <v>44228</v>
      </c>
    </row>
    <row r="466" spans="1:14" x14ac:dyDescent="0.25">
      <c r="A466" s="1" t="s">
        <v>190</v>
      </c>
      <c r="B466" s="5">
        <v>44223</v>
      </c>
      <c r="C466" s="5">
        <v>44251</v>
      </c>
      <c r="D466" s="3">
        <f t="shared" si="58"/>
        <v>28</v>
      </c>
      <c r="E466" s="4" t="s">
        <v>132</v>
      </c>
      <c r="F466" s="10" t="s">
        <v>118</v>
      </c>
      <c r="G466" s="11">
        <v>5</v>
      </c>
      <c r="H466" s="11">
        <v>97.24</v>
      </c>
      <c r="I466" s="18">
        <v>24</v>
      </c>
      <c r="J466" s="12">
        <f t="shared" si="60"/>
        <v>4.29</v>
      </c>
      <c r="K466" s="13">
        <f t="shared" si="61"/>
        <v>19.45</v>
      </c>
      <c r="L466" s="15">
        <f t="shared" si="62"/>
        <v>83.44</v>
      </c>
      <c r="M466" s="25">
        <f t="shared" si="63"/>
        <v>44251</v>
      </c>
      <c r="N466" s="26">
        <v>44228</v>
      </c>
    </row>
    <row r="467" spans="1:14" x14ac:dyDescent="0.25">
      <c r="A467" s="1" t="s">
        <v>190</v>
      </c>
      <c r="B467" s="5">
        <v>44223</v>
      </c>
      <c r="C467" s="5">
        <v>44251</v>
      </c>
      <c r="D467" s="3">
        <f t="shared" si="58"/>
        <v>28</v>
      </c>
      <c r="E467" s="4" t="s">
        <v>133</v>
      </c>
      <c r="F467" s="10" t="s">
        <v>118</v>
      </c>
      <c r="G467" s="11">
        <v>2</v>
      </c>
      <c r="H467" s="11">
        <v>1320.3</v>
      </c>
      <c r="I467" s="18">
        <v>24</v>
      </c>
      <c r="J467" s="12">
        <f t="shared" si="60"/>
        <v>1.71</v>
      </c>
      <c r="K467" s="13">
        <f t="shared" si="61"/>
        <v>660.15</v>
      </c>
      <c r="L467" s="15">
        <f t="shared" si="62"/>
        <v>1128.8599999999999</v>
      </c>
      <c r="M467" s="25">
        <f t="shared" si="63"/>
        <v>44251</v>
      </c>
      <c r="N467" s="26">
        <v>44228</v>
      </c>
    </row>
    <row r="468" spans="1:14" x14ac:dyDescent="0.25">
      <c r="A468" s="1" t="s">
        <v>190</v>
      </c>
      <c r="B468" s="5">
        <v>44223</v>
      </c>
      <c r="C468" s="5">
        <v>44251</v>
      </c>
      <c r="D468" s="3">
        <f t="shared" si="58"/>
        <v>28</v>
      </c>
      <c r="E468" s="4" t="s">
        <v>171</v>
      </c>
      <c r="F468" s="10" t="s">
        <v>118</v>
      </c>
      <c r="G468" s="11">
        <v>5</v>
      </c>
      <c r="H468" s="11">
        <v>600</v>
      </c>
      <c r="I468" s="18">
        <v>24</v>
      </c>
      <c r="J468" s="12">
        <f t="shared" si="60"/>
        <v>4.29</v>
      </c>
      <c r="K468" s="13">
        <f t="shared" si="61"/>
        <v>120</v>
      </c>
      <c r="L468" s="15">
        <f t="shared" si="62"/>
        <v>514.79999999999995</v>
      </c>
      <c r="M468" s="25">
        <f t="shared" si="63"/>
        <v>44251</v>
      </c>
      <c r="N468" s="26">
        <v>44228</v>
      </c>
    </row>
    <row r="469" spans="1:14" x14ac:dyDescent="0.25">
      <c r="A469" s="1" t="s">
        <v>190</v>
      </c>
      <c r="B469" s="5">
        <v>44223</v>
      </c>
      <c r="C469" s="5">
        <v>44251</v>
      </c>
      <c r="D469" s="3">
        <f t="shared" si="58"/>
        <v>28</v>
      </c>
      <c r="E469" s="4" t="s">
        <v>134</v>
      </c>
      <c r="F469" s="10" t="s">
        <v>118</v>
      </c>
      <c r="G469" s="11">
        <v>15</v>
      </c>
      <c r="H469" s="11">
        <v>1440</v>
      </c>
      <c r="I469" s="18">
        <v>24</v>
      </c>
      <c r="J469" s="12">
        <f t="shared" si="60"/>
        <v>12.86</v>
      </c>
      <c r="K469" s="13">
        <f t="shared" si="61"/>
        <v>96</v>
      </c>
      <c r="L469" s="15">
        <f t="shared" si="62"/>
        <v>1234.56</v>
      </c>
      <c r="M469" s="25">
        <f t="shared" si="63"/>
        <v>44251</v>
      </c>
      <c r="N469" s="26">
        <v>44228</v>
      </c>
    </row>
    <row r="470" spans="1:14" x14ac:dyDescent="0.25">
      <c r="A470" s="1" t="s">
        <v>190</v>
      </c>
      <c r="B470" s="5">
        <v>44223</v>
      </c>
      <c r="C470" s="5">
        <v>44251</v>
      </c>
      <c r="D470" s="3">
        <f t="shared" si="58"/>
        <v>28</v>
      </c>
      <c r="E470" s="4" t="s">
        <v>135</v>
      </c>
      <c r="F470" s="10" t="s">
        <v>118</v>
      </c>
      <c r="G470" s="11">
        <v>1</v>
      </c>
      <c r="H470" s="11">
        <v>250</v>
      </c>
      <c r="I470" s="18">
        <v>24</v>
      </c>
      <c r="J470" s="12">
        <f t="shared" si="60"/>
        <v>0.86</v>
      </c>
      <c r="K470" s="13">
        <f t="shared" si="61"/>
        <v>250</v>
      </c>
      <c r="L470" s="15">
        <f t="shared" si="62"/>
        <v>215</v>
      </c>
      <c r="M470" s="25">
        <f t="shared" si="63"/>
        <v>44251</v>
      </c>
      <c r="N470" s="26">
        <v>44228</v>
      </c>
    </row>
    <row r="471" spans="1:14" x14ac:dyDescent="0.25">
      <c r="A471" s="1" t="s">
        <v>190</v>
      </c>
      <c r="B471" s="5">
        <v>44223</v>
      </c>
      <c r="C471" s="5">
        <v>44251</v>
      </c>
      <c r="D471" s="3">
        <f t="shared" si="58"/>
        <v>28</v>
      </c>
      <c r="E471" s="4" t="s">
        <v>136</v>
      </c>
      <c r="F471" s="10" t="s">
        <v>159</v>
      </c>
      <c r="G471" s="11">
        <v>6</v>
      </c>
      <c r="H471" s="11">
        <v>480</v>
      </c>
      <c r="I471" s="18">
        <v>24</v>
      </c>
      <c r="J471" s="12">
        <f t="shared" si="60"/>
        <v>5.14</v>
      </c>
      <c r="K471" s="13">
        <f t="shared" si="61"/>
        <v>80</v>
      </c>
      <c r="L471" s="15">
        <f t="shared" si="62"/>
        <v>411.2</v>
      </c>
      <c r="M471" s="25">
        <f t="shared" si="63"/>
        <v>44251</v>
      </c>
      <c r="N471" s="26">
        <v>44228</v>
      </c>
    </row>
    <row r="472" spans="1:14" x14ac:dyDescent="0.25">
      <c r="A472" s="1" t="s">
        <v>190</v>
      </c>
      <c r="B472" s="5">
        <v>44223</v>
      </c>
      <c r="C472" s="5">
        <v>44251</v>
      </c>
      <c r="D472" s="3">
        <f t="shared" si="58"/>
        <v>28</v>
      </c>
      <c r="E472" s="4" t="s">
        <v>137</v>
      </c>
      <c r="F472" s="10" t="s">
        <v>118</v>
      </c>
      <c r="G472" s="11">
        <v>75</v>
      </c>
      <c r="H472" s="11">
        <v>1125</v>
      </c>
      <c r="I472" s="18">
        <v>24</v>
      </c>
      <c r="J472" s="12">
        <f t="shared" si="60"/>
        <v>64.290000000000006</v>
      </c>
      <c r="K472" s="13">
        <f t="shared" si="61"/>
        <v>15</v>
      </c>
      <c r="L472" s="15">
        <f t="shared" si="62"/>
        <v>964.35</v>
      </c>
      <c r="M472" s="25">
        <f t="shared" si="63"/>
        <v>44251</v>
      </c>
      <c r="N472" s="26">
        <v>44228</v>
      </c>
    </row>
    <row r="473" spans="1:14" x14ac:dyDescent="0.25">
      <c r="A473" s="1" t="s">
        <v>190</v>
      </c>
      <c r="B473" s="5">
        <v>44223</v>
      </c>
      <c r="C473" s="5">
        <v>44251</v>
      </c>
      <c r="D473" s="3">
        <f t="shared" si="58"/>
        <v>28</v>
      </c>
      <c r="E473" s="4" t="s">
        <v>172</v>
      </c>
      <c r="F473" s="10" t="s">
        <v>118</v>
      </c>
      <c r="G473" s="11">
        <v>3</v>
      </c>
      <c r="H473" s="11">
        <v>591.6</v>
      </c>
      <c r="I473" s="18">
        <v>24</v>
      </c>
      <c r="J473" s="12">
        <f t="shared" si="60"/>
        <v>2.57</v>
      </c>
      <c r="K473" s="13">
        <f t="shared" si="61"/>
        <v>197.2</v>
      </c>
      <c r="L473" s="15">
        <f t="shared" si="62"/>
        <v>506.8</v>
      </c>
      <c r="M473" s="25">
        <f t="shared" si="63"/>
        <v>44251</v>
      </c>
      <c r="N473" s="26">
        <v>44228</v>
      </c>
    </row>
    <row r="474" spans="1:14" x14ac:dyDescent="0.25">
      <c r="A474" s="1" t="s">
        <v>190</v>
      </c>
      <c r="B474" s="5">
        <v>44223</v>
      </c>
      <c r="C474" s="5">
        <v>44251</v>
      </c>
      <c r="D474" s="3">
        <f t="shared" si="58"/>
        <v>28</v>
      </c>
      <c r="E474" s="4" t="s">
        <v>138</v>
      </c>
      <c r="F474" s="10" t="s">
        <v>118</v>
      </c>
      <c r="G474" s="11">
        <v>0.4</v>
      </c>
      <c r="H474" s="11">
        <v>331.25</v>
      </c>
      <c r="I474" s="18">
        <v>24</v>
      </c>
      <c r="J474" s="12">
        <f t="shared" si="60"/>
        <v>0.34</v>
      </c>
      <c r="K474" s="13">
        <f t="shared" si="61"/>
        <v>828.13</v>
      </c>
      <c r="L474" s="15">
        <f t="shared" si="62"/>
        <v>281.56</v>
      </c>
      <c r="M474" s="25">
        <f t="shared" si="63"/>
        <v>44251</v>
      </c>
      <c r="N474" s="26">
        <v>44228</v>
      </c>
    </row>
    <row r="475" spans="1:14" x14ac:dyDescent="0.25">
      <c r="A475" s="1" t="s">
        <v>190</v>
      </c>
      <c r="B475" s="5">
        <v>44223</v>
      </c>
      <c r="C475" s="5">
        <v>44251</v>
      </c>
      <c r="D475" s="3">
        <f t="shared" si="58"/>
        <v>28</v>
      </c>
      <c r="E475" s="4" t="s">
        <v>139</v>
      </c>
      <c r="F475" s="10" t="s">
        <v>118</v>
      </c>
      <c r="G475" s="11">
        <v>28</v>
      </c>
      <c r="H475" s="11">
        <v>2492</v>
      </c>
      <c r="I475" s="18">
        <v>24</v>
      </c>
      <c r="J475" s="12">
        <f t="shared" si="60"/>
        <v>24</v>
      </c>
      <c r="K475" s="13">
        <f t="shared" si="61"/>
        <v>89</v>
      </c>
      <c r="L475" s="15">
        <f t="shared" si="62"/>
        <v>2136</v>
      </c>
      <c r="M475" s="25">
        <f t="shared" si="63"/>
        <v>44251</v>
      </c>
      <c r="N475" s="26">
        <v>44228</v>
      </c>
    </row>
    <row r="476" spans="1:14" x14ac:dyDescent="0.25">
      <c r="A476" s="1" t="s">
        <v>190</v>
      </c>
      <c r="B476" s="5">
        <v>44223</v>
      </c>
      <c r="C476" s="5">
        <v>44251</v>
      </c>
      <c r="D476" s="3">
        <f t="shared" si="58"/>
        <v>28</v>
      </c>
      <c r="E476" s="4" t="s">
        <v>140</v>
      </c>
      <c r="F476" s="10" t="s">
        <v>118</v>
      </c>
      <c r="G476" s="11">
        <v>43</v>
      </c>
      <c r="H476" s="11">
        <v>3225</v>
      </c>
      <c r="I476" s="18">
        <v>24</v>
      </c>
      <c r="J476" s="12">
        <f t="shared" si="60"/>
        <v>36.86</v>
      </c>
      <c r="K476" s="13">
        <f t="shared" si="61"/>
        <v>75</v>
      </c>
      <c r="L476" s="15">
        <f t="shared" si="62"/>
        <v>2764.5</v>
      </c>
      <c r="M476" s="25">
        <f t="shared" si="63"/>
        <v>44251</v>
      </c>
      <c r="N476" s="26">
        <v>44228</v>
      </c>
    </row>
    <row r="477" spans="1:14" x14ac:dyDescent="0.25">
      <c r="A477" s="1" t="s">
        <v>190</v>
      </c>
      <c r="B477" s="5">
        <v>44223</v>
      </c>
      <c r="C477" s="5">
        <v>44251</v>
      </c>
      <c r="D477" s="3">
        <f t="shared" si="58"/>
        <v>28</v>
      </c>
      <c r="E477" s="4" t="s">
        <v>141</v>
      </c>
      <c r="F477" s="10" t="s">
        <v>118</v>
      </c>
      <c r="G477" s="11">
        <v>11</v>
      </c>
      <c r="H477" s="11">
        <v>2380</v>
      </c>
      <c r="I477" s="18">
        <v>24</v>
      </c>
      <c r="J477" s="12">
        <f t="shared" si="60"/>
        <v>9.43</v>
      </c>
      <c r="K477" s="13">
        <f t="shared" si="61"/>
        <v>216.36</v>
      </c>
      <c r="L477" s="15">
        <f t="shared" si="62"/>
        <v>2040.27</v>
      </c>
      <c r="M477" s="25">
        <f t="shared" si="63"/>
        <v>44251</v>
      </c>
      <c r="N477" s="26">
        <v>44228</v>
      </c>
    </row>
    <row r="478" spans="1:14" x14ac:dyDescent="0.25">
      <c r="A478" s="1" t="s">
        <v>190</v>
      </c>
      <c r="B478" s="5">
        <v>44223</v>
      </c>
      <c r="C478" s="5">
        <v>44251</v>
      </c>
      <c r="D478" s="3">
        <f t="shared" si="58"/>
        <v>28</v>
      </c>
      <c r="E478" s="4" t="s">
        <v>142</v>
      </c>
      <c r="F478" s="10" t="s">
        <v>118</v>
      </c>
      <c r="G478" s="11">
        <v>30</v>
      </c>
      <c r="H478" s="11">
        <v>2550</v>
      </c>
      <c r="I478" s="18">
        <v>24</v>
      </c>
      <c r="J478" s="12">
        <f t="shared" si="60"/>
        <v>25.71</v>
      </c>
      <c r="K478" s="13">
        <f t="shared" si="61"/>
        <v>85</v>
      </c>
      <c r="L478" s="15">
        <f t="shared" si="62"/>
        <v>2185.35</v>
      </c>
      <c r="M478" s="25">
        <f t="shared" si="63"/>
        <v>44251</v>
      </c>
      <c r="N478" s="26">
        <v>44228</v>
      </c>
    </row>
    <row r="479" spans="1:14" x14ac:dyDescent="0.25">
      <c r="A479" s="1" t="s">
        <v>190</v>
      </c>
      <c r="B479" s="5">
        <v>44223</v>
      </c>
      <c r="C479" s="5">
        <v>44251</v>
      </c>
      <c r="D479" s="3">
        <f t="shared" si="58"/>
        <v>28</v>
      </c>
      <c r="E479" s="4" t="s">
        <v>173</v>
      </c>
      <c r="F479" s="10" t="s">
        <v>176</v>
      </c>
      <c r="G479" s="11">
        <v>20</v>
      </c>
      <c r="H479" s="11">
        <v>11460</v>
      </c>
      <c r="I479" s="18">
        <v>24</v>
      </c>
      <c r="J479" s="12">
        <f t="shared" si="60"/>
        <v>17.14</v>
      </c>
      <c r="K479" s="13">
        <f t="shared" si="61"/>
        <v>573</v>
      </c>
      <c r="L479" s="15">
        <f t="shared" si="62"/>
        <v>9821.2199999999993</v>
      </c>
      <c r="M479" s="25">
        <f t="shared" si="63"/>
        <v>44251</v>
      </c>
      <c r="N479" s="26">
        <v>44228</v>
      </c>
    </row>
    <row r="480" spans="1:14" x14ac:dyDescent="0.25">
      <c r="A480" s="1" t="s">
        <v>190</v>
      </c>
      <c r="B480" s="5">
        <v>44223</v>
      </c>
      <c r="C480" s="5">
        <v>44251</v>
      </c>
      <c r="D480" s="3">
        <f t="shared" si="58"/>
        <v>28</v>
      </c>
      <c r="E480" s="4" t="s">
        <v>174</v>
      </c>
      <c r="F480" s="10" t="s">
        <v>160</v>
      </c>
      <c r="G480" s="11">
        <v>1</v>
      </c>
      <c r="H480" s="11">
        <v>2000</v>
      </c>
      <c r="I480" s="18">
        <v>24</v>
      </c>
      <c r="J480" s="12">
        <f t="shared" si="60"/>
        <v>0.86</v>
      </c>
      <c r="K480" s="13">
        <f t="shared" si="61"/>
        <v>2000</v>
      </c>
      <c r="L480" s="15">
        <f t="shared" si="62"/>
        <v>1720</v>
      </c>
      <c r="M480" s="25">
        <f t="shared" si="63"/>
        <v>44251</v>
      </c>
      <c r="N480" s="26">
        <v>44228</v>
      </c>
    </row>
    <row r="481" spans="1:14" x14ac:dyDescent="0.25">
      <c r="A481" s="1" t="s">
        <v>190</v>
      </c>
      <c r="B481" s="5">
        <v>44223</v>
      </c>
      <c r="C481" s="5">
        <v>44251</v>
      </c>
      <c r="D481" s="3">
        <f t="shared" si="58"/>
        <v>28</v>
      </c>
      <c r="E481" s="4" t="s">
        <v>144</v>
      </c>
      <c r="F481" s="10" t="s">
        <v>160</v>
      </c>
      <c r="G481" s="11">
        <v>200</v>
      </c>
      <c r="H481" s="11">
        <v>18000</v>
      </c>
      <c r="I481" s="18">
        <v>24</v>
      </c>
      <c r="J481" s="12">
        <f t="shared" si="60"/>
        <v>171.43</v>
      </c>
      <c r="K481" s="13">
        <f t="shared" si="61"/>
        <v>90</v>
      </c>
      <c r="L481" s="15">
        <f t="shared" si="62"/>
        <v>15428.7</v>
      </c>
      <c r="M481" s="25">
        <f t="shared" si="63"/>
        <v>44251</v>
      </c>
      <c r="N481" s="26">
        <v>44228</v>
      </c>
    </row>
    <row r="482" spans="1:14" x14ac:dyDescent="0.25">
      <c r="A482" s="1" t="s">
        <v>190</v>
      </c>
      <c r="B482" s="5">
        <v>44223</v>
      </c>
      <c r="C482" s="5">
        <v>44251</v>
      </c>
      <c r="D482" s="3">
        <f t="shared" si="58"/>
        <v>28</v>
      </c>
      <c r="E482" s="4" t="s">
        <v>145</v>
      </c>
      <c r="F482" s="10" t="s">
        <v>160</v>
      </c>
      <c r="G482" s="11">
        <v>6</v>
      </c>
      <c r="H482" s="11">
        <v>1500</v>
      </c>
      <c r="I482" s="18">
        <v>24</v>
      </c>
      <c r="J482" s="12">
        <f t="shared" si="60"/>
        <v>5.14</v>
      </c>
      <c r="K482" s="13">
        <f t="shared" si="61"/>
        <v>250</v>
      </c>
      <c r="L482" s="15">
        <f t="shared" si="62"/>
        <v>1285</v>
      </c>
      <c r="M482" s="25">
        <f t="shared" si="63"/>
        <v>44251</v>
      </c>
      <c r="N482" s="26">
        <v>44228</v>
      </c>
    </row>
    <row r="483" spans="1:14" x14ac:dyDescent="0.25">
      <c r="A483" s="1" t="s">
        <v>190</v>
      </c>
      <c r="B483" s="5">
        <v>44223</v>
      </c>
      <c r="C483" s="5">
        <v>44251</v>
      </c>
      <c r="D483" s="3">
        <f t="shared" si="58"/>
        <v>28</v>
      </c>
      <c r="E483" s="4" t="s">
        <v>167</v>
      </c>
      <c r="F483" s="10" t="s">
        <v>160</v>
      </c>
      <c r="G483" s="11">
        <v>2</v>
      </c>
      <c r="H483" s="11">
        <v>248</v>
      </c>
      <c r="I483" s="18">
        <v>24</v>
      </c>
      <c r="J483" s="12">
        <f t="shared" si="60"/>
        <v>1.71</v>
      </c>
      <c r="K483" s="13">
        <f t="shared" si="61"/>
        <v>124</v>
      </c>
      <c r="L483" s="15">
        <f t="shared" si="62"/>
        <v>212.04</v>
      </c>
      <c r="M483" s="25">
        <f t="shared" si="63"/>
        <v>44251</v>
      </c>
      <c r="N483" s="26">
        <v>44228</v>
      </c>
    </row>
    <row r="484" spans="1:14" x14ac:dyDescent="0.25">
      <c r="A484" s="1" t="s">
        <v>190</v>
      </c>
      <c r="B484" s="5">
        <v>44223</v>
      </c>
      <c r="C484" s="5">
        <v>44251</v>
      </c>
      <c r="D484" s="3">
        <f t="shared" si="58"/>
        <v>28</v>
      </c>
      <c r="E484" s="4" t="s">
        <v>146</v>
      </c>
      <c r="F484" s="10" t="s">
        <v>118</v>
      </c>
      <c r="G484" s="11">
        <v>1</v>
      </c>
      <c r="H484" s="11">
        <v>5500</v>
      </c>
      <c r="I484" s="18">
        <v>24</v>
      </c>
      <c r="J484" s="12">
        <f t="shared" si="60"/>
        <v>0.86</v>
      </c>
      <c r="K484" s="13">
        <f t="shared" si="61"/>
        <v>5500</v>
      </c>
      <c r="L484" s="15">
        <f t="shared" si="62"/>
        <v>4730</v>
      </c>
      <c r="M484" s="25">
        <f t="shared" si="63"/>
        <v>44251</v>
      </c>
      <c r="N484" s="26">
        <v>44228</v>
      </c>
    </row>
    <row r="485" spans="1:14" x14ac:dyDescent="0.25">
      <c r="A485" s="1" t="s">
        <v>190</v>
      </c>
      <c r="B485" s="5">
        <v>44223</v>
      </c>
      <c r="C485" s="5">
        <v>44251</v>
      </c>
      <c r="D485" s="3">
        <f t="shared" si="58"/>
        <v>28</v>
      </c>
      <c r="E485" s="4" t="s">
        <v>175</v>
      </c>
      <c r="F485" s="10" t="s">
        <v>118</v>
      </c>
      <c r="G485" s="11">
        <v>2</v>
      </c>
      <c r="H485" s="11">
        <v>852</v>
      </c>
      <c r="I485" s="18">
        <v>24</v>
      </c>
      <c r="J485" s="12">
        <f t="shared" si="60"/>
        <v>1.71</v>
      </c>
      <c r="K485" s="13">
        <f t="shared" si="61"/>
        <v>426</v>
      </c>
      <c r="L485" s="15">
        <f t="shared" si="62"/>
        <v>728.46</v>
      </c>
      <c r="M485" s="25">
        <f t="shared" si="63"/>
        <v>44251</v>
      </c>
      <c r="N485" s="26">
        <v>44228</v>
      </c>
    </row>
    <row r="486" spans="1:14" x14ac:dyDescent="0.25">
      <c r="A486" s="1" t="s">
        <v>190</v>
      </c>
      <c r="B486" s="5">
        <v>44223</v>
      </c>
      <c r="C486" s="5">
        <v>44251</v>
      </c>
      <c r="D486" s="3">
        <f t="shared" si="58"/>
        <v>28</v>
      </c>
      <c r="E486" s="4" t="s">
        <v>149</v>
      </c>
      <c r="F486" s="10" t="s">
        <v>159</v>
      </c>
      <c r="G486" s="11">
        <v>9</v>
      </c>
      <c r="H486" s="11">
        <v>801</v>
      </c>
      <c r="I486" s="18">
        <v>24</v>
      </c>
      <c r="J486" s="12">
        <f t="shared" si="60"/>
        <v>7.71</v>
      </c>
      <c r="K486" s="13">
        <f t="shared" si="61"/>
        <v>89</v>
      </c>
      <c r="L486" s="15">
        <f t="shared" si="62"/>
        <v>686.19</v>
      </c>
      <c r="M486" s="25">
        <f t="shared" si="63"/>
        <v>44251</v>
      </c>
      <c r="N486" s="26">
        <v>44228</v>
      </c>
    </row>
    <row r="487" spans="1:14" x14ac:dyDescent="0.25">
      <c r="A487" s="1" t="s">
        <v>190</v>
      </c>
      <c r="B487" s="5">
        <v>44223</v>
      </c>
      <c r="C487" s="5">
        <v>44251</v>
      </c>
      <c r="D487" s="3">
        <f t="shared" si="58"/>
        <v>28</v>
      </c>
      <c r="E487" s="4" t="s">
        <v>150</v>
      </c>
      <c r="F487" s="10" t="s">
        <v>118</v>
      </c>
      <c r="G487" s="11">
        <v>80</v>
      </c>
      <c r="H487" s="11">
        <v>16400</v>
      </c>
      <c r="I487" s="18">
        <v>24</v>
      </c>
      <c r="J487" s="12">
        <f t="shared" si="60"/>
        <v>68.569999999999993</v>
      </c>
      <c r="K487" s="13">
        <f t="shared" si="61"/>
        <v>205</v>
      </c>
      <c r="L487" s="15">
        <f t="shared" si="62"/>
        <v>14056.85</v>
      </c>
      <c r="M487" s="25">
        <f t="shared" si="63"/>
        <v>44251</v>
      </c>
      <c r="N487" s="26">
        <v>44228</v>
      </c>
    </row>
    <row r="488" spans="1:14" x14ac:dyDescent="0.25">
      <c r="A488" s="1" t="s">
        <v>190</v>
      </c>
      <c r="B488" s="5">
        <v>44223</v>
      </c>
      <c r="C488" s="5">
        <v>44251</v>
      </c>
      <c r="D488" s="3">
        <f t="shared" si="58"/>
        <v>28</v>
      </c>
      <c r="E488" s="4" t="s">
        <v>151</v>
      </c>
      <c r="F488" s="10" t="s">
        <v>118</v>
      </c>
      <c r="G488" s="11">
        <v>2</v>
      </c>
      <c r="H488" s="11">
        <v>1300</v>
      </c>
      <c r="I488" s="18">
        <v>24</v>
      </c>
      <c r="J488" s="12">
        <f t="shared" si="60"/>
        <v>1.71</v>
      </c>
      <c r="K488" s="13">
        <f t="shared" si="61"/>
        <v>650</v>
      </c>
      <c r="L488" s="15">
        <f t="shared" si="62"/>
        <v>1111.5</v>
      </c>
      <c r="M488" s="25">
        <f t="shared" si="63"/>
        <v>44251</v>
      </c>
      <c r="N488" s="26">
        <v>44228</v>
      </c>
    </row>
    <row r="489" spans="1:14" x14ac:dyDescent="0.25">
      <c r="A489" s="1" t="s">
        <v>190</v>
      </c>
      <c r="B489" s="5">
        <v>44223</v>
      </c>
      <c r="C489" s="5">
        <v>44251</v>
      </c>
      <c r="D489" s="3">
        <f t="shared" si="58"/>
        <v>28</v>
      </c>
      <c r="E489" s="4" t="s">
        <v>154</v>
      </c>
      <c r="F489" s="10" t="s">
        <v>118</v>
      </c>
      <c r="G489" s="11">
        <v>54</v>
      </c>
      <c r="H489" s="11">
        <v>1350</v>
      </c>
      <c r="I489" s="18">
        <v>24</v>
      </c>
      <c r="J489" s="12">
        <f t="shared" si="60"/>
        <v>46.29</v>
      </c>
      <c r="K489" s="13">
        <f t="shared" si="61"/>
        <v>25</v>
      </c>
      <c r="L489" s="15">
        <f t="shared" si="62"/>
        <v>1157.25</v>
      </c>
      <c r="M489" s="25">
        <f t="shared" si="63"/>
        <v>44251</v>
      </c>
      <c r="N489" s="26">
        <v>44228</v>
      </c>
    </row>
    <row r="490" spans="1:14" x14ac:dyDescent="0.25">
      <c r="A490" s="1" t="s">
        <v>190</v>
      </c>
      <c r="B490" s="5">
        <v>44223</v>
      </c>
      <c r="C490" s="5">
        <v>44251</v>
      </c>
      <c r="D490" s="3">
        <f t="shared" si="58"/>
        <v>28</v>
      </c>
      <c r="E490" s="4" t="s">
        <v>155</v>
      </c>
      <c r="F490" s="10" t="s">
        <v>118</v>
      </c>
      <c r="G490" s="11">
        <v>10</v>
      </c>
      <c r="H490" s="11">
        <v>6180</v>
      </c>
      <c r="I490" s="18">
        <v>24</v>
      </c>
      <c r="J490" s="12">
        <f t="shared" si="60"/>
        <v>8.57</v>
      </c>
      <c r="K490" s="13">
        <f t="shared" si="61"/>
        <v>618</v>
      </c>
      <c r="L490" s="15">
        <f t="shared" si="62"/>
        <v>5296.26</v>
      </c>
      <c r="M490" s="25">
        <f t="shared" si="63"/>
        <v>44251</v>
      </c>
      <c r="N490" s="26">
        <v>44228</v>
      </c>
    </row>
    <row r="491" spans="1:14" x14ac:dyDescent="0.25">
      <c r="A491" s="1" t="s">
        <v>190</v>
      </c>
      <c r="B491" s="5">
        <v>44223</v>
      </c>
      <c r="C491" s="5">
        <v>44251</v>
      </c>
      <c r="D491" s="3">
        <f t="shared" si="58"/>
        <v>28</v>
      </c>
      <c r="E491" s="4" t="s">
        <v>156</v>
      </c>
      <c r="F491" s="10" t="s">
        <v>118</v>
      </c>
      <c r="G491" s="11">
        <v>4</v>
      </c>
      <c r="H491" s="11">
        <v>400</v>
      </c>
      <c r="I491" s="18">
        <v>24</v>
      </c>
      <c r="J491" s="12">
        <f t="shared" si="60"/>
        <v>3.43</v>
      </c>
      <c r="K491" s="13">
        <f t="shared" si="61"/>
        <v>100</v>
      </c>
      <c r="L491" s="15">
        <f t="shared" si="62"/>
        <v>343</v>
      </c>
      <c r="M491" s="25">
        <f t="shared" si="63"/>
        <v>44251</v>
      </c>
      <c r="N491" s="26">
        <v>44228</v>
      </c>
    </row>
    <row r="492" spans="1:14" x14ac:dyDescent="0.25">
      <c r="A492" s="1" t="s">
        <v>190</v>
      </c>
      <c r="B492" s="5">
        <v>44223</v>
      </c>
      <c r="C492" s="5">
        <v>44251</v>
      </c>
      <c r="D492" s="3">
        <f t="shared" si="58"/>
        <v>28</v>
      </c>
      <c r="E492" s="4" t="s">
        <v>157</v>
      </c>
      <c r="F492" s="10" t="s">
        <v>118</v>
      </c>
      <c r="G492" s="11">
        <v>10</v>
      </c>
      <c r="H492" s="11">
        <v>200</v>
      </c>
      <c r="I492" s="18">
        <v>24</v>
      </c>
      <c r="J492" s="12">
        <f t="shared" si="60"/>
        <v>8.57</v>
      </c>
      <c r="K492" s="13">
        <f t="shared" si="61"/>
        <v>20</v>
      </c>
      <c r="L492" s="15">
        <f t="shared" si="62"/>
        <v>171.4</v>
      </c>
      <c r="M492" s="25">
        <f t="shared" si="63"/>
        <v>44251</v>
      </c>
      <c r="N492" s="26">
        <v>44228</v>
      </c>
    </row>
    <row r="493" spans="1:14" x14ac:dyDescent="0.25">
      <c r="A493" s="1" t="s">
        <v>190</v>
      </c>
      <c r="B493" s="5">
        <v>44223</v>
      </c>
      <c r="C493" s="5">
        <v>44251</v>
      </c>
      <c r="D493" s="3">
        <f t="shared" si="58"/>
        <v>28</v>
      </c>
      <c r="E493" s="4" t="s">
        <v>158</v>
      </c>
      <c r="F493" s="10" t="s">
        <v>118</v>
      </c>
      <c r="G493" s="11">
        <v>22</v>
      </c>
      <c r="H493" s="11">
        <v>880</v>
      </c>
      <c r="I493" s="18">
        <v>24</v>
      </c>
      <c r="J493" s="12">
        <f t="shared" si="60"/>
        <v>18.86</v>
      </c>
      <c r="K493" s="13">
        <f t="shared" si="61"/>
        <v>40</v>
      </c>
      <c r="L493" s="15">
        <f t="shared" si="62"/>
        <v>754.4</v>
      </c>
      <c r="M493" s="25">
        <f t="shared" si="63"/>
        <v>44251</v>
      </c>
      <c r="N493" s="26">
        <v>44228</v>
      </c>
    </row>
    <row r="494" spans="1:14" x14ac:dyDescent="0.25">
      <c r="A494" s="1" t="s">
        <v>190</v>
      </c>
      <c r="B494" s="5">
        <v>44223</v>
      </c>
      <c r="C494" s="5">
        <v>44251</v>
      </c>
      <c r="D494" s="3">
        <f t="shared" si="58"/>
        <v>28</v>
      </c>
      <c r="E494" s="3" t="s">
        <v>75</v>
      </c>
      <c r="F494" s="3" t="s">
        <v>4</v>
      </c>
      <c r="G494" s="3">
        <v>0.25</v>
      </c>
      <c r="H494" s="3">
        <v>440</v>
      </c>
      <c r="I494" s="18">
        <v>24</v>
      </c>
      <c r="J494" s="12">
        <f t="shared" si="60"/>
        <v>0.21</v>
      </c>
      <c r="K494" s="13">
        <f t="shared" si="61"/>
        <v>1760</v>
      </c>
      <c r="L494" s="15">
        <f t="shared" si="62"/>
        <v>369.6</v>
      </c>
      <c r="M494" s="25">
        <f t="shared" si="63"/>
        <v>44251</v>
      </c>
      <c r="N494" s="26">
        <v>44228</v>
      </c>
    </row>
    <row r="495" spans="1:14" x14ac:dyDescent="0.25">
      <c r="A495" s="1" t="s">
        <v>190</v>
      </c>
      <c r="B495" s="5">
        <v>44223</v>
      </c>
      <c r="C495" s="5">
        <v>44251</v>
      </c>
      <c r="D495" s="3">
        <f t="shared" si="58"/>
        <v>28</v>
      </c>
      <c r="E495" s="3" t="s">
        <v>9</v>
      </c>
      <c r="F495" s="3" t="s">
        <v>4</v>
      </c>
      <c r="G495" s="3">
        <v>5.32</v>
      </c>
      <c r="H495" s="3">
        <v>5180</v>
      </c>
      <c r="I495" s="18">
        <v>24</v>
      </c>
      <c r="J495" s="12">
        <f t="shared" si="60"/>
        <v>4.5599999999999996</v>
      </c>
      <c r="K495" s="13">
        <f t="shared" si="61"/>
        <v>973.68</v>
      </c>
      <c r="L495" s="15">
        <f t="shared" si="62"/>
        <v>4439.9799999999996</v>
      </c>
      <c r="M495" s="25">
        <f t="shared" si="63"/>
        <v>44251</v>
      </c>
      <c r="N495" s="26">
        <v>44228</v>
      </c>
    </row>
    <row r="496" spans="1:14" x14ac:dyDescent="0.25">
      <c r="A496" s="1" t="s">
        <v>190</v>
      </c>
      <c r="B496" s="5">
        <v>44223</v>
      </c>
      <c r="C496" s="5">
        <v>44251</v>
      </c>
      <c r="D496" s="3">
        <f t="shared" si="58"/>
        <v>28</v>
      </c>
      <c r="E496" s="3" t="s">
        <v>10</v>
      </c>
      <c r="F496" s="3" t="s">
        <v>4</v>
      </c>
      <c r="G496" s="3">
        <v>3.4</v>
      </c>
      <c r="H496" s="3">
        <v>3808</v>
      </c>
      <c r="I496" s="18">
        <v>24</v>
      </c>
      <c r="J496" s="12">
        <f t="shared" si="60"/>
        <v>2.91</v>
      </c>
      <c r="K496" s="13">
        <f t="shared" si="61"/>
        <v>1120</v>
      </c>
      <c r="L496" s="15">
        <f t="shared" si="62"/>
        <v>3259.2</v>
      </c>
      <c r="M496" s="25">
        <f t="shared" si="63"/>
        <v>44251</v>
      </c>
      <c r="N496" s="26">
        <v>44228</v>
      </c>
    </row>
    <row r="497" spans="1:14" x14ac:dyDescent="0.25">
      <c r="A497" s="1" t="s">
        <v>190</v>
      </c>
      <c r="B497" s="5">
        <v>44223</v>
      </c>
      <c r="C497" s="5">
        <v>44251</v>
      </c>
      <c r="D497" s="3">
        <f t="shared" si="58"/>
        <v>28</v>
      </c>
      <c r="E497" s="3" t="s">
        <v>11</v>
      </c>
      <c r="F497" s="3" t="s">
        <v>4</v>
      </c>
      <c r="G497" s="3">
        <v>17.55</v>
      </c>
      <c r="H497" s="3">
        <v>13425.75</v>
      </c>
      <c r="I497" s="18">
        <v>24</v>
      </c>
      <c r="J497" s="12">
        <f t="shared" si="60"/>
        <v>15.04</v>
      </c>
      <c r="K497" s="13">
        <f t="shared" si="61"/>
        <v>765</v>
      </c>
      <c r="L497" s="15">
        <f t="shared" si="62"/>
        <v>11505.6</v>
      </c>
      <c r="M497" s="25">
        <f t="shared" si="63"/>
        <v>44251</v>
      </c>
      <c r="N497" s="26">
        <v>44228</v>
      </c>
    </row>
    <row r="498" spans="1:14" x14ac:dyDescent="0.25">
      <c r="A498" s="1" t="s">
        <v>190</v>
      </c>
      <c r="B498" s="5">
        <v>44223</v>
      </c>
      <c r="C498" s="5">
        <v>44251</v>
      </c>
      <c r="D498" s="3">
        <f t="shared" si="58"/>
        <v>28</v>
      </c>
      <c r="E498" s="3" t="s">
        <v>12</v>
      </c>
      <c r="F498" s="3" t="s">
        <v>4</v>
      </c>
      <c r="G498" s="3">
        <v>5.04</v>
      </c>
      <c r="H498" s="3">
        <v>4195</v>
      </c>
      <c r="I498" s="18">
        <v>24</v>
      </c>
      <c r="J498" s="12">
        <f t="shared" si="60"/>
        <v>4.32</v>
      </c>
      <c r="K498" s="13">
        <f t="shared" si="61"/>
        <v>832.34</v>
      </c>
      <c r="L498" s="15">
        <f t="shared" si="62"/>
        <v>3595.71</v>
      </c>
      <c r="M498" s="25">
        <f t="shared" si="63"/>
        <v>44251</v>
      </c>
      <c r="N498" s="26">
        <v>44228</v>
      </c>
    </row>
    <row r="499" spans="1:14" x14ac:dyDescent="0.25">
      <c r="A499" s="1" t="s">
        <v>190</v>
      </c>
      <c r="B499" s="5">
        <v>44223</v>
      </c>
      <c r="C499" s="5">
        <v>44251</v>
      </c>
      <c r="D499" s="3">
        <f t="shared" si="58"/>
        <v>28</v>
      </c>
      <c r="E499" s="3" t="s">
        <v>13</v>
      </c>
      <c r="F499" s="3" t="s">
        <v>4</v>
      </c>
      <c r="G499" s="3">
        <v>1.47</v>
      </c>
      <c r="H499" s="3">
        <v>1210.93</v>
      </c>
      <c r="I499" s="18">
        <v>24</v>
      </c>
      <c r="J499" s="12">
        <f t="shared" si="60"/>
        <v>1.26</v>
      </c>
      <c r="K499" s="13">
        <f t="shared" si="61"/>
        <v>823.76</v>
      </c>
      <c r="L499" s="15">
        <f t="shared" si="62"/>
        <v>1037.94</v>
      </c>
      <c r="M499" s="25">
        <f t="shared" si="63"/>
        <v>44251</v>
      </c>
      <c r="N499" s="26">
        <v>44228</v>
      </c>
    </row>
    <row r="500" spans="1:14" x14ac:dyDescent="0.25">
      <c r="A500" s="1" t="s">
        <v>190</v>
      </c>
      <c r="B500" s="5">
        <v>44223</v>
      </c>
      <c r="C500" s="5">
        <v>44251</v>
      </c>
      <c r="D500" s="3">
        <f t="shared" si="58"/>
        <v>28</v>
      </c>
      <c r="E500" s="3" t="s">
        <v>15</v>
      </c>
      <c r="F500" s="3" t="s">
        <v>4</v>
      </c>
      <c r="G500" s="3">
        <v>1.07</v>
      </c>
      <c r="H500" s="3">
        <v>6125.5</v>
      </c>
      <c r="I500" s="18">
        <v>24</v>
      </c>
      <c r="J500" s="12">
        <f t="shared" si="60"/>
        <v>0.92</v>
      </c>
      <c r="K500" s="13">
        <f t="shared" si="61"/>
        <v>5724.77</v>
      </c>
      <c r="L500" s="15">
        <f t="shared" si="62"/>
        <v>5266.79</v>
      </c>
      <c r="M500" s="25">
        <f t="shared" si="63"/>
        <v>44251</v>
      </c>
      <c r="N500" s="26">
        <v>44228</v>
      </c>
    </row>
    <row r="501" spans="1:14" x14ac:dyDescent="0.25">
      <c r="A501" s="1" t="s">
        <v>190</v>
      </c>
      <c r="B501" s="5">
        <v>44223</v>
      </c>
      <c r="C501" s="5">
        <v>44251</v>
      </c>
      <c r="D501" s="3">
        <f t="shared" si="58"/>
        <v>28</v>
      </c>
      <c r="E501" s="3" t="s">
        <v>16</v>
      </c>
      <c r="F501" s="3" t="s">
        <v>4</v>
      </c>
      <c r="G501" s="3">
        <v>11.2</v>
      </c>
      <c r="H501" s="3">
        <v>18930</v>
      </c>
      <c r="I501" s="18">
        <v>24</v>
      </c>
      <c r="J501" s="12">
        <f t="shared" si="60"/>
        <v>9.6</v>
      </c>
      <c r="K501" s="13">
        <f t="shared" si="61"/>
        <v>1690.18</v>
      </c>
      <c r="L501" s="15">
        <f t="shared" si="62"/>
        <v>16225.73</v>
      </c>
      <c r="M501" s="25">
        <f t="shared" si="63"/>
        <v>44251</v>
      </c>
      <c r="N501" s="26">
        <v>44228</v>
      </c>
    </row>
    <row r="502" spans="1:14" x14ac:dyDescent="0.25">
      <c r="A502" s="1" t="s">
        <v>190</v>
      </c>
      <c r="B502" s="5">
        <v>44223</v>
      </c>
      <c r="C502" s="5">
        <v>44251</v>
      </c>
      <c r="D502" s="3">
        <f t="shared" si="58"/>
        <v>28</v>
      </c>
      <c r="E502" s="3" t="s">
        <v>177</v>
      </c>
      <c r="F502" s="3" t="s">
        <v>4</v>
      </c>
      <c r="G502" s="3">
        <v>4.4999999999999998E-2</v>
      </c>
      <c r="H502" s="3">
        <v>1200</v>
      </c>
      <c r="I502" s="18">
        <v>24</v>
      </c>
      <c r="J502" s="12">
        <f t="shared" si="60"/>
        <v>0.04</v>
      </c>
      <c r="K502" s="13">
        <f>ROUND(H502/G502,2)</f>
        <v>26666.67</v>
      </c>
      <c r="L502" s="15">
        <f t="shared" si="62"/>
        <v>1066.67</v>
      </c>
      <c r="M502" s="25">
        <f t="shared" si="63"/>
        <v>44251</v>
      </c>
      <c r="N502" s="26">
        <v>44228</v>
      </c>
    </row>
    <row r="503" spans="1:14" x14ac:dyDescent="0.25">
      <c r="A503" s="1" t="s">
        <v>190</v>
      </c>
      <c r="B503" s="5">
        <v>44223</v>
      </c>
      <c r="C503" s="5">
        <v>44251</v>
      </c>
      <c r="D503" s="3">
        <f t="shared" si="58"/>
        <v>28</v>
      </c>
      <c r="E503" s="3" t="s">
        <v>17</v>
      </c>
      <c r="F503" s="3" t="s">
        <v>4</v>
      </c>
      <c r="G503" s="3">
        <v>8.4</v>
      </c>
      <c r="H503" s="3">
        <v>18054.23</v>
      </c>
      <c r="I503" s="18">
        <v>24</v>
      </c>
      <c r="J503" s="12">
        <f t="shared" si="60"/>
        <v>7.2</v>
      </c>
      <c r="K503" s="13">
        <f t="shared" ref="K503:K566" si="64">ROUND(H503/G503,2)</f>
        <v>2149.31</v>
      </c>
      <c r="L503" s="15">
        <f t="shared" si="62"/>
        <v>15475.03</v>
      </c>
      <c r="M503" s="25">
        <f t="shared" si="63"/>
        <v>44251</v>
      </c>
      <c r="N503" s="26">
        <v>44228</v>
      </c>
    </row>
    <row r="504" spans="1:14" x14ac:dyDescent="0.25">
      <c r="A504" s="1" t="s">
        <v>190</v>
      </c>
      <c r="B504" s="5">
        <v>44223</v>
      </c>
      <c r="C504" s="5">
        <v>44251</v>
      </c>
      <c r="D504" s="3">
        <f t="shared" si="58"/>
        <v>28</v>
      </c>
      <c r="E504" s="3" t="s">
        <v>19</v>
      </c>
      <c r="F504" s="3" t="s">
        <v>4</v>
      </c>
      <c r="G504" s="3">
        <v>18</v>
      </c>
      <c r="H504" s="3">
        <v>14976</v>
      </c>
      <c r="I504" s="18">
        <v>24</v>
      </c>
      <c r="J504" s="12">
        <f t="shared" si="60"/>
        <v>15.43</v>
      </c>
      <c r="K504" s="13">
        <f t="shared" si="64"/>
        <v>832</v>
      </c>
      <c r="L504" s="15">
        <f t="shared" si="62"/>
        <v>12837.76</v>
      </c>
      <c r="M504" s="25">
        <f t="shared" si="63"/>
        <v>44251</v>
      </c>
      <c r="N504" s="26">
        <v>44228</v>
      </c>
    </row>
    <row r="505" spans="1:14" x14ac:dyDescent="0.25">
      <c r="A505" s="1" t="s">
        <v>190</v>
      </c>
      <c r="B505" s="5">
        <v>44223</v>
      </c>
      <c r="C505" s="5">
        <v>44251</v>
      </c>
      <c r="D505" s="3">
        <f t="shared" si="58"/>
        <v>28</v>
      </c>
      <c r="E505" s="3" t="s">
        <v>178</v>
      </c>
      <c r="F505" s="3" t="s">
        <v>4</v>
      </c>
      <c r="G505" s="3">
        <v>0.1</v>
      </c>
      <c r="H505" s="3">
        <v>150</v>
      </c>
      <c r="I505" s="18">
        <v>24</v>
      </c>
      <c r="J505" s="12">
        <f t="shared" si="60"/>
        <v>0.09</v>
      </c>
      <c r="K505" s="13">
        <f t="shared" si="64"/>
        <v>1500</v>
      </c>
      <c r="L505" s="15">
        <f t="shared" si="62"/>
        <v>135</v>
      </c>
      <c r="M505" s="25">
        <f t="shared" si="63"/>
        <v>44251</v>
      </c>
      <c r="N505" s="26">
        <v>44228</v>
      </c>
    </row>
    <row r="506" spans="1:14" x14ac:dyDescent="0.25">
      <c r="A506" s="1" t="s">
        <v>190</v>
      </c>
      <c r="B506" s="5">
        <v>44223</v>
      </c>
      <c r="C506" s="5">
        <v>44251</v>
      </c>
      <c r="D506" s="3">
        <f t="shared" si="58"/>
        <v>28</v>
      </c>
      <c r="E506" s="3" t="s">
        <v>20</v>
      </c>
      <c r="F506" s="3" t="s">
        <v>4</v>
      </c>
      <c r="G506" s="3">
        <v>0.75</v>
      </c>
      <c r="H506" s="3">
        <v>1600</v>
      </c>
      <c r="I506" s="18">
        <v>24</v>
      </c>
      <c r="J506" s="12">
        <f t="shared" si="60"/>
        <v>0.64</v>
      </c>
      <c r="K506" s="13">
        <f t="shared" si="64"/>
        <v>2133.33</v>
      </c>
      <c r="L506" s="15">
        <f t="shared" si="62"/>
        <v>1365.33</v>
      </c>
      <c r="M506" s="25">
        <f t="shared" si="63"/>
        <v>44251</v>
      </c>
      <c r="N506" s="26">
        <v>44228</v>
      </c>
    </row>
    <row r="507" spans="1:14" x14ac:dyDescent="0.25">
      <c r="A507" s="1" t="s">
        <v>190</v>
      </c>
      <c r="B507" s="5">
        <v>44223</v>
      </c>
      <c r="C507" s="5">
        <v>44251</v>
      </c>
      <c r="D507" s="3">
        <f t="shared" si="58"/>
        <v>28</v>
      </c>
      <c r="E507" s="3" t="s">
        <v>21</v>
      </c>
      <c r="F507" s="3" t="s">
        <v>118</v>
      </c>
      <c r="G507" s="3">
        <v>170</v>
      </c>
      <c r="H507" s="3">
        <v>11220</v>
      </c>
      <c r="I507" s="18">
        <v>24</v>
      </c>
      <c r="J507" s="12">
        <f t="shared" si="60"/>
        <v>145.71</v>
      </c>
      <c r="K507" s="13">
        <f t="shared" si="64"/>
        <v>66</v>
      </c>
      <c r="L507" s="15">
        <f t="shared" si="62"/>
        <v>9616.86</v>
      </c>
      <c r="M507" s="25">
        <f t="shared" si="63"/>
        <v>44251</v>
      </c>
      <c r="N507" s="26">
        <v>44228</v>
      </c>
    </row>
    <row r="508" spans="1:14" x14ac:dyDescent="0.25">
      <c r="A508" s="1" t="s">
        <v>190</v>
      </c>
      <c r="B508" s="5">
        <v>44223</v>
      </c>
      <c r="C508" s="5">
        <v>44251</v>
      </c>
      <c r="D508" s="3">
        <f t="shared" si="58"/>
        <v>28</v>
      </c>
      <c r="E508" s="3" t="s">
        <v>22</v>
      </c>
      <c r="F508" s="3" t="s">
        <v>4</v>
      </c>
      <c r="G508" s="3">
        <v>207.41</v>
      </c>
      <c r="H508" s="3">
        <v>22398.05</v>
      </c>
      <c r="I508" s="18">
        <v>24</v>
      </c>
      <c r="J508" s="12">
        <f t="shared" si="60"/>
        <v>177.78</v>
      </c>
      <c r="K508" s="13">
        <f t="shared" si="64"/>
        <v>107.99</v>
      </c>
      <c r="L508" s="15">
        <f t="shared" si="62"/>
        <v>19198.46</v>
      </c>
      <c r="M508" s="25">
        <f t="shared" si="63"/>
        <v>44251</v>
      </c>
      <c r="N508" s="26">
        <v>44228</v>
      </c>
    </row>
    <row r="509" spans="1:14" x14ac:dyDescent="0.25">
      <c r="A509" s="1" t="s">
        <v>190</v>
      </c>
      <c r="B509" s="5">
        <v>44223</v>
      </c>
      <c r="C509" s="5">
        <v>44251</v>
      </c>
      <c r="D509" s="3">
        <f t="shared" si="58"/>
        <v>28</v>
      </c>
      <c r="E509" s="3" t="s">
        <v>23</v>
      </c>
      <c r="F509" s="3" t="s">
        <v>4</v>
      </c>
      <c r="G509" s="3">
        <v>4.3</v>
      </c>
      <c r="H509" s="3">
        <v>1720</v>
      </c>
      <c r="I509" s="18">
        <v>24</v>
      </c>
      <c r="J509" s="12">
        <f t="shared" si="60"/>
        <v>3.69</v>
      </c>
      <c r="K509" s="13">
        <f t="shared" si="64"/>
        <v>400</v>
      </c>
      <c r="L509" s="15">
        <f t="shared" si="62"/>
        <v>1476</v>
      </c>
      <c r="M509" s="25">
        <f t="shared" si="63"/>
        <v>44251</v>
      </c>
      <c r="N509" s="26">
        <v>44228</v>
      </c>
    </row>
    <row r="510" spans="1:14" x14ac:dyDescent="0.25">
      <c r="A510" s="1" t="s">
        <v>190</v>
      </c>
      <c r="B510" s="5">
        <v>44223</v>
      </c>
      <c r="C510" s="5">
        <v>44251</v>
      </c>
      <c r="D510" s="3">
        <f t="shared" si="58"/>
        <v>28</v>
      </c>
      <c r="E510" s="3" t="s">
        <v>24</v>
      </c>
      <c r="F510" s="3" t="s">
        <v>4</v>
      </c>
      <c r="G510" s="3">
        <v>2.6349999999999998</v>
      </c>
      <c r="H510" s="3">
        <v>4479.5</v>
      </c>
      <c r="I510" s="18">
        <v>24</v>
      </c>
      <c r="J510" s="12">
        <f t="shared" si="60"/>
        <v>2.2599999999999998</v>
      </c>
      <c r="K510" s="13">
        <f t="shared" si="64"/>
        <v>1700</v>
      </c>
      <c r="L510" s="15">
        <f t="shared" si="62"/>
        <v>3842</v>
      </c>
      <c r="M510" s="25">
        <f t="shared" si="63"/>
        <v>44251</v>
      </c>
      <c r="N510" s="26">
        <v>44228</v>
      </c>
    </row>
    <row r="511" spans="1:14" x14ac:dyDescent="0.25">
      <c r="A511" s="1" t="s">
        <v>190</v>
      </c>
      <c r="B511" s="5">
        <v>44223</v>
      </c>
      <c r="C511" s="5">
        <v>44251</v>
      </c>
      <c r="D511" s="3">
        <f t="shared" si="58"/>
        <v>28</v>
      </c>
      <c r="E511" s="3" t="s">
        <v>25</v>
      </c>
      <c r="F511" s="3" t="s">
        <v>4</v>
      </c>
      <c r="G511" s="3">
        <v>8.6</v>
      </c>
      <c r="H511" s="3">
        <v>6410</v>
      </c>
      <c r="I511" s="18">
        <v>24</v>
      </c>
      <c r="J511" s="12">
        <f t="shared" si="60"/>
        <v>7.37</v>
      </c>
      <c r="K511" s="13">
        <f t="shared" si="64"/>
        <v>745.35</v>
      </c>
      <c r="L511" s="15">
        <f t="shared" si="62"/>
        <v>5493.23</v>
      </c>
      <c r="M511" s="25">
        <f t="shared" si="63"/>
        <v>44251</v>
      </c>
      <c r="N511" s="26">
        <v>44228</v>
      </c>
    </row>
    <row r="512" spans="1:14" x14ac:dyDescent="0.25">
      <c r="A512" s="1" t="s">
        <v>190</v>
      </c>
      <c r="B512" s="5">
        <v>44223</v>
      </c>
      <c r="C512" s="5">
        <v>44251</v>
      </c>
      <c r="D512" s="3">
        <f t="shared" si="58"/>
        <v>28</v>
      </c>
      <c r="E512" s="3" t="s">
        <v>26</v>
      </c>
      <c r="F512" s="3" t="s">
        <v>4</v>
      </c>
      <c r="G512" s="3">
        <v>589.47</v>
      </c>
      <c r="H512" s="3">
        <v>102505.66</v>
      </c>
      <c r="I512" s="18">
        <v>24</v>
      </c>
      <c r="J512" s="12">
        <f t="shared" si="60"/>
        <v>505.26</v>
      </c>
      <c r="K512" s="13">
        <f t="shared" si="64"/>
        <v>173.89</v>
      </c>
      <c r="L512" s="15">
        <f t="shared" si="62"/>
        <v>87859.66</v>
      </c>
      <c r="M512" s="25">
        <f t="shared" si="63"/>
        <v>44251</v>
      </c>
      <c r="N512" s="26">
        <v>44228</v>
      </c>
    </row>
    <row r="513" spans="1:14" x14ac:dyDescent="0.25">
      <c r="A513" s="1" t="s">
        <v>190</v>
      </c>
      <c r="B513" s="5">
        <v>44223</v>
      </c>
      <c r="C513" s="5">
        <v>44251</v>
      </c>
      <c r="D513" s="3">
        <f t="shared" si="58"/>
        <v>28</v>
      </c>
      <c r="E513" s="3" t="s">
        <v>27</v>
      </c>
      <c r="F513" s="3" t="s">
        <v>4</v>
      </c>
      <c r="G513" s="3">
        <v>23.45</v>
      </c>
      <c r="H513" s="3">
        <v>17040.439999999999</v>
      </c>
      <c r="I513" s="18">
        <v>24</v>
      </c>
      <c r="J513" s="12">
        <f t="shared" si="60"/>
        <v>20.100000000000001</v>
      </c>
      <c r="K513" s="13">
        <f t="shared" si="64"/>
        <v>726.67</v>
      </c>
      <c r="L513" s="15">
        <f t="shared" si="62"/>
        <v>14606.07</v>
      </c>
      <c r="M513" s="25">
        <f t="shared" si="63"/>
        <v>44251</v>
      </c>
      <c r="N513" s="26">
        <v>44228</v>
      </c>
    </row>
    <row r="514" spans="1:14" x14ac:dyDescent="0.25">
      <c r="A514" s="1" t="s">
        <v>190</v>
      </c>
      <c r="B514" s="5">
        <v>44223</v>
      </c>
      <c r="C514" s="5">
        <v>44251</v>
      </c>
      <c r="D514" s="3">
        <f t="shared" si="58"/>
        <v>28</v>
      </c>
      <c r="E514" s="3" t="s">
        <v>28</v>
      </c>
      <c r="F514" s="3" t="s">
        <v>118</v>
      </c>
      <c r="G514" s="3">
        <v>103</v>
      </c>
      <c r="H514" s="3">
        <v>14832</v>
      </c>
      <c r="I514" s="18">
        <v>24</v>
      </c>
      <c r="J514" s="12">
        <f t="shared" si="60"/>
        <v>88.29</v>
      </c>
      <c r="K514" s="13">
        <f t="shared" si="64"/>
        <v>144</v>
      </c>
      <c r="L514" s="15">
        <f t="shared" si="62"/>
        <v>12713.76</v>
      </c>
      <c r="M514" s="25">
        <f t="shared" si="63"/>
        <v>44251</v>
      </c>
      <c r="N514" s="26">
        <v>44228</v>
      </c>
    </row>
    <row r="515" spans="1:14" x14ac:dyDescent="0.25">
      <c r="A515" s="1" t="s">
        <v>190</v>
      </c>
      <c r="B515" s="5">
        <v>44223</v>
      </c>
      <c r="C515" s="5">
        <v>44251</v>
      </c>
      <c r="D515" s="3">
        <f t="shared" ref="D515:D578" si="65">C515-B515</f>
        <v>28</v>
      </c>
      <c r="E515" s="3" t="s">
        <v>29</v>
      </c>
      <c r="F515" s="3" t="s">
        <v>127</v>
      </c>
      <c r="G515" s="3">
        <v>439.2</v>
      </c>
      <c r="H515" s="3">
        <v>118091</v>
      </c>
      <c r="I515" s="18">
        <v>24</v>
      </c>
      <c r="J515" s="12">
        <f t="shared" ref="J515:J578" si="66">ROUND(G515/D515*I515,2)</f>
        <v>376.46</v>
      </c>
      <c r="K515" s="13">
        <f t="shared" si="64"/>
        <v>268.88</v>
      </c>
      <c r="L515" s="15">
        <f t="shared" si="62"/>
        <v>101222.56</v>
      </c>
      <c r="M515" s="25">
        <f t="shared" si="63"/>
        <v>44251</v>
      </c>
      <c r="N515" s="26">
        <v>44228</v>
      </c>
    </row>
    <row r="516" spans="1:14" x14ac:dyDescent="0.25">
      <c r="A516" s="1" t="s">
        <v>190</v>
      </c>
      <c r="B516" s="5">
        <v>44223</v>
      </c>
      <c r="C516" s="5">
        <v>44251</v>
      </c>
      <c r="D516" s="3">
        <f t="shared" si="65"/>
        <v>28</v>
      </c>
      <c r="E516" s="3" t="s">
        <v>31</v>
      </c>
      <c r="F516" s="3" t="s">
        <v>4</v>
      </c>
      <c r="G516" s="3">
        <v>10.039999999999999</v>
      </c>
      <c r="H516" s="3">
        <v>5480</v>
      </c>
      <c r="I516" s="18">
        <v>24</v>
      </c>
      <c r="J516" s="12">
        <f t="shared" si="66"/>
        <v>8.61</v>
      </c>
      <c r="K516" s="13">
        <f t="shared" si="64"/>
        <v>545.82000000000005</v>
      </c>
      <c r="L516" s="15">
        <f t="shared" si="62"/>
        <v>4699.51</v>
      </c>
      <c r="M516" s="25">
        <f t="shared" si="63"/>
        <v>44251</v>
      </c>
      <c r="N516" s="26">
        <v>44228</v>
      </c>
    </row>
    <row r="517" spans="1:14" x14ac:dyDescent="0.25">
      <c r="A517" s="1" t="s">
        <v>190</v>
      </c>
      <c r="B517" s="5">
        <v>44223</v>
      </c>
      <c r="C517" s="5">
        <v>44251</v>
      </c>
      <c r="D517" s="3">
        <f t="shared" si="65"/>
        <v>28</v>
      </c>
      <c r="E517" s="3" t="s">
        <v>32</v>
      </c>
      <c r="F517" s="3" t="s">
        <v>4</v>
      </c>
      <c r="G517" s="3">
        <v>31.35</v>
      </c>
      <c r="H517" s="3">
        <v>38560.5</v>
      </c>
      <c r="I517" s="18">
        <v>24</v>
      </c>
      <c r="J517" s="12">
        <f t="shared" si="66"/>
        <v>26.87</v>
      </c>
      <c r="K517" s="13">
        <f t="shared" si="64"/>
        <v>1230</v>
      </c>
      <c r="L517" s="15">
        <f t="shared" ref="L517:L580" si="67">ROUND(J517*K517,2)</f>
        <v>33050.1</v>
      </c>
      <c r="M517" s="25">
        <f t="shared" si="63"/>
        <v>44251</v>
      </c>
      <c r="N517" s="26">
        <v>44228</v>
      </c>
    </row>
    <row r="518" spans="1:14" x14ac:dyDescent="0.25">
      <c r="A518" s="1" t="s">
        <v>190</v>
      </c>
      <c r="B518" s="5">
        <v>44223</v>
      </c>
      <c r="C518" s="5">
        <v>44251</v>
      </c>
      <c r="D518" s="3">
        <f t="shared" si="65"/>
        <v>28</v>
      </c>
      <c r="E518" s="3" t="s">
        <v>33</v>
      </c>
      <c r="F518" s="3" t="s">
        <v>4</v>
      </c>
      <c r="G518" s="3">
        <v>50.86</v>
      </c>
      <c r="H518" s="3">
        <v>66118</v>
      </c>
      <c r="I518" s="18">
        <v>24</v>
      </c>
      <c r="J518" s="12">
        <f t="shared" si="66"/>
        <v>43.59</v>
      </c>
      <c r="K518" s="13">
        <f t="shared" si="64"/>
        <v>1300</v>
      </c>
      <c r="L518" s="15">
        <f t="shared" si="67"/>
        <v>56667</v>
      </c>
      <c r="M518" s="25">
        <f t="shared" si="63"/>
        <v>44251</v>
      </c>
      <c r="N518" s="26">
        <v>44228</v>
      </c>
    </row>
    <row r="519" spans="1:14" x14ac:dyDescent="0.25">
      <c r="A519" s="1" t="s">
        <v>190</v>
      </c>
      <c r="B519" s="5">
        <v>44223</v>
      </c>
      <c r="C519" s="5">
        <v>44251</v>
      </c>
      <c r="D519" s="3">
        <f t="shared" si="65"/>
        <v>28</v>
      </c>
      <c r="E519" s="3" t="s">
        <v>34</v>
      </c>
      <c r="F519" s="3" t="s">
        <v>4</v>
      </c>
      <c r="G519" s="3">
        <v>6</v>
      </c>
      <c r="H519" s="3">
        <v>3754</v>
      </c>
      <c r="I519" s="18">
        <v>24</v>
      </c>
      <c r="J519" s="12">
        <f t="shared" si="66"/>
        <v>5.14</v>
      </c>
      <c r="K519" s="13">
        <f t="shared" si="64"/>
        <v>625.66999999999996</v>
      </c>
      <c r="L519" s="15">
        <f t="shared" si="67"/>
        <v>3215.94</v>
      </c>
      <c r="M519" s="25">
        <f t="shared" si="63"/>
        <v>44251</v>
      </c>
      <c r="N519" s="26">
        <v>44228</v>
      </c>
    </row>
    <row r="520" spans="1:14" x14ac:dyDescent="0.25">
      <c r="A520" s="1" t="s">
        <v>190</v>
      </c>
      <c r="B520" s="5">
        <v>44223</v>
      </c>
      <c r="C520" s="5">
        <v>44251</v>
      </c>
      <c r="D520" s="3">
        <f t="shared" si="65"/>
        <v>28</v>
      </c>
      <c r="E520" s="3" t="s">
        <v>35</v>
      </c>
      <c r="F520" s="3" t="s">
        <v>4</v>
      </c>
      <c r="G520" s="3">
        <v>1.2849999999999999</v>
      </c>
      <c r="H520" s="3">
        <v>7691.79</v>
      </c>
      <c r="I520" s="18">
        <v>24</v>
      </c>
      <c r="J520" s="12">
        <f t="shared" si="66"/>
        <v>1.1000000000000001</v>
      </c>
      <c r="K520" s="13">
        <f t="shared" si="64"/>
        <v>5985.83</v>
      </c>
      <c r="L520" s="15">
        <f t="shared" si="67"/>
        <v>6584.41</v>
      </c>
      <c r="M520" s="25">
        <f t="shared" si="63"/>
        <v>44251</v>
      </c>
      <c r="N520" s="26">
        <v>44228</v>
      </c>
    </row>
    <row r="521" spans="1:14" x14ac:dyDescent="0.25">
      <c r="A521" s="1" t="s">
        <v>190</v>
      </c>
      <c r="B521" s="5">
        <v>44223</v>
      </c>
      <c r="C521" s="5">
        <v>44251</v>
      </c>
      <c r="D521" s="3">
        <f t="shared" si="65"/>
        <v>28</v>
      </c>
      <c r="E521" s="3" t="s">
        <v>36</v>
      </c>
      <c r="F521" s="3" t="s">
        <v>118</v>
      </c>
      <c r="G521" s="3">
        <v>464</v>
      </c>
      <c r="H521" s="3">
        <v>12735.88</v>
      </c>
      <c r="I521" s="18">
        <v>24</v>
      </c>
      <c r="J521" s="12">
        <f t="shared" si="66"/>
        <v>397.71</v>
      </c>
      <c r="K521" s="13">
        <f t="shared" si="64"/>
        <v>27.45</v>
      </c>
      <c r="L521" s="15">
        <f t="shared" si="67"/>
        <v>10917.14</v>
      </c>
      <c r="M521" s="25">
        <f t="shared" si="63"/>
        <v>44251</v>
      </c>
      <c r="N521" s="26">
        <v>44228</v>
      </c>
    </row>
    <row r="522" spans="1:14" x14ac:dyDescent="0.25">
      <c r="A522" s="1" t="s">
        <v>190</v>
      </c>
      <c r="B522" s="5">
        <v>44223</v>
      </c>
      <c r="C522" s="5">
        <v>44251</v>
      </c>
      <c r="D522" s="3">
        <f t="shared" si="65"/>
        <v>28</v>
      </c>
      <c r="E522" s="3" t="s">
        <v>37</v>
      </c>
      <c r="F522" s="3" t="s">
        <v>4</v>
      </c>
      <c r="G522" s="3">
        <v>3.13</v>
      </c>
      <c r="H522" s="3">
        <v>3724.7</v>
      </c>
      <c r="I522" s="18">
        <v>24</v>
      </c>
      <c r="J522" s="12">
        <f t="shared" si="66"/>
        <v>2.68</v>
      </c>
      <c r="K522" s="13">
        <f t="shared" si="64"/>
        <v>1190</v>
      </c>
      <c r="L522" s="15">
        <f t="shared" si="67"/>
        <v>3189.2</v>
      </c>
      <c r="M522" s="25">
        <f t="shared" si="63"/>
        <v>44251</v>
      </c>
      <c r="N522" s="26">
        <v>44228</v>
      </c>
    </row>
    <row r="523" spans="1:14" x14ac:dyDescent="0.25">
      <c r="A523" s="1" t="s">
        <v>190</v>
      </c>
      <c r="B523" s="5">
        <v>44223</v>
      </c>
      <c r="C523" s="5">
        <v>44251</v>
      </c>
      <c r="D523" s="3">
        <f t="shared" si="65"/>
        <v>28</v>
      </c>
      <c r="E523" s="3" t="s">
        <v>38</v>
      </c>
      <c r="F523" s="3" t="s">
        <v>4</v>
      </c>
      <c r="G523" s="3">
        <v>3.6</v>
      </c>
      <c r="H523" s="3">
        <v>2160</v>
      </c>
      <c r="I523" s="18">
        <v>24</v>
      </c>
      <c r="J523" s="12">
        <f t="shared" si="66"/>
        <v>3.09</v>
      </c>
      <c r="K523" s="13">
        <f t="shared" si="64"/>
        <v>600</v>
      </c>
      <c r="L523" s="15">
        <f t="shared" si="67"/>
        <v>1854</v>
      </c>
      <c r="M523" s="25">
        <f t="shared" si="63"/>
        <v>44251</v>
      </c>
      <c r="N523" s="26">
        <v>44228</v>
      </c>
    </row>
    <row r="524" spans="1:14" x14ac:dyDescent="0.25">
      <c r="A524" s="1" t="s">
        <v>190</v>
      </c>
      <c r="B524" s="5">
        <v>44223</v>
      </c>
      <c r="C524" s="5">
        <v>44251</v>
      </c>
      <c r="D524" s="3">
        <f t="shared" si="65"/>
        <v>28</v>
      </c>
      <c r="E524" s="3" t="s">
        <v>39</v>
      </c>
      <c r="F524" s="3" t="s">
        <v>4</v>
      </c>
      <c r="G524" s="3">
        <v>11.05</v>
      </c>
      <c r="H524" s="3">
        <v>2545.69</v>
      </c>
      <c r="I524" s="18">
        <v>24</v>
      </c>
      <c r="J524" s="12">
        <f t="shared" si="66"/>
        <v>9.4700000000000006</v>
      </c>
      <c r="K524" s="13">
        <f t="shared" si="64"/>
        <v>230.38</v>
      </c>
      <c r="L524" s="15">
        <f t="shared" si="67"/>
        <v>2181.6999999999998</v>
      </c>
      <c r="M524" s="25">
        <f t="shared" si="63"/>
        <v>44251</v>
      </c>
      <c r="N524" s="26">
        <v>44228</v>
      </c>
    </row>
    <row r="525" spans="1:14" x14ac:dyDescent="0.25">
      <c r="A525" s="1" t="s">
        <v>190</v>
      </c>
      <c r="B525" s="5">
        <v>44223</v>
      </c>
      <c r="C525" s="5">
        <v>44251</v>
      </c>
      <c r="D525" s="3">
        <f t="shared" si="65"/>
        <v>28</v>
      </c>
      <c r="E525" s="3" t="s">
        <v>40</v>
      </c>
      <c r="F525" s="3" t="s">
        <v>4</v>
      </c>
      <c r="G525" s="3">
        <v>27.75</v>
      </c>
      <c r="H525" s="3">
        <v>14222</v>
      </c>
      <c r="I525" s="18">
        <v>24</v>
      </c>
      <c r="J525" s="12">
        <f t="shared" si="66"/>
        <v>23.79</v>
      </c>
      <c r="K525" s="13">
        <f t="shared" si="64"/>
        <v>512.5</v>
      </c>
      <c r="L525" s="15">
        <f t="shared" si="67"/>
        <v>12192.38</v>
      </c>
      <c r="M525" s="25">
        <f t="shared" si="63"/>
        <v>44251</v>
      </c>
      <c r="N525" s="26">
        <v>44228</v>
      </c>
    </row>
    <row r="526" spans="1:14" x14ac:dyDescent="0.25">
      <c r="A526" s="1" t="s">
        <v>190</v>
      </c>
      <c r="B526" s="5">
        <v>44223</v>
      </c>
      <c r="C526" s="5">
        <v>44251</v>
      </c>
      <c r="D526" s="3">
        <f t="shared" si="65"/>
        <v>28</v>
      </c>
      <c r="E526" s="3" t="s">
        <v>41</v>
      </c>
      <c r="F526" s="3" t="s">
        <v>4</v>
      </c>
      <c r="G526" s="3">
        <v>5.55</v>
      </c>
      <c r="H526" s="3">
        <v>1637.25</v>
      </c>
      <c r="I526" s="18">
        <v>24</v>
      </c>
      <c r="J526" s="12">
        <f t="shared" si="66"/>
        <v>4.76</v>
      </c>
      <c r="K526" s="13">
        <f t="shared" si="64"/>
        <v>295</v>
      </c>
      <c r="L526" s="15">
        <f t="shared" si="67"/>
        <v>1404.2</v>
      </c>
      <c r="M526" s="25">
        <f t="shared" ref="M526:M589" si="68">C526</f>
        <v>44251</v>
      </c>
      <c r="N526" s="26">
        <v>44228</v>
      </c>
    </row>
    <row r="527" spans="1:14" x14ac:dyDescent="0.25">
      <c r="A527" s="1" t="s">
        <v>190</v>
      </c>
      <c r="B527" s="5">
        <v>44223</v>
      </c>
      <c r="C527" s="5">
        <v>44251</v>
      </c>
      <c r="D527" s="3">
        <f t="shared" si="65"/>
        <v>28</v>
      </c>
      <c r="E527" s="3" t="s">
        <v>2</v>
      </c>
      <c r="F527" s="3" t="s">
        <v>4</v>
      </c>
      <c r="G527" s="3">
        <v>1.2250000000000001</v>
      </c>
      <c r="H527" s="3">
        <v>780.18</v>
      </c>
      <c r="I527" s="18">
        <v>24</v>
      </c>
      <c r="J527" s="12">
        <f t="shared" si="66"/>
        <v>1.05</v>
      </c>
      <c r="K527" s="13">
        <f t="shared" si="64"/>
        <v>636.88</v>
      </c>
      <c r="L527" s="15">
        <f t="shared" si="67"/>
        <v>668.72</v>
      </c>
      <c r="M527" s="25">
        <f t="shared" si="68"/>
        <v>44251</v>
      </c>
      <c r="N527" s="26">
        <v>44228</v>
      </c>
    </row>
    <row r="528" spans="1:14" x14ac:dyDescent="0.25">
      <c r="A528" s="1" t="s">
        <v>190</v>
      </c>
      <c r="B528" s="5">
        <v>44223</v>
      </c>
      <c r="C528" s="5">
        <v>44251</v>
      </c>
      <c r="D528" s="3">
        <f t="shared" si="65"/>
        <v>28</v>
      </c>
      <c r="E528" s="3" t="s">
        <v>42</v>
      </c>
      <c r="F528" s="3" t="s">
        <v>4</v>
      </c>
      <c r="G528" s="3">
        <v>5.3</v>
      </c>
      <c r="H528" s="3">
        <v>1881.5</v>
      </c>
      <c r="I528" s="18">
        <v>24</v>
      </c>
      <c r="J528" s="12">
        <f t="shared" si="66"/>
        <v>4.54</v>
      </c>
      <c r="K528" s="13">
        <f t="shared" si="64"/>
        <v>355</v>
      </c>
      <c r="L528" s="15">
        <f t="shared" si="67"/>
        <v>1611.7</v>
      </c>
      <c r="M528" s="25">
        <f t="shared" si="68"/>
        <v>44251</v>
      </c>
      <c r="N528" s="26">
        <v>44228</v>
      </c>
    </row>
    <row r="529" spans="1:14" x14ac:dyDescent="0.25">
      <c r="A529" s="1" t="s">
        <v>190</v>
      </c>
      <c r="B529" s="5">
        <v>44223</v>
      </c>
      <c r="C529" s="5">
        <v>44251</v>
      </c>
      <c r="D529" s="3">
        <f t="shared" si="65"/>
        <v>28</v>
      </c>
      <c r="E529" s="3" t="s">
        <v>43</v>
      </c>
      <c r="F529" s="3" t="s">
        <v>4</v>
      </c>
      <c r="G529" s="3">
        <v>8.44</v>
      </c>
      <c r="H529" s="3">
        <v>1720.2</v>
      </c>
      <c r="I529" s="18">
        <v>24</v>
      </c>
      <c r="J529" s="12">
        <f t="shared" si="66"/>
        <v>7.23</v>
      </c>
      <c r="K529" s="13">
        <f t="shared" si="64"/>
        <v>203.82</v>
      </c>
      <c r="L529" s="15">
        <f t="shared" si="67"/>
        <v>1473.62</v>
      </c>
      <c r="M529" s="25">
        <f t="shared" si="68"/>
        <v>44251</v>
      </c>
      <c r="N529" s="26">
        <v>44228</v>
      </c>
    </row>
    <row r="530" spans="1:14" x14ac:dyDescent="0.25">
      <c r="A530" s="1" t="s">
        <v>190</v>
      </c>
      <c r="B530" s="5">
        <v>44223</v>
      </c>
      <c r="C530" s="5">
        <v>44251</v>
      </c>
      <c r="D530" s="3">
        <f t="shared" si="65"/>
        <v>28</v>
      </c>
      <c r="E530" s="3" t="s">
        <v>44</v>
      </c>
      <c r="F530" s="3" t="s">
        <v>4</v>
      </c>
      <c r="G530" s="3">
        <v>4.2</v>
      </c>
      <c r="H530" s="3">
        <v>1015</v>
      </c>
      <c r="I530" s="18">
        <v>24</v>
      </c>
      <c r="J530" s="12">
        <f t="shared" si="66"/>
        <v>3.6</v>
      </c>
      <c r="K530" s="13">
        <f t="shared" si="64"/>
        <v>241.67</v>
      </c>
      <c r="L530" s="15">
        <f t="shared" si="67"/>
        <v>870.01</v>
      </c>
      <c r="M530" s="25">
        <f t="shared" si="68"/>
        <v>44251</v>
      </c>
      <c r="N530" s="26">
        <v>44228</v>
      </c>
    </row>
    <row r="531" spans="1:14" x14ac:dyDescent="0.25">
      <c r="A531" s="1" t="s">
        <v>190</v>
      </c>
      <c r="B531" s="5">
        <v>44223</v>
      </c>
      <c r="C531" s="5">
        <v>44251</v>
      </c>
      <c r="D531" s="3">
        <f t="shared" si="65"/>
        <v>28</v>
      </c>
      <c r="E531" s="3" t="s">
        <v>45</v>
      </c>
      <c r="F531" s="3" t="s">
        <v>4</v>
      </c>
      <c r="G531" s="3">
        <v>7.85</v>
      </c>
      <c r="H531" s="3">
        <v>2093.87</v>
      </c>
      <c r="I531" s="18">
        <v>24</v>
      </c>
      <c r="J531" s="12">
        <f t="shared" si="66"/>
        <v>6.73</v>
      </c>
      <c r="K531" s="13">
        <f t="shared" si="64"/>
        <v>266.74</v>
      </c>
      <c r="L531" s="15">
        <f t="shared" si="67"/>
        <v>1795.16</v>
      </c>
      <c r="M531" s="25">
        <f t="shared" si="68"/>
        <v>44251</v>
      </c>
      <c r="N531" s="26">
        <v>44228</v>
      </c>
    </row>
    <row r="532" spans="1:14" x14ac:dyDescent="0.25">
      <c r="A532" s="1" t="s">
        <v>190</v>
      </c>
      <c r="B532" s="5">
        <v>44223</v>
      </c>
      <c r="C532" s="5">
        <v>44251</v>
      </c>
      <c r="D532" s="3">
        <f t="shared" si="65"/>
        <v>28</v>
      </c>
      <c r="E532" s="3" t="s">
        <v>46</v>
      </c>
      <c r="F532" s="3" t="s">
        <v>4</v>
      </c>
      <c r="G532" s="3">
        <v>3.05</v>
      </c>
      <c r="H532" s="3">
        <v>2478.13</v>
      </c>
      <c r="I532" s="18">
        <v>24</v>
      </c>
      <c r="J532" s="12">
        <f t="shared" si="66"/>
        <v>2.61</v>
      </c>
      <c r="K532" s="13">
        <f t="shared" si="64"/>
        <v>812.5</v>
      </c>
      <c r="L532" s="15">
        <f t="shared" si="67"/>
        <v>2120.63</v>
      </c>
      <c r="M532" s="25">
        <f t="shared" si="68"/>
        <v>44251</v>
      </c>
      <c r="N532" s="26">
        <v>44228</v>
      </c>
    </row>
    <row r="533" spans="1:14" x14ac:dyDescent="0.25">
      <c r="A533" s="1" t="s">
        <v>190</v>
      </c>
      <c r="B533" s="5">
        <v>44223</v>
      </c>
      <c r="C533" s="5">
        <v>44251</v>
      </c>
      <c r="D533" s="3">
        <f t="shared" si="65"/>
        <v>28</v>
      </c>
      <c r="E533" s="3" t="s">
        <v>47</v>
      </c>
      <c r="F533" s="3" t="s">
        <v>4</v>
      </c>
      <c r="G533" s="3">
        <v>4.5999999999999996</v>
      </c>
      <c r="H533" s="3">
        <v>4871.3999999999996</v>
      </c>
      <c r="I533" s="18">
        <v>24</v>
      </c>
      <c r="J533" s="12">
        <f t="shared" si="66"/>
        <v>3.94</v>
      </c>
      <c r="K533" s="13">
        <f t="shared" si="64"/>
        <v>1059</v>
      </c>
      <c r="L533" s="15">
        <f t="shared" si="67"/>
        <v>4172.46</v>
      </c>
      <c r="M533" s="25">
        <f t="shared" si="68"/>
        <v>44251</v>
      </c>
      <c r="N533" s="26">
        <v>44228</v>
      </c>
    </row>
    <row r="534" spans="1:14" x14ac:dyDescent="0.25">
      <c r="A534" s="1" t="s">
        <v>190</v>
      </c>
      <c r="B534" s="5">
        <v>44223</v>
      </c>
      <c r="C534" s="5">
        <v>44251</v>
      </c>
      <c r="D534" s="3">
        <f t="shared" si="65"/>
        <v>28</v>
      </c>
      <c r="E534" s="3" t="s">
        <v>48</v>
      </c>
      <c r="F534" s="3" t="s">
        <v>4</v>
      </c>
      <c r="G534" s="3">
        <v>3.98</v>
      </c>
      <c r="H534" s="3">
        <v>3502.4</v>
      </c>
      <c r="I534" s="18">
        <v>24</v>
      </c>
      <c r="J534" s="12">
        <f t="shared" si="66"/>
        <v>3.41</v>
      </c>
      <c r="K534" s="13">
        <f t="shared" si="64"/>
        <v>880</v>
      </c>
      <c r="L534" s="15">
        <f t="shared" si="67"/>
        <v>3000.8</v>
      </c>
      <c r="M534" s="25">
        <f t="shared" si="68"/>
        <v>44251</v>
      </c>
      <c r="N534" s="26">
        <v>44228</v>
      </c>
    </row>
    <row r="535" spans="1:14" x14ac:dyDescent="0.25">
      <c r="A535" s="1" t="s">
        <v>190</v>
      </c>
      <c r="B535" s="5">
        <v>44223</v>
      </c>
      <c r="C535" s="5">
        <v>44251</v>
      </c>
      <c r="D535" s="3">
        <f t="shared" si="65"/>
        <v>28</v>
      </c>
      <c r="E535" s="3" t="s">
        <v>123</v>
      </c>
      <c r="F535" s="3" t="s">
        <v>4</v>
      </c>
      <c r="G535" s="3">
        <v>2.5</v>
      </c>
      <c r="H535" s="3">
        <v>3750</v>
      </c>
      <c r="I535" s="18">
        <v>24</v>
      </c>
      <c r="J535" s="12">
        <f t="shared" si="66"/>
        <v>2.14</v>
      </c>
      <c r="K535" s="13">
        <f t="shared" si="64"/>
        <v>1500</v>
      </c>
      <c r="L535" s="15">
        <f t="shared" si="67"/>
        <v>3210</v>
      </c>
      <c r="M535" s="25">
        <f t="shared" si="68"/>
        <v>44251</v>
      </c>
      <c r="N535" s="26">
        <v>44228</v>
      </c>
    </row>
    <row r="536" spans="1:14" x14ac:dyDescent="0.25">
      <c r="A536" s="1" t="s">
        <v>190</v>
      </c>
      <c r="B536" s="5">
        <v>44223</v>
      </c>
      <c r="C536" s="5">
        <v>44251</v>
      </c>
      <c r="D536" s="3">
        <f t="shared" si="65"/>
        <v>28</v>
      </c>
      <c r="E536" s="3" t="s">
        <v>49</v>
      </c>
      <c r="F536" s="3" t="s">
        <v>4</v>
      </c>
      <c r="G536" s="3">
        <v>16.7</v>
      </c>
      <c r="H536" s="3">
        <v>21409.71</v>
      </c>
      <c r="I536" s="18">
        <v>24</v>
      </c>
      <c r="J536" s="12">
        <f t="shared" si="66"/>
        <v>14.31</v>
      </c>
      <c r="K536" s="13">
        <f t="shared" si="64"/>
        <v>1282.02</v>
      </c>
      <c r="L536" s="15">
        <f t="shared" si="67"/>
        <v>18345.71</v>
      </c>
      <c r="M536" s="25">
        <f t="shared" si="68"/>
        <v>44251</v>
      </c>
      <c r="N536" s="26">
        <v>44228</v>
      </c>
    </row>
    <row r="537" spans="1:14" x14ac:dyDescent="0.25">
      <c r="A537" s="1" t="s">
        <v>190</v>
      </c>
      <c r="B537" s="5">
        <v>44223</v>
      </c>
      <c r="C537" s="5">
        <v>44251</v>
      </c>
      <c r="D537" s="3">
        <f t="shared" si="65"/>
        <v>28</v>
      </c>
      <c r="E537" s="3" t="s">
        <v>50</v>
      </c>
      <c r="F537" s="3" t="s">
        <v>4</v>
      </c>
      <c r="G537" s="3">
        <v>29.45</v>
      </c>
      <c r="H537" s="3">
        <v>23570.21</v>
      </c>
      <c r="I537" s="18">
        <v>24</v>
      </c>
      <c r="J537" s="12">
        <f t="shared" si="66"/>
        <v>25.24</v>
      </c>
      <c r="K537" s="13">
        <f t="shared" si="64"/>
        <v>800.35</v>
      </c>
      <c r="L537" s="15">
        <f t="shared" si="67"/>
        <v>20200.830000000002</v>
      </c>
      <c r="M537" s="25">
        <f t="shared" si="68"/>
        <v>44251</v>
      </c>
      <c r="N537" s="26">
        <v>44228</v>
      </c>
    </row>
    <row r="538" spans="1:14" x14ac:dyDescent="0.25">
      <c r="A538" s="1" t="s">
        <v>190</v>
      </c>
      <c r="B538" s="5">
        <v>44223</v>
      </c>
      <c r="C538" s="5">
        <v>44251</v>
      </c>
      <c r="D538" s="3">
        <f t="shared" si="65"/>
        <v>28</v>
      </c>
      <c r="E538" s="3" t="s">
        <v>161</v>
      </c>
      <c r="F538" s="3" t="s">
        <v>4</v>
      </c>
      <c r="G538" s="3">
        <v>0.05</v>
      </c>
      <c r="H538" s="3">
        <v>210</v>
      </c>
      <c r="I538" s="18">
        <v>24</v>
      </c>
      <c r="J538" s="12">
        <f t="shared" si="66"/>
        <v>0.04</v>
      </c>
      <c r="K538" s="13">
        <f t="shared" si="64"/>
        <v>4200</v>
      </c>
      <c r="L538" s="15">
        <f t="shared" si="67"/>
        <v>168</v>
      </c>
      <c r="M538" s="25">
        <f t="shared" si="68"/>
        <v>44251</v>
      </c>
      <c r="N538" s="26">
        <v>44228</v>
      </c>
    </row>
    <row r="539" spans="1:14" x14ac:dyDescent="0.25">
      <c r="A539" s="1" t="s">
        <v>190</v>
      </c>
      <c r="B539" s="5">
        <v>44223</v>
      </c>
      <c r="C539" s="5">
        <v>44251</v>
      </c>
      <c r="D539" s="3">
        <f t="shared" si="65"/>
        <v>28</v>
      </c>
      <c r="E539" s="3" t="s">
        <v>51</v>
      </c>
      <c r="F539" s="3" t="s">
        <v>4</v>
      </c>
      <c r="G539" s="3">
        <v>320.44</v>
      </c>
      <c r="H539" s="3">
        <v>33193.199999999997</v>
      </c>
      <c r="I539" s="18">
        <v>24</v>
      </c>
      <c r="J539" s="12">
        <f t="shared" si="66"/>
        <v>274.66000000000003</v>
      </c>
      <c r="K539" s="13">
        <f t="shared" si="64"/>
        <v>103.59</v>
      </c>
      <c r="L539" s="15">
        <f t="shared" si="67"/>
        <v>28452.03</v>
      </c>
      <c r="M539" s="25">
        <f t="shared" si="68"/>
        <v>44251</v>
      </c>
      <c r="N539" s="26">
        <v>44228</v>
      </c>
    </row>
    <row r="540" spans="1:14" x14ac:dyDescent="0.25">
      <c r="A540" s="1" t="s">
        <v>190</v>
      </c>
      <c r="B540" s="5">
        <v>44223</v>
      </c>
      <c r="C540" s="5">
        <v>44251</v>
      </c>
      <c r="D540" s="3">
        <f t="shared" si="65"/>
        <v>28</v>
      </c>
      <c r="E540" s="3" t="s">
        <v>52</v>
      </c>
      <c r="F540" s="3" t="s">
        <v>4</v>
      </c>
      <c r="G540" s="3">
        <v>31.5</v>
      </c>
      <c r="H540" s="3">
        <v>16828.2</v>
      </c>
      <c r="I540" s="18">
        <v>24</v>
      </c>
      <c r="J540" s="12">
        <f t="shared" si="66"/>
        <v>27</v>
      </c>
      <c r="K540" s="13">
        <f t="shared" si="64"/>
        <v>534.23</v>
      </c>
      <c r="L540" s="15">
        <f t="shared" si="67"/>
        <v>14424.21</v>
      </c>
      <c r="M540" s="25">
        <f t="shared" si="68"/>
        <v>44251</v>
      </c>
      <c r="N540" s="26">
        <v>44228</v>
      </c>
    </row>
    <row r="541" spans="1:14" x14ac:dyDescent="0.25">
      <c r="A541" s="1" t="s">
        <v>190</v>
      </c>
      <c r="B541" s="5">
        <v>44223</v>
      </c>
      <c r="C541" s="5">
        <v>44251</v>
      </c>
      <c r="D541" s="3">
        <f t="shared" si="65"/>
        <v>28</v>
      </c>
      <c r="E541" s="3" t="s">
        <v>53</v>
      </c>
      <c r="F541" s="3" t="s">
        <v>4</v>
      </c>
      <c r="G541" s="3">
        <v>51.7</v>
      </c>
      <c r="H541" s="3">
        <v>13258.9</v>
      </c>
      <c r="I541" s="18">
        <v>24</v>
      </c>
      <c r="J541" s="12">
        <f t="shared" si="66"/>
        <v>44.31</v>
      </c>
      <c r="K541" s="13">
        <f t="shared" si="64"/>
        <v>256.45999999999998</v>
      </c>
      <c r="L541" s="15">
        <f t="shared" si="67"/>
        <v>11363.74</v>
      </c>
      <c r="M541" s="25">
        <f t="shared" si="68"/>
        <v>44251</v>
      </c>
      <c r="N541" s="26">
        <v>44228</v>
      </c>
    </row>
    <row r="542" spans="1:14" x14ac:dyDescent="0.25">
      <c r="A542" s="1" t="s">
        <v>190</v>
      </c>
      <c r="B542" s="5">
        <v>44223</v>
      </c>
      <c r="C542" s="5">
        <v>44251</v>
      </c>
      <c r="D542" s="3">
        <f t="shared" si="65"/>
        <v>28</v>
      </c>
      <c r="E542" s="3" t="s">
        <v>54</v>
      </c>
      <c r="F542" s="3" t="s">
        <v>4</v>
      </c>
      <c r="G542" s="3">
        <v>7.64</v>
      </c>
      <c r="H542" s="3">
        <v>6356.48</v>
      </c>
      <c r="I542" s="18">
        <v>24</v>
      </c>
      <c r="J542" s="12">
        <f t="shared" si="66"/>
        <v>6.55</v>
      </c>
      <c r="K542" s="13">
        <f t="shared" si="64"/>
        <v>832</v>
      </c>
      <c r="L542" s="15">
        <f t="shared" si="67"/>
        <v>5449.6</v>
      </c>
      <c r="M542" s="25">
        <f t="shared" si="68"/>
        <v>44251</v>
      </c>
      <c r="N542" s="26">
        <v>44228</v>
      </c>
    </row>
    <row r="543" spans="1:14" x14ac:dyDescent="0.25">
      <c r="A543" s="1" t="s">
        <v>190</v>
      </c>
      <c r="B543" s="5">
        <v>44223</v>
      </c>
      <c r="C543" s="5">
        <v>44251</v>
      </c>
      <c r="D543" s="3">
        <f t="shared" si="65"/>
        <v>28</v>
      </c>
      <c r="E543" s="3" t="s">
        <v>55</v>
      </c>
      <c r="F543" s="3" t="s">
        <v>4</v>
      </c>
      <c r="G543" s="3">
        <v>0.36</v>
      </c>
      <c r="H543" s="3">
        <v>1040</v>
      </c>
      <c r="I543" s="18">
        <v>24</v>
      </c>
      <c r="J543" s="12">
        <f t="shared" si="66"/>
        <v>0.31</v>
      </c>
      <c r="K543" s="13">
        <f t="shared" si="64"/>
        <v>2888.89</v>
      </c>
      <c r="L543" s="15">
        <f t="shared" si="67"/>
        <v>895.56</v>
      </c>
      <c r="M543" s="25">
        <f t="shared" si="68"/>
        <v>44251</v>
      </c>
      <c r="N543" s="26">
        <v>44228</v>
      </c>
    </row>
    <row r="544" spans="1:14" x14ac:dyDescent="0.25">
      <c r="A544" s="1" t="s">
        <v>190</v>
      </c>
      <c r="B544" s="5">
        <v>44223</v>
      </c>
      <c r="C544" s="5">
        <v>44251</v>
      </c>
      <c r="D544" s="3">
        <f t="shared" si="65"/>
        <v>28</v>
      </c>
      <c r="E544" s="3" t="s">
        <v>56</v>
      </c>
      <c r="F544" s="3" t="s">
        <v>127</v>
      </c>
      <c r="G544" s="3">
        <v>111.38</v>
      </c>
      <c r="H544" s="3">
        <v>67050.67</v>
      </c>
      <c r="I544" s="18">
        <v>24</v>
      </c>
      <c r="J544" s="12">
        <f t="shared" si="66"/>
        <v>95.47</v>
      </c>
      <c r="K544" s="13">
        <f t="shared" si="64"/>
        <v>602</v>
      </c>
      <c r="L544" s="15">
        <f t="shared" si="67"/>
        <v>57472.94</v>
      </c>
      <c r="M544" s="25">
        <f t="shared" si="68"/>
        <v>44251</v>
      </c>
      <c r="N544" s="26">
        <v>44228</v>
      </c>
    </row>
    <row r="545" spans="1:14" x14ac:dyDescent="0.25">
      <c r="A545" s="1" t="s">
        <v>190</v>
      </c>
      <c r="B545" s="5">
        <v>44223</v>
      </c>
      <c r="C545" s="5">
        <v>44251</v>
      </c>
      <c r="D545" s="3">
        <f t="shared" si="65"/>
        <v>28</v>
      </c>
      <c r="E545" s="3" t="s">
        <v>57</v>
      </c>
      <c r="F545" s="3" t="s">
        <v>4</v>
      </c>
      <c r="G545" s="3">
        <v>40.58</v>
      </c>
      <c r="H545" s="3">
        <v>75675.839999999997</v>
      </c>
      <c r="I545" s="18">
        <v>24</v>
      </c>
      <c r="J545" s="12">
        <f t="shared" si="66"/>
        <v>34.78</v>
      </c>
      <c r="K545" s="13">
        <f t="shared" si="64"/>
        <v>1864.86</v>
      </c>
      <c r="L545" s="15">
        <f t="shared" si="67"/>
        <v>64859.83</v>
      </c>
      <c r="M545" s="25">
        <f t="shared" si="68"/>
        <v>44251</v>
      </c>
      <c r="N545" s="26">
        <v>44228</v>
      </c>
    </row>
    <row r="546" spans="1:14" x14ac:dyDescent="0.25">
      <c r="A546" s="1" t="s">
        <v>190</v>
      </c>
      <c r="B546" s="5">
        <v>44223</v>
      </c>
      <c r="C546" s="5">
        <v>44251</v>
      </c>
      <c r="D546" s="3">
        <f t="shared" si="65"/>
        <v>28</v>
      </c>
      <c r="E546" s="3" t="s">
        <v>58</v>
      </c>
      <c r="F546" s="3" t="s">
        <v>4</v>
      </c>
      <c r="G546" s="3">
        <v>21</v>
      </c>
      <c r="H546" s="3">
        <v>31500</v>
      </c>
      <c r="I546" s="18">
        <v>24</v>
      </c>
      <c r="J546" s="12">
        <f t="shared" si="66"/>
        <v>18</v>
      </c>
      <c r="K546" s="13">
        <f t="shared" si="64"/>
        <v>1500</v>
      </c>
      <c r="L546" s="15">
        <f t="shared" si="67"/>
        <v>27000</v>
      </c>
      <c r="M546" s="25">
        <f t="shared" si="68"/>
        <v>44251</v>
      </c>
      <c r="N546" s="26">
        <v>44228</v>
      </c>
    </row>
    <row r="547" spans="1:14" x14ac:dyDescent="0.25">
      <c r="A547" s="1" t="s">
        <v>190</v>
      </c>
      <c r="B547" s="5">
        <v>44223</v>
      </c>
      <c r="C547" s="5">
        <v>44251</v>
      </c>
      <c r="D547" s="3">
        <f t="shared" si="65"/>
        <v>28</v>
      </c>
      <c r="E547" s="3" t="s">
        <v>59</v>
      </c>
      <c r="F547" s="3" t="s">
        <v>118</v>
      </c>
      <c r="G547" s="3">
        <v>400</v>
      </c>
      <c r="H547" s="3">
        <v>53200</v>
      </c>
      <c r="I547" s="18">
        <v>24</v>
      </c>
      <c r="J547" s="12">
        <f t="shared" si="66"/>
        <v>342.86</v>
      </c>
      <c r="K547" s="13">
        <f t="shared" si="64"/>
        <v>133</v>
      </c>
      <c r="L547" s="15">
        <f t="shared" si="67"/>
        <v>45600.38</v>
      </c>
      <c r="M547" s="25">
        <f t="shared" si="68"/>
        <v>44251</v>
      </c>
      <c r="N547" s="26">
        <v>44228</v>
      </c>
    </row>
    <row r="548" spans="1:14" x14ac:dyDescent="0.25">
      <c r="A548" s="1" t="s">
        <v>190</v>
      </c>
      <c r="B548" s="5">
        <v>44223</v>
      </c>
      <c r="C548" s="5">
        <v>44251</v>
      </c>
      <c r="D548" s="3">
        <f t="shared" si="65"/>
        <v>28</v>
      </c>
      <c r="E548" s="3" t="s">
        <v>60</v>
      </c>
      <c r="F548" s="3" t="s">
        <v>127</v>
      </c>
      <c r="G548" s="3">
        <v>612</v>
      </c>
      <c r="H548" s="3">
        <v>175032</v>
      </c>
      <c r="I548" s="18">
        <v>24</v>
      </c>
      <c r="J548" s="12">
        <f t="shared" si="66"/>
        <v>524.57000000000005</v>
      </c>
      <c r="K548" s="13">
        <f t="shared" si="64"/>
        <v>286</v>
      </c>
      <c r="L548" s="15">
        <f t="shared" si="67"/>
        <v>150027.01999999999</v>
      </c>
      <c r="M548" s="25">
        <f t="shared" si="68"/>
        <v>44251</v>
      </c>
      <c r="N548" s="26">
        <v>44228</v>
      </c>
    </row>
    <row r="549" spans="1:14" x14ac:dyDescent="0.25">
      <c r="A549" s="1" t="s">
        <v>190</v>
      </c>
      <c r="B549" s="5">
        <v>44223</v>
      </c>
      <c r="C549" s="5">
        <v>44251</v>
      </c>
      <c r="D549" s="3">
        <f t="shared" si="65"/>
        <v>28</v>
      </c>
      <c r="E549" s="3" t="s">
        <v>61</v>
      </c>
      <c r="F549" s="3" t="s">
        <v>4</v>
      </c>
      <c r="G549" s="3">
        <v>16.920000000000002</v>
      </c>
      <c r="H549" s="3">
        <v>18261.599999999999</v>
      </c>
      <c r="I549" s="18">
        <v>24</v>
      </c>
      <c r="J549" s="12">
        <f t="shared" si="66"/>
        <v>14.5</v>
      </c>
      <c r="K549" s="13">
        <f t="shared" si="64"/>
        <v>1079.29</v>
      </c>
      <c r="L549" s="15">
        <f t="shared" si="67"/>
        <v>15649.71</v>
      </c>
      <c r="M549" s="25">
        <f t="shared" si="68"/>
        <v>44251</v>
      </c>
      <c r="N549" s="26">
        <v>44228</v>
      </c>
    </row>
    <row r="550" spans="1:14" x14ac:dyDescent="0.25">
      <c r="A550" s="1" t="s">
        <v>190</v>
      </c>
      <c r="B550" s="5">
        <v>44223</v>
      </c>
      <c r="C550" s="5">
        <v>44251</v>
      </c>
      <c r="D550" s="3">
        <f t="shared" si="65"/>
        <v>28</v>
      </c>
      <c r="E550" s="3" t="s">
        <v>62</v>
      </c>
      <c r="F550" s="3" t="s">
        <v>4</v>
      </c>
      <c r="G550" s="3">
        <v>379.5</v>
      </c>
      <c r="H550" s="3">
        <v>53496</v>
      </c>
      <c r="I550" s="18">
        <v>24</v>
      </c>
      <c r="J550" s="12">
        <f t="shared" si="66"/>
        <v>325.29000000000002</v>
      </c>
      <c r="K550" s="13">
        <f t="shared" si="64"/>
        <v>140.96</v>
      </c>
      <c r="L550" s="15">
        <f t="shared" si="67"/>
        <v>45852.88</v>
      </c>
      <c r="M550" s="25">
        <f t="shared" si="68"/>
        <v>44251</v>
      </c>
      <c r="N550" s="26">
        <v>44228</v>
      </c>
    </row>
    <row r="551" spans="1:14" x14ac:dyDescent="0.25">
      <c r="A551" s="1" t="s">
        <v>190</v>
      </c>
      <c r="B551" s="5">
        <v>44223</v>
      </c>
      <c r="C551" s="5">
        <v>44251</v>
      </c>
      <c r="D551" s="3">
        <f t="shared" si="65"/>
        <v>28</v>
      </c>
      <c r="E551" s="3" t="s">
        <v>179</v>
      </c>
      <c r="F551" s="3" t="s">
        <v>4</v>
      </c>
      <c r="G551" s="3">
        <v>1</v>
      </c>
      <c r="H551" s="3">
        <v>156</v>
      </c>
      <c r="I551" s="18">
        <v>24</v>
      </c>
      <c r="J551" s="12">
        <f t="shared" si="66"/>
        <v>0.86</v>
      </c>
      <c r="K551" s="13">
        <f t="shared" si="64"/>
        <v>156</v>
      </c>
      <c r="L551" s="15">
        <f t="shared" si="67"/>
        <v>134.16</v>
      </c>
      <c r="M551" s="25">
        <f t="shared" si="68"/>
        <v>44251</v>
      </c>
      <c r="N551" s="26">
        <v>44228</v>
      </c>
    </row>
    <row r="552" spans="1:14" x14ac:dyDescent="0.25">
      <c r="A552" s="1" t="s">
        <v>190</v>
      </c>
      <c r="B552" s="5">
        <v>44223</v>
      </c>
      <c r="C552" s="5">
        <v>44251</v>
      </c>
      <c r="D552" s="3">
        <f t="shared" si="65"/>
        <v>28</v>
      </c>
      <c r="E552" s="3" t="s">
        <v>63</v>
      </c>
      <c r="F552" s="3" t="s">
        <v>4</v>
      </c>
      <c r="G552" s="3">
        <v>59.4</v>
      </c>
      <c r="H552" s="3">
        <v>10573.2</v>
      </c>
      <c r="I552" s="18">
        <v>24</v>
      </c>
      <c r="J552" s="12">
        <f t="shared" si="66"/>
        <v>50.91</v>
      </c>
      <c r="K552" s="13">
        <f t="shared" si="64"/>
        <v>178</v>
      </c>
      <c r="L552" s="15">
        <f t="shared" si="67"/>
        <v>9061.98</v>
      </c>
      <c r="M552" s="25">
        <f t="shared" si="68"/>
        <v>44251</v>
      </c>
      <c r="N552" s="26">
        <v>44228</v>
      </c>
    </row>
    <row r="553" spans="1:14" x14ac:dyDescent="0.25">
      <c r="A553" s="1" t="s">
        <v>190</v>
      </c>
      <c r="B553" s="5">
        <v>44223</v>
      </c>
      <c r="C553" s="5">
        <v>44251</v>
      </c>
      <c r="D553" s="3">
        <f t="shared" si="65"/>
        <v>28</v>
      </c>
      <c r="E553" s="3" t="s">
        <v>64</v>
      </c>
      <c r="F553" s="3" t="s">
        <v>4</v>
      </c>
      <c r="G553" s="3">
        <v>46.6</v>
      </c>
      <c r="H553" s="3">
        <v>97860</v>
      </c>
      <c r="I553" s="18">
        <v>24</v>
      </c>
      <c r="J553" s="12">
        <f t="shared" si="66"/>
        <v>39.94</v>
      </c>
      <c r="K553" s="13">
        <f t="shared" si="64"/>
        <v>2100</v>
      </c>
      <c r="L553" s="15">
        <f t="shared" si="67"/>
        <v>83874</v>
      </c>
      <c r="M553" s="25">
        <f t="shared" si="68"/>
        <v>44251</v>
      </c>
      <c r="N553" s="26">
        <v>44228</v>
      </c>
    </row>
    <row r="554" spans="1:14" x14ac:dyDescent="0.25">
      <c r="A554" s="1" t="s">
        <v>190</v>
      </c>
      <c r="B554" s="5">
        <v>44223</v>
      </c>
      <c r="C554" s="5">
        <v>44251</v>
      </c>
      <c r="D554" s="3">
        <f t="shared" si="65"/>
        <v>28</v>
      </c>
      <c r="E554" s="3" t="s">
        <v>65</v>
      </c>
      <c r="F554" s="3" t="s">
        <v>4</v>
      </c>
      <c r="G554" s="3">
        <v>291.33999999999997</v>
      </c>
      <c r="H554" s="3">
        <v>669045.68000000005</v>
      </c>
      <c r="I554" s="18">
        <v>24</v>
      </c>
      <c r="J554" s="12">
        <f t="shared" si="66"/>
        <v>249.72</v>
      </c>
      <c r="K554" s="13">
        <f t="shared" si="64"/>
        <v>2296.44</v>
      </c>
      <c r="L554" s="15">
        <f t="shared" si="67"/>
        <v>573467</v>
      </c>
      <c r="M554" s="25">
        <f t="shared" si="68"/>
        <v>44251</v>
      </c>
      <c r="N554" s="26">
        <v>44228</v>
      </c>
    </row>
    <row r="555" spans="1:14" x14ac:dyDescent="0.25">
      <c r="A555" s="1" t="s">
        <v>190</v>
      </c>
      <c r="B555" s="5">
        <v>44223</v>
      </c>
      <c r="C555" s="5">
        <v>44251</v>
      </c>
      <c r="D555" s="3">
        <f t="shared" si="65"/>
        <v>28</v>
      </c>
      <c r="E555" s="3" t="s">
        <v>66</v>
      </c>
      <c r="F555" s="3" t="s">
        <v>4</v>
      </c>
      <c r="G555" s="3">
        <v>8.1999999999999993</v>
      </c>
      <c r="H555" s="3">
        <v>16400</v>
      </c>
      <c r="I555" s="18">
        <v>24</v>
      </c>
      <c r="J555" s="12">
        <f t="shared" si="66"/>
        <v>7.03</v>
      </c>
      <c r="K555" s="13">
        <f t="shared" si="64"/>
        <v>2000</v>
      </c>
      <c r="L555" s="15">
        <f t="shared" si="67"/>
        <v>14060</v>
      </c>
      <c r="M555" s="25">
        <f t="shared" si="68"/>
        <v>44251</v>
      </c>
      <c r="N555" s="26">
        <v>44228</v>
      </c>
    </row>
    <row r="556" spans="1:14" x14ac:dyDescent="0.25">
      <c r="A556" s="1" t="s">
        <v>190</v>
      </c>
      <c r="B556" s="5">
        <v>44223</v>
      </c>
      <c r="C556" s="5">
        <v>44251</v>
      </c>
      <c r="D556" s="3">
        <f t="shared" si="65"/>
        <v>28</v>
      </c>
      <c r="E556" s="3" t="s">
        <v>67</v>
      </c>
      <c r="F556" s="3" t="s">
        <v>4</v>
      </c>
      <c r="G556" s="3">
        <v>9.1</v>
      </c>
      <c r="H556" s="3">
        <v>10049.57</v>
      </c>
      <c r="I556" s="18">
        <v>24</v>
      </c>
      <c r="J556" s="12">
        <f t="shared" si="66"/>
        <v>7.8</v>
      </c>
      <c r="K556" s="13">
        <f t="shared" si="64"/>
        <v>1104.3499999999999</v>
      </c>
      <c r="L556" s="15">
        <f t="shared" si="67"/>
        <v>8613.93</v>
      </c>
      <c r="M556" s="25">
        <f t="shared" si="68"/>
        <v>44251</v>
      </c>
      <c r="N556" s="26">
        <v>44228</v>
      </c>
    </row>
    <row r="557" spans="1:14" x14ac:dyDescent="0.25">
      <c r="A557" s="1" t="s">
        <v>190</v>
      </c>
      <c r="B557" s="5">
        <v>44223</v>
      </c>
      <c r="C557" s="5">
        <v>44251</v>
      </c>
      <c r="D557" s="3">
        <f t="shared" si="65"/>
        <v>28</v>
      </c>
      <c r="E557" s="3" t="s">
        <v>68</v>
      </c>
      <c r="F557" s="3" t="s">
        <v>4</v>
      </c>
      <c r="G557" s="3">
        <v>2</v>
      </c>
      <c r="H557" s="3">
        <v>1906.67</v>
      </c>
      <c r="I557" s="18">
        <v>24</v>
      </c>
      <c r="J557" s="12">
        <f t="shared" si="66"/>
        <v>1.71</v>
      </c>
      <c r="K557" s="13">
        <f t="shared" si="64"/>
        <v>953.34</v>
      </c>
      <c r="L557" s="15">
        <f t="shared" si="67"/>
        <v>1630.21</v>
      </c>
      <c r="M557" s="25">
        <f t="shared" si="68"/>
        <v>44251</v>
      </c>
      <c r="N557" s="26">
        <v>44228</v>
      </c>
    </row>
    <row r="558" spans="1:14" x14ac:dyDescent="0.25">
      <c r="A558" s="1" t="s">
        <v>190</v>
      </c>
      <c r="B558" s="5">
        <v>44223</v>
      </c>
      <c r="C558" s="5">
        <v>44251</v>
      </c>
      <c r="D558" s="3">
        <f t="shared" si="65"/>
        <v>28</v>
      </c>
      <c r="E558" s="3" t="s">
        <v>69</v>
      </c>
      <c r="F558" s="3" t="s">
        <v>4</v>
      </c>
      <c r="G558" s="3">
        <v>32.21</v>
      </c>
      <c r="H558" s="3">
        <v>18550</v>
      </c>
      <c r="I558" s="18">
        <v>24</v>
      </c>
      <c r="J558" s="12">
        <f t="shared" si="66"/>
        <v>27.61</v>
      </c>
      <c r="K558" s="13">
        <f t="shared" si="64"/>
        <v>575.91</v>
      </c>
      <c r="L558" s="15">
        <f t="shared" si="67"/>
        <v>15900.88</v>
      </c>
      <c r="M558" s="25">
        <f t="shared" si="68"/>
        <v>44251</v>
      </c>
      <c r="N558" s="26">
        <v>44228</v>
      </c>
    </row>
    <row r="559" spans="1:14" x14ac:dyDescent="0.25">
      <c r="A559" s="1" t="s">
        <v>190</v>
      </c>
      <c r="B559" s="5">
        <v>44223</v>
      </c>
      <c r="C559" s="5">
        <v>44251</v>
      </c>
      <c r="D559" s="3">
        <f t="shared" si="65"/>
        <v>28</v>
      </c>
      <c r="E559" s="3" t="s">
        <v>70</v>
      </c>
      <c r="F559" s="3" t="s">
        <v>4</v>
      </c>
      <c r="G559" s="3">
        <v>20.73</v>
      </c>
      <c r="H559" s="3">
        <v>19188.2</v>
      </c>
      <c r="I559" s="18">
        <v>24</v>
      </c>
      <c r="J559" s="12">
        <f t="shared" si="66"/>
        <v>17.77</v>
      </c>
      <c r="K559" s="13">
        <f t="shared" si="64"/>
        <v>925.62</v>
      </c>
      <c r="L559" s="15">
        <f t="shared" si="67"/>
        <v>16448.27</v>
      </c>
      <c r="M559" s="25">
        <f t="shared" si="68"/>
        <v>44251</v>
      </c>
      <c r="N559" s="26">
        <v>44228</v>
      </c>
    </row>
    <row r="560" spans="1:14" x14ac:dyDescent="0.25">
      <c r="A560" s="1" t="s">
        <v>190</v>
      </c>
      <c r="B560" s="5">
        <v>44223</v>
      </c>
      <c r="C560" s="5">
        <v>44251</v>
      </c>
      <c r="D560" s="3">
        <f t="shared" si="65"/>
        <v>28</v>
      </c>
      <c r="E560" s="3" t="s">
        <v>71</v>
      </c>
      <c r="F560" s="3" t="s">
        <v>4</v>
      </c>
      <c r="G560" s="3">
        <v>23</v>
      </c>
      <c r="H560" s="3">
        <v>11017</v>
      </c>
      <c r="I560" s="18">
        <v>24</v>
      </c>
      <c r="J560" s="12">
        <f t="shared" si="66"/>
        <v>19.71</v>
      </c>
      <c r="K560" s="13">
        <f t="shared" si="64"/>
        <v>479</v>
      </c>
      <c r="L560" s="15">
        <f t="shared" si="67"/>
        <v>9441.09</v>
      </c>
      <c r="M560" s="25">
        <f t="shared" si="68"/>
        <v>44251</v>
      </c>
      <c r="N560" s="26">
        <v>44228</v>
      </c>
    </row>
    <row r="561" spans="1:14" x14ac:dyDescent="0.25">
      <c r="A561" s="1" t="s">
        <v>190</v>
      </c>
      <c r="B561" s="5">
        <v>44223</v>
      </c>
      <c r="C561" s="5">
        <v>44251</v>
      </c>
      <c r="D561" s="3">
        <f t="shared" si="65"/>
        <v>28</v>
      </c>
      <c r="E561" s="3" t="s">
        <v>72</v>
      </c>
      <c r="F561" s="3" t="s">
        <v>4</v>
      </c>
      <c r="G561" s="3">
        <v>253.1</v>
      </c>
      <c r="H561" s="3">
        <v>160464.60999999999</v>
      </c>
      <c r="I561" s="18">
        <v>24</v>
      </c>
      <c r="J561" s="12">
        <f t="shared" si="66"/>
        <v>216.94</v>
      </c>
      <c r="K561" s="13">
        <f t="shared" si="64"/>
        <v>634</v>
      </c>
      <c r="L561" s="15">
        <f t="shared" si="67"/>
        <v>137539.96</v>
      </c>
      <c r="M561" s="25">
        <f t="shared" si="68"/>
        <v>44251</v>
      </c>
      <c r="N561" s="26">
        <v>44228</v>
      </c>
    </row>
    <row r="562" spans="1:14" x14ac:dyDescent="0.25">
      <c r="A562" s="1" t="s">
        <v>190</v>
      </c>
      <c r="B562" s="5">
        <v>44223</v>
      </c>
      <c r="C562" s="5">
        <v>44251</v>
      </c>
      <c r="D562" s="3">
        <f t="shared" si="65"/>
        <v>28</v>
      </c>
      <c r="E562" s="3" t="s">
        <v>73</v>
      </c>
      <c r="F562" s="3" t="s">
        <v>4</v>
      </c>
      <c r="G562" s="3">
        <v>0.52</v>
      </c>
      <c r="H562" s="3">
        <v>416</v>
      </c>
      <c r="I562" s="18">
        <v>24</v>
      </c>
      <c r="J562" s="12">
        <f t="shared" si="66"/>
        <v>0.45</v>
      </c>
      <c r="K562" s="13">
        <f t="shared" si="64"/>
        <v>800</v>
      </c>
      <c r="L562" s="15">
        <f t="shared" si="67"/>
        <v>360</v>
      </c>
      <c r="M562" s="25">
        <f t="shared" si="68"/>
        <v>44251</v>
      </c>
      <c r="N562" s="26">
        <v>44228</v>
      </c>
    </row>
    <row r="563" spans="1:14" x14ac:dyDescent="0.25">
      <c r="A563" s="1" t="s">
        <v>190</v>
      </c>
      <c r="B563" s="5">
        <v>44223</v>
      </c>
      <c r="C563" s="5">
        <v>44251</v>
      </c>
      <c r="D563" s="3">
        <f t="shared" si="65"/>
        <v>28</v>
      </c>
      <c r="E563" s="3" t="s">
        <v>74</v>
      </c>
      <c r="F563" s="3" t="s">
        <v>4</v>
      </c>
      <c r="G563" s="3">
        <v>16.350000000000001</v>
      </c>
      <c r="H563" s="3">
        <v>10412.370000000001</v>
      </c>
      <c r="I563" s="18">
        <v>24</v>
      </c>
      <c r="J563" s="12">
        <f t="shared" si="66"/>
        <v>14.01</v>
      </c>
      <c r="K563" s="13">
        <f t="shared" si="64"/>
        <v>636.84</v>
      </c>
      <c r="L563" s="15">
        <f t="shared" si="67"/>
        <v>8922.1299999999992</v>
      </c>
      <c r="M563" s="25">
        <f t="shared" si="68"/>
        <v>44251</v>
      </c>
      <c r="N563" s="26">
        <v>44228</v>
      </c>
    </row>
    <row r="564" spans="1:14" x14ac:dyDescent="0.25">
      <c r="A564" s="1" t="s">
        <v>190</v>
      </c>
      <c r="B564" s="5">
        <v>44223</v>
      </c>
      <c r="C564" s="5">
        <v>44251</v>
      </c>
      <c r="D564" s="3">
        <f t="shared" si="65"/>
        <v>28</v>
      </c>
      <c r="E564" s="3" t="s">
        <v>75</v>
      </c>
      <c r="F564" s="3" t="s">
        <v>4</v>
      </c>
      <c r="G564" s="3">
        <v>19.649999999999999</v>
      </c>
      <c r="H564" s="3">
        <v>22307</v>
      </c>
      <c r="I564" s="18">
        <v>24</v>
      </c>
      <c r="J564" s="12">
        <f t="shared" si="66"/>
        <v>16.84</v>
      </c>
      <c r="K564" s="13">
        <f t="shared" si="64"/>
        <v>1135.22</v>
      </c>
      <c r="L564" s="15">
        <f t="shared" si="67"/>
        <v>19117.099999999999</v>
      </c>
      <c r="M564" s="25">
        <f t="shared" si="68"/>
        <v>44251</v>
      </c>
      <c r="N564" s="26">
        <v>44228</v>
      </c>
    </row>
    <row r="565" spans="1:14" x14ac:dyDescent="0.25">
      <c r="A565" s="1" t="s">
        <v>190</v>
      </c>
      <c r="B565" s="5">
        <v>44223</v>
      </c>
      <c r="C565" s="5">
        <v>44251</v>
      </c>
      <c r="D565" s="3">
        <f t="shared" si="65"/>
        <v>28</v>
      </c>
      <c r="E565" s="3" t="s">
        <v>162</v>
      </c>
      <c r="F565" s="3" t="s">
        <v>4</v>
      </c>
      <c r="G565" s="3">
        <v>0.30499999999999999</v>
      </c>
      <c r="H565" s="3">
        <v>265.41000000000003</v>
      </c>
      <c r="I565" s="18">
        <v>24</v>
      </c>
      <c r="J565" s="12">
        <f t="shared" si="66"/>
        <v>0.26</v>
      </c>
      <c r="K565" s="13">
        <f t="shared" si="64"/>
        <v>870.2</v>
      </c>
      <c r="L565" s="15">
        <f t="shared" si="67"/>
        <v>226.25</v>
      </c>
      <c r="M565" s="25">
        <f t="shared" si="68"/>
        <v>44251</v>
      </c>
      <c r="N565" s="26">
        <v>44228</v>
      </c>
    </row>
    <row r="566" spans="1:14" x14ac:dyDescent="0.25">
      <c r="A566" s="1" t="s">
        <v>190</v>
      </c>
      <c r="B566" s="5">
        <v>44223</v>
      </c>
      <c r="C566" s="5">
        <v>44251</v>
      </c>
      <c r="D566" s="3">
        <f t="shared" si="65"/>
        <v>28</v>
      </c>
      <c r="E566" s="3" t="s">
        <v>76</v>
      </c>
      <c r="F566" s="3" t="s">
        <v>4</v>
      </c>
      <c r="G566" s="3">
        <v>2.8</v>
      </c>
      <c r="H566" s="3">
        <v>3330</v>
      </c>
      <c r="I566" s="18">
        <v>24</v>
      </c>
      <c r="J566" s="12">
        <f t="shared" si="66"/>
        <v>2.4</v>
      </c>
      <c r="K566" s="13">
        <f t="shared" si="64"/>
        <v>1189.29</v>
      </c>
      <c r="L566" s="15">
        <f t="shared" si="67"/>
        <v>2854.3</v>
      </c>
      <c r="M566" s="25">
        <f t="shared" si="68"/>
        <v>44251</v>
      </c>
      <c r="N566" s="26">
        <v>44228</v>
      </c>
    </row>
    <row r="567" spans="1:14" x14ac:dyDescent="0.25">
      <c r="A567" s="1" t="s">
        <v>190</v>
      </c>
      <c r="B567" s="5">
        <v>44223</v>
      </c>
      <c r="C567" s="5">
        <v>44251</v>
      </c>
      <c r="D567" s="3">
        <f t="shared" si="65"/>
        <v>28</v>
      </c>
      <c r="E567" s="3" t="s">
        <v>77</v>
      </c>
      <c r="F567" s="3" t="s">
        <v>4</v>
      </c>
      <c r="G567" s="3">
        <v>16</v>
      </c>
      <c r="H567" s="3">
        <v>8240</v>
      </c>
      <c r="I567" s="18">
        <v>24</v>
      </c>
      <c r="J567" s="12">
        <f t="shared" si="66"/>
        <v>13.71</v>
      </c>
      <c r="K567" s="13">
        <f t="shared" ref="K567:K618" si="69">ROUND(H567/G567,2)</f>
        <v>515</v>
      </c>
      <c r="L567" s="15">
        <f t="shared" si="67"/>
        <v>7060.65</v>
      </c>
      <c r="M567" s="25">
        <f t="shared" si="68"/>
        <v>44251</v>
      </c>
      <c r="N567" s="26">
        <v>44228</v>
      </c>
    </row>
    <row r="568" spans="1:14" x14ac:dyDescent="0.25">
      <c r="A568" s="1" t="s">
        <v>190</v>
      </c>
      <c r="B568" s="5">
        <v>44223</v>
      </c>
      <c r="C568" s="5">
        <v>44251</v>
      </c>
      <c r="D568" s="3">
        <f t="shared" si="65"/>
        <v>28</v>
      </c>
      <c r="E568" s="3" t="s">
        <v>78</v>
      </c>
      <c r="F568" s="3" t="s">
        <v>4</v>
      </c>
      <c r="G568" s="3">
        <v>19.45</v>
      </c>
      <c r="H568" s="3">
        <v>2544.46</v>
      </c>
      <c r="I568" s="18">
        <v>24</v>
      </c>
      <c r="J568" s="12">
        <f t="shared" si="66"/>
        <v>16.670000000000002</v>
      </c>
      <c r="K568" s="13">
        <f t="shared" si="69"/>
        <v>130.82</v>
      </c>
      <c r="L568" s="15">
        <f t="shared" si="67"/>
        <v>2180.77</v>
      </c>
      <c r="M568" s="25">
        <f t="shared" si="68"/>
        <v>44251</v>
      </c>
      <c r="N568" s="26">
        <v>44228</v>
      </c>
    </row>
    <row r="569" spans="1:14" x14ac:dyDescent="0.25">
      <c r="A569" s="1" t="s">
        <v>190</v>
      </c>
      <c r="B569" s="5">
        <v>44223</v>
      </c>
      <c r="C569" s="5">
        <v>44251</v>
      </c>
      <c r="D569" s="3">
        <f t="shared" si="65"/>
        <v>28</v>
      </c>
      <c r="E569" s="3" t="s">
        <v>180</v>
      </c>
      <c r="F569" s="3" t="s">
        <v>118</v>
      </c>
      <c r="G569" s="3">
        <v>10</v>
      </c>
      <c r="H569" s="3">
        <v>470</v>
      </c>
      <c r="I569" s="18">
        <v>24</v>
      </c>
      <c r="J569" s="12">
        <f t="shared" si="66"/>
        <v>8.57</v>
      </c>
      <c r="K569" s="13">
        <f t="shared" si="69"/>
        <v>47</v>
      </c>
      <c r="L569" s="15">
        <f t="shared" si="67"/>
        <v>402.79</v>
      </c>
      <c r="M569" s="25">
        <f t="shared" si="68"/>
        <v>44251</v>
      </c>
      <c r="N569" s="26">
        <v>44228</v>
      </c>
    </row>
    <row r="570" spans="1:14" x14ac:dyDescent="0.25">
      <c r="A570" s="1" t="s">
        <v>190</v>
      </c>
      <c r="B570" s="5">
        <v>44223</v>
      </c>
      <c r="C570" s="5">
        <v>44251</v>
      </c>
      <c r="D570" s="3">
        <f t="shared" si="65"/>
        <v>28</v>
      </c>
      <c r="E570" s="3" t="s">
        <v>79</v>
      </c>
      <c r="F570" s="3" t="s">
        <v>4</v>
      </c>
      <c r="G570" s="3">
        <v>28.26</v>
      </c>
      <c r="H570" s="3">
        <v>4664</v>
      </c>
      <c r="I570" s="18">
        <v>24</v>
      </c>
      <c r="J570" s="12">
        <f t="shared" si="66"/>
        <v>24.22</v>
      </c>
      <c r="K570" s="13">
        <f t="shared" si="69"/>
        <v>165.04</v>
      </c>
      <c r="L570" s="15">
        <f t="shared" si="67"/>
        <v>3997.27</v>
      </c>
      <c r="M570" s="25">
        <f t="shared" si="68"/>
        <v>44251</v>
      </c>
      <c r="N570" s="26">
        <v>44228</v>
      </c>
    </row>
    <row r="571" spans="1:14" x14ac:dyDescent="0.25">
      <c r="A571" s="1" t="s">
        <v>190</v>
      </c>
      <c r="B571" s="5">
        <v>44223</v>
      </c>
      <c r="C571" s="5">
        <v>44251</v>
      </c>
      <c r="D571" s="3">
        <f t="shared" si="65"/>
        <v>28</v>
      </c>
      <c r="E571" s="3" t="s">
        <v>80</v>
      </c>
      <c r="F571" s="3" t="s">
        <v>4</v>
      </c>
      <c r="G571" s="3">
        <v>160.661</v>
      </c>
      <c r="H571" s="3">
        <v>38737.03</v>
      </c>
      <c r="I571" s="18">
        <v>24</v>
      </c>
      <c r="J571" s="12">
        <f t="shared" si="66"/>
        <v>137.71</v>
      </c>
      <c r="K571" s="13">
        <f t="shared" si="69"/>
        <v>241.11</v>
      </c>
      <c r="L571" s="15">
        <f t="shared" si="67"/>
        <v>33203.26</v>
      </c>
      <c r="M571" s="25">
        <f t="shared" si="68"/>
        <v>44251</v>
      </c>
      <c r="N571" s="26">
        <v>44228</v>
      </c>
    </row>
    <row r="572" spans="1:14" x14ac:dyDescent="0.25">
      <c r="A572" s="1" t="s">
        <v>190</v>
      </c>
      <c r="B572" s="5">
        <v>44223</v>
      </c>
      <c r="C572" s="5">
        <v>44251</v>
      </c>
      <c r="D572" s="3">
        <f t="shared" si="65"/>
        <v>28</v>
      </c>
      <c r="E572" s="3" t="s">
        <v>81</v>
      </c>
      <c r="F572" s="3" t="s">
        <v>4</v>
      </c>
      <c r="G572" s="3">
        <v>10</v>
      </c>
      <c r="H572" s="3">
        <v>6000</v>
      </c>
      <c r="I572" s="18">
        <v>24</v>
      </c>
      <c r="J572" s="12">
        <f t="shared" si="66"/>
        <v>8.57</v>
      </c>
      <c r="K572" s="13">
        <f t="shared" si="69"/>
        <v>600</v>
      </c>
      <c r="L572" s="15">
        <f t="shared" si="67"/>
        <v>5142</v>
      </c>
      <c r="M572" s="25">
        <f t="shared" si="68"/>
        <v>44251</v>
      </c>
      <c r="N572" s="26">
        <v>44228</v>
      </c>
    </row>
    <row r="573" spans="1:14" x14ac:dyDescent="0.25">
      <c r="A573" s="1" t="s">
        <v>190</v>
      </c>
      <c r="B573" s="5">
        <v>44223</v>
      </c>
      <c r="C573" s="5">
        <v>44251</v>
      </c>
      <c r="D573" s="3">
        <f t="shared" si="65"/>
        <v>28</v>
      </c>
      <c r="E573" s="3" t="s">
        <v>82</v>
      </c>
      <c r="F573" s="3" t="s">
        <v>4</v>
      </c>
      <c r="G573" s="3">
        <v>62.2</v>
      </c>
      <c r="H573" s="3">
        <v>74640</v>
      </c>
      <c r="I573" s="18">
        <v>24</v>
      </c>
      <c r="J573" s="12">
        <f t="shared" si="66"/>
        <v>53.31</v>
      </c>
      <c r="K573" s="13">
        <f t="shared" si="69"/>
        <v>1200</v>
      </c>
      <c r="L573" s="15">
        <f t="shared" si="67"/>
        <v>63972</v>
      </c>
      <c r="M573" s="25">
        <f t="shared" si="68"/>
        <v>44251</v>
      </c>
      <c r="N573" s="26">
        <v>44228</v>
      </c>
    </row>
    <row r="574" spans="1:14" x14ac:dyDescent="0.25">
      <c r="A574" s="1" t="s">
        <v>190</v>
      </c>
      <c r="B574" s="5">
        <v>44223</v>
      </c>
      <c r="C574" s="5">
        <v>44251</v>
      </c>
      <c r="D574" s="3">
        <f t="shared" si="65"/>
        <v>28</v>
      </c>
      <c r="E574" s="3" t="s">
        <v>83</v>
      </c>
      <c r="F574" s="3" t="s">
        <v>4</v>
      </c>
      <c r="G574" s="3">
        <v>18.350000000000001</v>
      </c>
      <c r="H574" s="3">
        <v>15064</v>
      </c>
      <c r="I574" s="18">
        <v>24</v>
      </c>
      <c r="J574" s="12">
        <f t="shared" si="66"/>
        <v>15.73</v>
      </c>
      <c r="K574" s="13">
        <f t="shared" si="69"/>
        <v>820.93</v>
      </c>
      <c r="L574" s="15">
        <f t="shared" si="67"/>
        <v>12913.23</v>
      </c>
      <c r="M574" s="25">
        <f t="shared" si="68"/>
        <v>44251</v>
      </c>
      <c r="N574" s="26">
        <v>44228</v>
      </c>
    </row>
    <row r="575" spans="1:14" x14ac:dyDescent="0.25">
      <c r="A575" s="1" t="s">
        <v>190</v>
      </c>
      <c r="B575" s="5">
        <v>44223</v>
      </c>
      <c r="C575" s="5">
        <v>44251</v>
      </c>
      <c r="D575" s="3">
        <f t="shared" si="65"/>
        <v>28</v>
      </c>
      <c r="E575" s="3" t="s">
        <v>181</v>
      </c>
      <c r="F575" s="3" t="s">
        <v>4</v>
      </c>
      <c r="G575" s="3">
        <v>9</v>
      </c>
      <c r="H575" s="3">
        <v>5400</v>
      </c>
      <c r="I575" s="18">
        <v>24</v>
      </c>
      <c r="J575" s="12">
        <f t="shared" si="66"/>
        <v>7.71</v>
      </c>
      <c r="K575" s="13">
        <f t="shared" si="69"/>
        <v>600</v>
      </c>
      <c r="L575" s="15">
        <f t="shared" si="67"/>
        <v>4626</v>
      </c>
      <c r="M575" s="25">
        <f t="shared" si="68"/>
        <v>44251</v>
      </c>
      <c r="N575" s="26">
        <v>44228</v>
      </c>
    </row>
    <row r="576" spans="1:14" x14ac:dyDescent="0.25">
      <c r="A576" s="1" t="s">
        <v>190</v>
      </c>
      <c r="B576" s="5">
        <v>44223</v>
      </c>
      <c r="C576" s="5">
        <v>44251</v>
      </c>
      <c r="D576" s="3">
        <f t="shared" si="65"/>
        <v>28</v>
      </c>
      <c r="E576" s="3" t="s">
        <v>84</v>
      </c>
      <c r="F576" s="3" t="s">
        <v>4</v>
      </c>
      <c r="G576" s="3">
        <v>148.1</v>
      </c>
      <c r="H576" s="3">
        <v>39987</v>
      </c>
      <c r="I576" s="18">
        <v>24</v>
      </c>
      <c r="J576" s="12">
        <f t="shared" si="66"/>
        <v>126.94</v>
      </c>
      <c r="K576" s="13">
        <f t="shared" si="69"/>
        <v>270</v>
      </c>
      <c r="L576" s="15">
        <f t="shared" si="67"/>
        <v>34273.800000000003</v>
      </c>
      <c r="M576" s="25">
        <f t="shared" si="68"/>
        <v>44251</v>
      </c>
      <c r="N576" s="26">
        <v>44228</v>
      </c>
    </row>
    <row r="577" spans="1:14" x14ac:dyDescent="0.25">
      <c r="A577" s="1" t="s">
        <v>190</v>
      </c>
      <c r="B577" s="5">
        <v>44223</v>
      </c>
      <c r="C577" s="5">
        <v>44251</v>
      </c>
      <c r="D577" s="3">
        <f t="shared" si="65"/>
        <v>28</v>
      </c>
      <c r="E577" s="3" t="s">
        <v>85</v>
      </c>
      <c r="F577" s="3" t="s">
        <v>4</v>
      </c>
      <c r="G577" s="3">
        <v>9.6999999999999993</v>
      </c>
      <c r="H577" s="3">
        <v>3362</v>
      </c>
      <c r="I577" s="18">
        <v>24</v>
      </c>
      <c r="J577" s="12">
        <f t="shared" si="66"/>
        <v>8.31</v>
      </c>
      <c r="K577" s="13">
        <f t="shared" si="69"/>
        <v>346.6</v>
      </c>
      <c r="L577" s="15">
        <f t="shared" si="67"/>
        <v>2880.25</v>
      </c>
      <c r="M577" s="25">
        <f t="shared" si="68"/>
        <v>44251</v>
      </c>
      <c r="N577" s="26">
        <v>44228</v>
      </c>
    </row>
    <row r="578" spans="1:14" x14ac:dyDescent="0.25">
      <c r="A578" s="1" t="s">
        <v>190</v>
      </c>
      <c r="B578" s="5">
        <v>44223</v>
      </c>
      <c r="C578" s="5">
        <v>44251</v>
      </c>
      <c r="D578" s="3">
        <f t="shared" si="65"/>
        <v>28</v>
      </c>
      <c r="E578" s="3" t="s">
        <v>86</v>
      </c>
      <c r="F578" s="3" t="s">
        <v>4</v>
      </c>
      <c r="G578" s="3">
        <v>6.1</v>
      </c>
      <c r="H578" s="3">
        <v>4270</v>
      </c>
      <c r="I578" s="18">
        <v>24</v>
      </c>
      <c r="J578" s="12">
        <f t="shared" si="66"/>
        <v>5.23</v>
      </c>
      <c r="K578" s="13">
        <f t="shared" si="69"/>
        <v>700</v>
      </c>
      <c r="L578" s="15">
        <f t="shared" si="67"/>
        <v>3661</v>
      </c>
      <c r="M578" s="25">
        <f t="shared" si="68"/>
        <v>44251</v>
      </c>
      <c r="N578" s="26">
        <v>44228</v>
      </c>
    </row>
    <row r="579" spans="1:14" x14ac:dyDescent="0.25">
      <c r="A579" s="1" t="s">
        <v>190</v>
      </c>
      <c r="B579" s="5">
        <v>44223</v>
      </c>
      <c r="C579" s="5">
        <v>44251</v>
      </c>
      <c r="D579" s="3">
        <f t="shared" ref="D579:D619" si="70">C579-B579</f>
        <v>28</v>
      </c>
      <c r="E579" s="3" t="s">
        <v>87</v>
      </c>
      <c r="F579" s="3" t="s">
        <v>4</v>
      </c>
      <c r="G579" s="3">
        <v>122.54</v>
      </c>
      <c r="H579" s="3">
        <v>18381</v>
      </c>
      <c r="I579" s="18">
        <v>24</v>
      </c>
      <c r="J579" s="12">
        <f t="shared" ref="J579:J618" si="71">ROUND(G579/D579*I579,2)</f>
        <v>105.03</v>
      </c>
      <c r="K579" s="13">
        <f t="shared" si="69"/>
        <v>150</v>
      </c>
      <c r="L579" s="15">
        <f t="shared" si="67"/>
        <v>15754.5</v>
      </c>
      <c r="M579" s="25">
        <f t="shared" si="68"/>
        <v>44251</v>
      </c>
      <c r="N579" s="26">
        <v>44228</v>
      </c>
    </row>
    <row r="580" spans="1:14" x14ac:dyDescent="0.25">
      <c r="A580" s="1" t="s">
        <v>190</v>
      </c>
      <c r="B580" s="5">
        <v>44223</v>
      </c>
      <c r="C580" s="5">
        <v>44251</v>
      </c>
      <c r="D580" s="3">
        <f t="shared" si="70"/>
        <v>28</v>
      </c>
      <c r="E580" s="3" t="s">
        <v>88</v>
      </c>
      <c r="F580" s="3" t="s">
        <v>4</v>
      </c>
      <c r="G580" s="3">
        <v>14.4</v>
      </c>
      <c r="H580" s="3">
        <v>15167.28</v>
      </c>
      <c r="I580" s="18">
        <v>24</v>
      </c>
      <c r="J580" s="12">
        <f t="shared" si="71"/>
        <v>12.34</v>
      </c>
      <c r="K580" s="13">
        <f t="shared" si="69"/>
        <v>1053.28</v>
      </c>
      <c r="L580" s="15">
        <f t="shared" si="67"/>
        <v>12997.48</v>
      </c>
      <c r="M580" s="25">
        <f t="shared" si="68"/>
        <v>44251</v>
      </c>
      <c r="N580" s="26">
        <v>44228</v>
      </c>
    </row>
    <row r="581" spans="1:14" x14ac:dyDescent="0.25">
      <c r="A581" s="1" t="s">
        <v>190</v>
      </c>
      <c r="B581" s="5">
        <v>44223</v>
      </c>
      <c r="C581" s="5">
        <v>44251</v>
      </c>
      <c r="D581" s="3">
        <f t="shared" si="70"/>
        <v>28</v>
      </c>
      <c r="E581" s="3" t="s">
        <v>90</v>
      </c>
      <c r="F581" s="3" t="s">
        <v>118</v>
      </c>
      <c r="G581" s="3">
        <v>300</v>
      </c>
      <c r="H581" s="3">
        <v>18000</v>
      </c>
      <c r="I581" s="18">
        <v>24</v>
      </c>
      <c r="J581" s="12">
        <f t="shared" si="71"/>
        <v>257.14</v>
      </c>
      <c r="K581" s="13">
        <f t="shared" si="69"/>
        <v>60</v>
      </c>
      <c r="L581" s="15">
        <f t="shared" ref="L581:L618" si="72">ROUND(J581*K581,2)</f>
        <v>15428.4</v>
      </c>
      <c r="M581" s="25">
        <f t="shared" si="68"/>
        <v>44251</v>
      </c>
      <c r="N581" s="26">
        <v>44228</v>
      </c>
    </row>
    <row r="582" spans="1:14" x14ac:dyDescent="0.25">
      <c r="A582" s="1" t="s">
        <v>190</v>
      </c>
      <c r="B582" s="5">
        <v>44223</v>
      </c>
      <c r="C582" s="5">
        <v>44251</v>
      </c>
      <c r="D582" s="3">
        <f t="shared" si="70"/>
        <v>28</v>
      </c>
      <c r="E582" s="3" t="s">
        <v>91</v>
      </c>
      <c r="F582" s="3" t="s">
        <v>127</v>
      </c>
      <c r="G582" s="3">
        <v>215.65</v>
      </c>
      <c r="H582" s="3">
        <v>55866</v>
      </c>
      <c r="I582" s="18">
        <v>24</v>
      </c>
      <c r="J582" s="12">
        <f t="shared" si="71"/>
        <v>184.84</v>
      </c>
      <c r="K582" s="13">
        <f t="shared" si="69"/>
        <v>259.06</v>
      </c>
      <c r="L582" s="15">
        <f t="shared" si="72"/>
        <v>47884.65</v>
      </c>
      <c r="M582" s="25">
        <f t="shared" si="68"/>
        <v>44251</v>
      </c>
      <c r="N582" s="26">
        <v>44228</v>
      </c>
    </row>
    <row r="583" spans="1:14" x14ac:dyDescent="0.25">
      <c r="A583" s="1" t="s">
        <v>190</v>
      </c>
      <c r="B583" s="5">
        <v>44223</v>
      </c>
      <c r="C583" s="5">
        <v>44251</v>
      </c>
      <c r="D583" s="3">
        <f t="shared" si="70"/>
        <v>28</v>
      </c>
      <c r="E583" s="3" t="s">
        <v>92</v>
      </c>
      <c r="F583" s="3" t="s">
        <v>4</v>
      </c>
      <c r="G583" s="3">
        <v>37</v>
      </c>
      <c r="H583" s="3">
        <v>1256</v>
      </c>
      <c r="I583" s="18">
        <v>24</v>
      </c>
      <c r="J583" s="12">
        <f t="shared" si="71"/>
        <v>31.71</v>
      </c>
      <c r="K583" s="13">
        <f t="shared" si="69"/>
        <v>33.950000000000003</v>
      </c>
      <c r="L583" s="15">
        <f t="shared" si="72"/>
        <v>1076.55</v>
      </c>
      <c r="M583" s="25">
        <f t="shared" si="68"/>
        <v>44251</v>
      </c>
      <c r="N583" s="26">
        <v>44228</v>
      </c>
    </row>
    <row r="584" spans="1:14" x14ac:dyDescent="0.25">
      <c r="A584" s="1" t="s">
        <v>190</v>
      </c>
      <c r="B584" s="5">
        <v>44223</v>
      </c>
      <c r="C584" s="5">
        <v>44251</v>
      </c>
      <c r="D584" s="3">
        <f t="shared" si="70"/>
        <v>28</v>
      </c>
      <c r="E584" s="3" t="s">
        <v>93</v>
      </c>
      <c r="F584" s="3" t="s">
        <v>4</v>
      </c>
      <c r="G584" s="3">
        <v>18.36</v>
      </c>
      <c r="H584" s="3">
        <v>22582.799999999999</v>
      </c>
      <c r="I584" s="18">
        <v>24</v>
      </c>
      <c r="J584" s="12">
        <f t="shared" si="71"/>
        <v>15.74</v>
      </c>
      <c r="K584" s="13">
        <f t="shared" si="69"/>
        <v>1230</v>
      </c>
      <c r="L584" s="15">
        <f t="shared" si="72"/>
        <v>19360.2</v>
      </c>
      <c r="M584" s="25">
        <f t="shared" si="68"/>
        <v>44251</v>
      </c>
      <c r="N584" s="26">
        <v>44228</v>
      </c>
    </row>
    <row r="585" spans="1:14" x14ac:dyDescent="0.25">
      <c r="A585" s="1" t="s">
        <v>190</v>
      </c>
      <c r="B585" s="5">
        <v>44223</v>
      </c>
      <c r="C585" s="5">
        <v>44251</v>
      </c>
      <c r="D585" s="3">
        <f t="shared" si="70"/>
        <v>28</v>
      </c>
      <c r="E585" s="3" t="s">
        <v>94</v>
      </c>
      <c r="F585" s="3" t="s">
        <v>127</v>
      </c>
      <c r="G585" s="3">
        <v>7</v>
      </c>
      <c r="H585" s="3">
        <v>5202</v>
      </c>
      <c r="I585" s="18">
        <v>24</v>
      </c>
      <c r="J585" s="12">
        <f t="shared" si="71"/>
        <v>6</v>
      </c>
      <c r="K585" s="13">
        <f t="shared" si="69"/>
        <v>743.14</v>
      </c>
      <c r="L585" s="15">
        <f t="shared" si="72"/>
        <v>4458.84</v>
      </c>
      <c r="M585" s="25">
        <f t="shared" si="68"/>
        <v>44251</v>
      </c>
      <c r="N585" s="26">
        <v>44228</v>
      </c>
    </row>
    <row r="586" spans="1:14" x14ac:dyDescent="0.25">
      <c r="A586" s="1" t="s">
        <v>190</v>
      </c>
      <c r="B586" s="5">
        <v>44223</v>
      </c>
      <c r="C586" s="5">
        <v>44251</v>
      </c>
      <c r="D586" s="3">
        <f t="shared" si="70"/>
        <v>28</v>
      </c>
      <c r="E586" s="3" t="s">
        <v>95</v>
      </c>
      <c r="F586" s="3" t="s">
        <v>4</v>
      </c>
      <c r="G586" s="3">
        <v>30</v>
      </c>
      <c r="H586" s="3">
        <v>9675</v>
      </c>
      <c r="I586" s="18">
        <v>24</v>
      </c>
      <c r="J586" s="12">
        <f t="shared" si="71"/>
        <v>25.71</v>
      </c>
      <c r="K586" s="13">
        <f t="shared" si="69"/>
        <v>322.5</v>
      </c>
      <c r="L586" s="15">
        <f t="shared" si="72"/>
        <v>8291.48</v>
      </c>
      <c r="M586" s="25">
        <f t="shared" si="68"/>
        <v>44251</v>
      </c>
      <c r="N586" s="26">
        <v>44228</v>
      </c>
    </row>
    <row r="587" spans="1:14" x14ac:dyDescent="0.25">
      <c r="A587" s="1" t="s">
        <v>190</v>
      </c>
      <c r="B587" s="5">
        <v>44223</v>
      </c>
      <c r="C587" s="5">
        <v>44251</v>
      </c>
      <c r="D587" s="3">
        <f t="shared" si="70"/>
        <v>28</v>
      </c>
      <c r="E587" s="3" t="s">
        <v>96</v>
      </c>
      <c r="F587" s="3" t="s">
        <v>4</v>
      </c>
      <c r="G587" s="3">
        <v>2.99</v>
      </c>
      <c r="H587" s="3">
        <v>4810</v>
      </c>
      <c r="I587" s="18">
        <v>24</v>
      </c>
      <c r="J587" s="12">
        <f t="shared" si="71"/>
        <v>2.56</v>
      </c>
      <c r="K587" s="13">
        <f t="shared" si="69"/>
        <v>1608.7</v>
      </c>
      <c r="L587" s="15">
        <f t="shared" si="72"/>
        <v>4118.2700000000004</v>
      </c>
      <c r="M587" s="25">
        <f t="shared" si="68"/>
        <v>44251</v>
      </c>
      <c r="N587" s="26">
        <v>44228</v>
      </c>
    </row>
    <row r="588" spans="1:14" x14ac:dyDescent="0.25">
      <c r="A588" s="1" t="s">
        <v>190</v>
      </c>
      <c r="B588" s="5">
        <v>44223</v>
      </c>
      <c r="C588" s="5">
        <v>44251</v>
      </c>
      <c r="D588" s="3">
        <f t="shared" si="70"/>
        <v>28</v>
      </c>
      <c r="E588" s="3" t="s">
        <v>97</v>
      </c>
      <c r="F588" s="3" t="s">
        <v>4</v>
      </c>
      <c r="G588" s="3">
        <v>7.85</v>
      </c>
      <c r="H588" s="3">
        <v>13240</v>
      </c>
      <c r="I588" s="18">
        <v>24</v>
      </c>
      <c r="J588" s="12">
        <f t="shared" si="71"/>
        <v>6.73</v>
      </c>
      <c r="K588" s="13">
        <f t="shared" si="69"/>
        <v>1686.62</v>
      </c>
      <c r="L588" s="15">
        <f t="shared" si="72"/>
        <v>11350.95</v>
      </c>
      <c r="M588" s="25">
        <f t="shared" si="68"/>
        <v>44251</v>
      </c>
      <c r="N588" s="26">
        <v>44228</v>
      </c>
    </row>
    <row r="589" spans="1:14" x14ac:dyDescent="0.25">
      <c r="A589" s="1" t="s">
        <v>190</v>
      </c>
      <c r="B589" s="5">
        <v>44223</v>
      </c>
      <c r="C589" s="5">
        <v>44251</v>
      </c>
      <c r="D589" s="3">
        <f t="shared" si="70"/>
        <v>28</v>
      </c>
      <c r="E589" s="3" t="s">
        <v>98</v>
      </c>
      <c r="F589" s="3" t="s">
        <v>4</v>
      </c>
      <c r="G589" s="3">
        <v>124.86</v>
      </c>
      <c r="H589" s="3">
        <v>12485.95</v>
      </c>
      <c r="I589" s="18">
        <v>24</v>
      </c>
      <c r="J589" s="12">
        <f t="shared" si="71"/>
        <v>107.02</v>
      </c>
      <c r="K589" s="13">
        <f t="shared" si="69"/>
        <v>100</v>
      </c>
      <c r="L589" s="15">
        <f t="shared" si="72"/>
        <v>10702</v>
      </c>
      <c r="M589" s="25">
        <f t="shared" si="68"/>
        <v>44251</v>
      </c>
      <c r="N589" s="26">
        <v>44228</v>
      </c>
    </row>
    <row r="590" spans="1:14" x14ac:dyDescent="0.25">
      <c r="A590" s="1" t="s">
        <v>190</v>
      </c>
      <c r="B590" s="5">
        <v>44223</v>
      </c>
      <c r="C590" s="5">
        <v>44251</v>
      </c>
      <c r="D590" s="3">
        <f t="shared" si="70"/>
        <v>28</v>
      </c>
      <c r="E590" s="3" t="s">
        <v>99</v>
      </c>
      <c r="F590" s="3" t="s">
        <v>4</v>
      </c>
      <c r="G590" s="3">
        <v>13</v>
      </c>
      <c r="H590" s="3">
        <v>5200</v>
      </c>
      <c r="I590" s="18">
        <v>24</v>
      </c>
      <c r="J590" s="12">
        <f t="shared" si="71"/>
        <v>11.14</v>
      </c>
      <c r="K590" s="13">
        <f t="shared" si="69"/>
        <v>400</v>
      </c>
      <c r="L590" s="15">
        <f t="shared" si="72"/>
        <v>4456</v>
      </c>
      <c r="M590" s="25">
        <f t="shared" ref="M590:M618" si="73">C590</f>
        <v>44251</v>
      </c>
      <c r="N590" s="26">
        <v>44228</v>
      </c>
    </row>
    <row r="591" spans="1:14" x14ac:dyDescent="0.25">
      <c r="A591" s="1" t="s">
        <v>190</v>
      </c>
      <c r="B591" s="5">
        <v>44223</v>
      </c>
      <c r="C591" s="5">
        <v>44251</v>
      </c>
      <c r="D591" s="3">
        <f t="shared" si="70"/>
        <v>28</v>
      </c>
      <c r="E591" s="3" t="s">
        <v>100</v>
      </c>
      <c r="F591" s="3" t="s">
        <v>4</v>
      </c>
      <c r="G591" s="3">
        <v>41.12</v>
      </c>
      <c r="H591" s="3">
        <v>113473.61</v>
      </c>
      <c r="I591" s="18">
        <v>24</v>
      </c>
      <c r="J591" s="12">
        <f t="shared" si="71"/>
        <v>35.25</v>
      </c>
      <c r="K591" s="13">
        <f t="shared" si="69"/>
        <v>2759.57</v>
      </c>
      <c r="L591" s="15">
        <f t="shared" si="72"/>
        <v>97274.84</v>
      </c>
      <c r="M591" s="25">
        <f t="shared" si="73"/>
        <v>44251</v>
      </c>
      <c r="N591" s="26">
        <v>44228</v>
      </c>
    </row>
    <row r="592" spans="1:14" x14ac:dyDescent="0.25">
      <c r="A592" s="1" t="s">
        <v>190</v>
      </c>
      <c r="B592" s="5">
        <v>44223</v>
      </c>
      <c r="C592" s="5">
        <v>44251</v>
      </c>
      <c r="D592" s="3">
        <f t="shared" si="70"/>
        <v>28</v>
      </c>
      <c r="E592" s="3" t="s">
        <v>101</v>
      </c>
      <c r="F592" s="3" t="s">
        <v>118</v>
      </c>
      <c r="G592" s="3">
        <v>72</v>
      </c>
      <c r="H592" s="3">
        <v>4026</v>
      </c>
      <c r="I592" s="18">
        <v>24</v>
      </c>
      <c r="J592" s="12">
        <f t="shared" si="71"/>
        <v>61.71</v>
      </c>
      <c r="K592" s="13">
        <f t="shared" si="69"/>
        <v>55.92</v>
      </c>
      <c r="L592" s="15">
        <f t="shared" si="72"/>
        <v>3450.82</v>
      </c>
      <c r="M592" s="25">
        <f t="shared" si="73"/>
        <v>44251</v>
      </c>
      <c r="N592" s="26">
        <v>44228</v>
      </c>
    </row>
    <row r="593" spans="1:14" x14ac:dyDescent="0.25">
      <c r="A593" s="1" t="s">
        <v>190</v>
      </c>
      <c r="B593" s="5">
        <v>44223</v>
      </c>
      <c r="C593" s="5">
        <v>44251</v>
      </c>
      <c r="D593" s="3">
        <f t="shared" si="70"/>
        <v>28</v>
      </c>
      <c r="E593" s="3" t="s">
        <v>163</v>
      </c>
      <c r="F593" s="3" t="s">
        <v>4</v>
      </c>
      <c r="G593" s="3">
        <v>17.100000000000001</v>
      </c>
      <c r="H593" s="3">
        <v>21147</v>
      </c>
      <c r="I593" s="18">
        <v>24</v>
      </c>
      <c r="J593" s="12">
        <f t="shared" si="71"/>
        <v>14.66</v>
      </c>
      <c r="K593" s="13">
        <f t="shared" si="69"/>
        <v>1236.67</v>
      </c>
      <c r="L593" s="15">
        <f t="shared" si="72"/>
        <v>18129.580000000002</v>
      </c>
      <c r="M593" s="25">
        <f t="shared" si="73"/>
        <v>44251</v>
      </c>
      <c r="N593" s="26">
        <v>44228</v>
      </c>
    </row>
    <row r="594" spans="1:14" x14ac:dyDescent="0.25">
      <c r="A594" s="1" t="s">
        <v>190</v>
      </c>
      <c r="B594" s="5">
        <v>44223</v>
      </c>
      <c r="C594" s="5">
        <v>44251</v>
      </c>
      <c r="D594" s="3">
        <f t="shared" si="70"/>
        <v>28</v>
      </c>
      <c r="E594" s="3" t="s">
        <v>102</v>
      </c>
      <c r="F594" s="3" t="s">
        <v>4</v>
      </c>
      <c r="G594" s="3">
        <v>33.4</v>
      </c>
      <c r="H594" s="3">
        <v>23403.8</v>
      </c>
      <c r="I594" s="18">
        <v>24</v>
      </c>
      <c r="J594" s="12">
        <f t="shared" si="71"/>
        <v>28.63</v>
      </c>
      <c r="K594" s="13">
        <f t="shared" si="69"/>
        <v>700.71</v>
      </c>
      <c r="L594" s="15">
        <f t="shared" si="72"/>
        <v>20061.330000000002</v>
      </c>
      <c r="M594" s="25">
        <f t="shared" si="73"/>
        <v>44251</v>
      </c>
      <c r="N594" s="26">
        <v>44228</v>
      </c>
    </row>
    <row r="595" spans="1:14" x14ac:dyDescent="0.25">
      <c r="A595" s="1" t="s">
        <v>190</v>
      </c>
      <c r="B595" s="5">
        <v>44223</v>
      </c>
      <c r="C595" s="5">
        <v>44251</v>
      </c>
      <c r="D595" s="3">
        <f t="shared" si="70"/>
        <v>28</v>
      </c>
      <c r="E595" s="3" t="s">
        <v>103</v>
      </c>
      <c r="F595" s="3" t="s">
        <v>4</v>
      </c>
      <c r="G595" s="3">
        <v>43</v>
      </c>
      <c r="H595" s="3">
        <v>7700</v>
      </c>
      <c r="I595" s="18">
        <v>24</v>
      </c>
      <c r="J595" s="12">
        <f t="shared" si="71"/>
        <v>36.86</v>
      </c>
      <c r="K595" s="13">
        <f t="shared" si="69"/>
        <v>179.07</v>
      </c>
      <c r="L595" s="15">
        <f t="shared" si="72"/>
        <v>6600.52</v>
      </c>
      <c r="M595" s="25">
        <f t="shared" si="73"/>
        <v>44251</v>
      </c>
      <c r="N595" s="26">
        <v>44228</v>
      </c>
    </row>
    <row r="596" spans="1:14" x14ac:dyDescent="0.25">
      <c r="A596" s="1" t="s">
        <v>190</v>
      </c>
      <c r="B596" s="5">
        <v>44223</v>
      </c>
      <c r="C596" s="5">
        <v>44251</v>
      </c>
      <c r="D596" s="3">
        <f t="shared" si="70"/>
        <v>28</v>
      </c>
      <c r="E596" s="3" t="s">
        <v>104</v>
      </c>
      <c r="F596" s="3" t="s">
        <v>127</v>
      </c>
      <c r="G596" s="3">
        <v>1.62</v>
      </c>
      <c r="H596" s="3">
        <v>1527</v>
      </c>
      <c r="I596" s="18">
        <v>24</v>
      </c>
      <c r="J596" s="12">
        <f t="shared" si="71"/>
        <v>1.39</v>
      </c>
      <c r="K596" s="13">
        <f t="shared" si="69"/>
        <v>942.59</v>
      </c>
      <c r="L596" s="15">
        <f t="shared" si="72"/>
        <v>1310.2</v>
      </c>
      <c r="M596" s="25">
        <f t="shared" si="73"/>
        <v>44251</v>
      </c>
      <c r="N596" s="26">
        <v>44228</v>
      </c>
    </row>
    <row r="597" spans="1:14" x14ac:dyDescent="0.25">
      <c r="A597" s="1" t="s">
        <v>190</v>
      </c>
      <c r="B597" s="5">
        <v>44223</v>
      </c>
      <c r="C597" s="5">
        <v>44251</v>
      </c>
      <c r="D597" s="3">
        <f t="shared" si="70"/>
        <v>28</v>
      </c>
      <c r="E597" s="3" t="s">
        <v>105</v>
      </c>
      <c r="F597" s="3" t="s">
        <v>4</v>
      </c>
      <c r="G597" s="3">
        <v>80</v>
      </c>
      <c r="H597" s="3">
        <v>61470</v>
      </c>
      <c r="I597" s="18">
        <v>24</v>
      </c>
      <c r="J597" s="12">
        <f t="shared" si="71"/>
        <v>68.569999999999993</v>
      </c>
      <c r="K597" s="13">
        <f t="shared" si="69"/>
        <v>768.38</v>
      </c>
      <c r="L597" s="15">
        <f t="shared" si="72"/>
        <v>52687.82</v>
      </c>
      <c r="M597" s="25">
        <f t="shared" si="73"/>
        <v>44251</v>
      </c>
      <c r="N597" s="26">
        <v>44228</v>
      </c>
    </row>
    <row r="598" spans="1:14" x14ac:dyDescent="0.25">
      <c r="A598" s="1" t="s">
        <v>190</v>
      </c>
      <c r="B598" s="5">
        <v>44223</v>
      </c>
      <c r="C598" s="5">
        <v>44251</v>
      </c>
      <c r="D598" s="3">
        <f t="shared" si="70"/>
        <v>28</v>
      </c>
      <c r="E598" s="3" t="s">
        <v>106</v>
      </c>
      <c r="F598" s="3" t="s">
        <v>4</v>
      </c>
      <c r="G598" s="3">
        <v>80</v>
      </c>
      <c r="H598" s="3">
        <v>50800</v>
      </c>
      <c r="I598" s="18">
        <v>24</v>
      </c>
      <c r="J598" s="12">
        <f t="shared" si="71"/>
        <v>68.569999999999993</v>
      </c>
      <c r="K598" s="13">
        <f t="shared" si="69"/>
        <v>635</v>
      </c>
      <c r="L598" s="15">
        <f t="shared" si="72"/>
        <v>43541.95</v>
      </c>
      <c r="M598" s="25">
        <f t="shared" si="73"/>
        <v>44251</v>
      </c>
      <c r="N598" s="26">
        <v>44228</v>
      </c>
    </row>
    <row r="599" spans="1:14" x14ac:dyDescent="0.25">
      <c r="A599" s="1" t="s">
        <v>190</v>
      </c>
      <c r="B599" s="5">
        <v>44223</v>
      </c>
      <c r="C599" s="5">
        <v>44251</v>
      </c>
      <c r="D599" s="3">
        <f t="shared" si="70"/>
        <v>28</v>
      </c>
      <c r="E599" s="3" t="s">
        <v>107</v>
      </c>
      <c r="F599" s="3" t="s">
        <v>4</v>
      </c>
      <c r="G599" s="3">
        <v>44</v>
      </c>
      <c r="H599" s="3">
        <v>27280</v>
      </c>
      <c r="I599" s="18">
        <v>24</v>
      </c>
      <c r="J599" s="12">
        <f t="shared" si="71"/>
        <v>37.71</v>
      </c>
      <c r="K599" s="13">
        <f t="shared" si="69"/>
        <v>620</v>
      </c>
      <c r="L599" s="15">
        <f t="shared" si="72"/>
        <v>23380.2</v>
      </c>
      <c r="M599" s="25">
        <f t="shared" si="73"/>
        <v>44251</v>
      </c>
      <c r="N599" s="26">
        <v>44228</v>
      </c>
    </row>
    <row r="600" spans="1:14" x14ac:dyDescent="0.25">
      <c r="A600" s="1" t="s">
        <v>190</v>
      </c>
      <c r="B600" s="5">
        <v>44223</v>
      </c>
      <c r="C600" s="5">
        <v>44251</v>
      </c>
      <c r="D600" s="3">
        <f t="shared" si="70"/>
        <v>28</v>
      </c>
      <c r="E600" s="3" t="s">
        <v>108</v>
      </c>
      <c r="F600" s="3" t="s">
        <v>4</v>
      </c>
      <c r="G600" s="3">
        <v>176.75</v>
      </c>
      <c r="H600" s="3">
        <v>75500</v>
      </c>
      <c r="I600" s="18">
        <v>24</v>
      </c>
      <c r="J600" s="12">
        <f t="shared" si="71"/>
        <v>151.5</v>
      </c>
      <c r="K600" s="13">
        <f t="shared" si="69"/>
        <v>427.16</v>
      </c>
      <c r="L600" s="15">
        <f t="shared" si="72"/>
        <v>64714.74</v>
      </c>
      <c r="M600" s="25">
        <f t="shared" si="73"/>
        <v>44251</v>
      </c>
      <c r="N600" s="26">
        <v>44228</v>
      </c>
    </row>
    <row r="601" spans="1:14" x14ac:dyDescent="0.25">
      <c r="A601" s="1" t="s">
        <v>190</v>
      </c>
      <c r="B601" s="5">
        <v>44223</v>
      </c>
      <c r="C601" s="5">
        <v>44251</v>
      </c>
      <c r="D601" s="3">
        <f t="shared" si="70"/>
        <v>28</v>
      </c>
      <c r="E601" s="3" t="s">
        <v>109</v>
      </c>
      <c r="F601" s="3" t="s">
        <v>4</v>
      </c>
      <c r="G601" s="3">
        <v>144.66</v>
      </c>
      <c r="H601" s="3">
        <v>64202.47</v>
      </c>
      <c r="I601" s="18">
        <v>24</v>
      </c>
      <c r="J601" s="12">
        <f t="shared" si="71"/>
        <v>123.99</v>
      </c>
      <c r="K601" s="13">
        <f t="shared" si="69"/>
        <v>443.82</v>
      </c>
      <c r="L601" s="15">
        <f t="shared" si="72"/>
        <v>55029.24</v>
      </c>
      <c r="M601" s="25">
        <f t="shared" si="73"/>
        <v>44251</v>
      </c>
      <c r="N601" s="26">
        <v>44228</v>
      </c>
    </row>
    <row r="602" spans="1:14" x14ac:dyDescent="0.25">
      <c r="A602" s="1" t="s">
        <v>190</v>
      </c>
      <c r="B602" s="5">
        <v>44223</v>
      </c>
      <c r="C602" s="5">
        <v>44251</v>
      </c>
      <c r="D602" s="3">
        <f t="shared" si="70"/>
        <v>28</v>
      </c>
      <c r="E602" s="3" t="s">
        <v>110</v>
      </c>
      <c r="F602" s="3" t="s">
        <v>4</v>
      </c>
      <c r="G602" s="3">
        <v>1.7</v>
      </c>
      <c r="H602" s="3">
        <v>2100</v>
      </c>
      <c r="I602" s="18">
        <v>24</v>
      </c>
      <c r="J602" s="12">
        <f t="shared" si="71"/>
        <v>1.46</v>
      </c>
      <c r="K602" s="13">
        <f t="shared" si="69"/>
        <v>1235.29</v>
      </c>
      <c r="L602" s="15">
        <f t="shared" si="72"/>
        <v>1803.52</v>
      </c>
      <c r="M602" s="25">
        <f t="shared" si="73"/>
        <v>44251</v>
      </c>
      <c r="N602" s="26">
        <v>44228</v>
      </c>
    </row>
    <row r="603" spans="1:14" x14ac:dyDescent="0.25">
      <c r="A603" s="1" t="s">
        <v>190</v>
      </c>
      <c r="B603" s="5">
        <v>44223</v>
      </c>
      <c r="C603" s="5">
        <v>44251</v>
      </c>
      <c r="D603" s="3">
        <f t="shared" si="70"/>
        <v>28</v>
      </c>
      <c r="E603" s="3" t="s">
        <v>111</v>
      </c>
      <c r="F603" s="3" t="s">
        <v>4</v>
      </c>
      <c r="G603" s="3">
        <v>3.08</v>
      </c>
      <c r="H603" s="3">
        <v>5775</v>
      </c>
      <c r="I603" s="18">
        <v>24</v>
      </c>
      <c r="J603" s="12">
        <f t="shared" si="71"/>
        <v>2.64</v>
      </c>
      <c r="K603" s="13">
        <f t="shared" si="69"/>
        <v>1875</v>
      </c>
      <c r="L603" s="15">
        <f t="shared" si="72"/>
        <v>4950</v>
      </c>
      <c r="M603" s="25">
        <f t="shared" si="73"/>
        <v>44251</v>
      </c>
      <c r="N603" s="26">
        <v>44228</v>
      </c>
    </row>
    <row r="604" spans="1:14" x14ac:dyDescent="0.25">
      <c r="A604" s="1" t="s">
        <v>190</v>
      </c>
      <c r="B604" s="5">
        <v>44223</v>
      </c>
      <c r="C604" s="5">
        <v>44251</v>
      </c>
      <c r="D604" s="3">
        <f t="shared" si="70"/>
        <v>28</v>
      </c>
      <c r="E604" s="3" t="s">
        <v>112</v>
      </c>
      <c r="F604" s="3" t="s">
        <v>4</v>
      </c>
      <c r="G604" s="3">
        <v>1.84</v>
      </c>
      <c r="H604" s="3">
        <v>6541</v>
      </c>
      <c r="I604" s="18">
        <v>24</v>
      </c>
      <c r="J604" s="12">
        <f t="shared" si="71"/>
        <v>1.58</v>
      </c>
      <c r="K604" s="13">
        <f t="shared" si="69"/>
        <v>3554.89</v>
      </c>
      <c r="L604" s="15">
        <f t="shared" si="72"/>
        <v>5616.73</v>
      </c>
      <c r="M604" s="25">
        <f t="shared" si="73"/>
        <v>44251</v>
      </c>
      <c r="N604" s="26">
        <v>44228</v>
      </c>
    </row>
    <row r="605" spans="1:14" x14ac:dyDescent="0.25">
      <c r="A605" s="1" t="s">
        <v>190</v>
      </c>
      <c r="B605" s="5">
        <v>44223</v>
      </c>
      <c r="C605" s="5">
        <v>44251</v>
      </c>
      <c r="D605" s="3">
        <f t="shared" si="70"/>
        <v>28</v>
      </c>
      <c r="E605" s="3" t="s">
        <v>113</v>
      </c>
      <c r="F605" s="3" t="s">
        <v>118</v>
      </c>
      <c r="G605" s="3">
        <v>1050</v>
      </c>
      <c r="H605" s="3">
        <v>12673.92</v>
      </c>
      <c r="I605" s="18">
        <v>24</v>
      </c>
      <c r="J605" s="12">
        <f t="shared" si="71"/>
        <v>900</v>
      </c>
      <c r="K605" s="13">
        <f t="shared" si="69"/>
        <v>12.07</v>
      </c>
      <c r="L605" s="15">
        <f t="shared" si="72"/>
        <v>10863</v>
      </c>
      <c r="M605" s="25">
        <f t="shared" si="73"/>
        <v>44251</v>
      </c>
      <c r="N605" s="26">
        <v>44228</v>
      </c>
    </row>
    <row r="606" spans="1:14" x14ac:dyDescent="0.25">
      <c r="A606" s="1" t="s">
        <v>190</v>
      </c>
      <c r="B606" s="5">
        <v>44223</v>
      </c>
      <c r="C606" s="5">
        <v>44251</v>
      </c>
      <c r="D606" s="3">
        <f t="shared" si="70"/>
        <v>28</v>
      </c>
      <c r="E606" s="3" t="s">
        <v>114</v>
      </c>
      <c r="F606" s="3" t="s">
        <v>118</v>
      </c>
      <c r="G606" s="3">
        <v>7675</v>
      </c>
      <c r="H606" s="3">
        <v>69443.61</v>
      </c>
      <c r="I606" s="18">
        <v>24</v>
      </c>
      <c r="J606" s="12">
        <f t="shared" si="71"/>
        <v>6578.57</v>
      </c>
      <c r="K606" s="13">
        <f t="shared" si="69"/>
        <v>9.0500000000000007</v>
      </c>
      <c r="L606" s="15">
        <f t="shared" si="72"/>
        <v>59536.06</v>
      </c>
      <c r="M606" s="25">
        <f t="shared" si="73"/>
        <v>44251</v>
      </c>
      <c r="N606" s="26">
        <v>44228</v>
      </c>
    </row>
    <row r="607" spans="1:14" x14ac:dyDescent="0.25">
      <c r="A607" s="1" t="s">
        <v>190</v>
      </c>
      <c r="B607" s="5">
        <v>44223</v>
      </c>
      <c r="C607" s="5">
        <v>44251</v>
      </c>
      <c r="D607" s="3">
        <f t="shared" si="70"/>
        <v>28</v>
      </c>
      <c r="E607" s="3" t="s">
        <v>115</v>
      </c>
      <c r="F607" s="3" t="s">
        <v>4</v>
      </c>
      <c r="G607" s="3">
        <v>18.2</v>
      </c>
      <c r="H607" s="3">
        <v>21089.31</v>
      </c>
      <c r="I607" s="18">
        <v>24</v>
      </c>
      <c r="J607" s="12">
        <f t="shared" si="71"/>
        <v>15.6</v>
      </c>
      <c r="K607" s="13">
        <f t="shared" si="69"/>
        <v>1158.75</v>
      </c>
      <c r="L607" s="15">
        <f t="shared" si="72"/>
        <v>18076.5</v>
      </c>
      <c r="M607" s="25">
        <f t="shared" si="73"/>
        <v>44251</v>
      </c>
      <c r="N607" s="26">
        <v>44228</v>
      </c>
    </row>
    <row r="608" spans="1:14" x14ac:dyDescent="0.25">
      <c r="A608" s="1" t="s">
        <v>190</v>
      </c>
      <c r="B608" s="5">
        <v>44223</v>
      </c>
      <c r="C608" s="5">
        <v>44251</v>
      </c>
      <c r="D608" s="3">
        <f t="shared" si="70"/>
        <v>28</v>
      </c>
      <c r="E608" s="3" t="s">
        <v>117</v>
      </c>
      <c r="F608" s="3" t="s">
        <v>4</v>
      </c>
      <c r="G608" s="3">
        <v>175.48</v>
      </c>
      <c r="H608" s="3">
        <v>190960</v>
      </c>
      <c r="I608" s="18">
        <v>24</v>
      </c>
      <c r="J608" s="12">
        <f t="shared" si="71"/>
        <v>150.41</v>
      </c>
      <c r="K608" s="13">
        <f t="shared" si="69"/>
        <v>1088.22</v>
      </c>
      <c r="L608" s="15">
        <f t="shared" si="72"/>
        <v>163679.17000000001</v>
      </c>
      <c r="M608" s="25">
        <f t="shared" si="73"/>
        <v>44251</v>
      </c>
      <c r="N608" s="26">
        <v>44228</v>
      </c>
    </row>
    <row r="609" spans="1:14" x14ac:dyDescent="0.25">
      <c r="A609" s="1" t="s">
        <v>190</v>
      </c>
      <c r="B609" s="5">
        <v>44223</v>
      </c>
      <c r="C609" s="5">
        <v>44251</v>
      </c>
      <c r="D609" s="3">
        <f t="shared" si="70"/>
        <v>28</v>
      </c>
      <c r="E609" s="3" t="s">
        <v>119</v>
      </c>
      <c r="F609" s="3" t="s">
        <v>4</v>
      </c>
      <c r="G609" s="3">
        <v>1.7</v>
      </c>
      <c r="H609" s="3">
        <v>7240</v>
      </c>
      <c r="I609" s="18">
        <v>24</v>
      </c>
      <c r="J609" s="12">
        <f t="shared" si="71"/>
        <v>1.46</v>
      </c>
      <c r="K609" s="13">
        <f t="shared" si="69"/>
        <v>4258.82</v>
      </c>
      <c r="L609" s="15">
        <f t="shared" si="72"/>
        <v>6217.88</v>
      </c>
      <c r="M609" s="25">
        <f t="shared" si="73"/>
        <v>44251</v>
      </c>
      <c r="N609" s="26">
        <v>44228</v>
      </c>
    </row>
    <row r="610" spans="1:14" x14ac:dyDescent="0.25">
      <c r="A610" s="1" t="s">
        <v>190</v>
      </c>
      <c r="B610" s="5">
        <v>44223</v>
      </c>
      <c r="C610" s="5">
        <v>44251</v>
      </c>
      <c r="D610" s="3">
        <f t="shared" si="70"/>
        <v>28</v>
      </c>
      <c r="E610" s="3" t="s">
        <v>120</v>
      </c>
      <c r="F610" s="3" t="s">
        <v>4</v>
      </c>
      <c r="G610" s="3">
        <v>1.248</v>
      </c>
      <c r="H610" s="3">
        <v>3270.29</v>
      </c>
      <c r="I610" s="18">
        <v>24</v>
      </c>
      <c r="J610" s="12">
        <f t="shared" si="71"/>
        <v>1.07</v>
      </c>
      <c r="K610" s="13">
        <f t="shared" si="69"/>
        <v>2620.42</v>
      </c>
      <c r="L610" s="15">
        <f t="shared" si="72"/>
        <v>2803.85</v>
      </c>
      <c r="M610" s="25">
        <f t="shared" si="73"/>
        <v>44251</v>
      </c>
      <c r="N610" s="26">
        <v>44228</v>
      </c>
    </row>
    <row r="611" spans="1:14" x14ac:dyDescent="0.25">
      <c r="A611" s="1" t="s">
        <v>190</v>
      </c>
      <c r="B611" s="5">
        <v>44223</v>
      </c>
      <c r="C611" s="5">
        <v>44251</v>
      </c>
      <c r="D611" s="3">
        <f t="shared" si="70"/>
        <v>28</v>
      </c>
      <c r="E611" s="3" t="s">
        <v>121</v>
      </c>
      <c r="F611" s="3" t="s">
        <v>4</v>
      </c>
      <c r="G611" s="3">
        <v>1.1839999999999999</v>
      </c>
      <c r="H611" s="3">
        <v>3337.37</v>
      </c>
      <c r="I611" s="18">
        <v>24</v>
      </c>
      <c r="J611" s="12">
        <f t="shared" si="71"/>
        <v>1.01</v>
      </c>
      <c r="K611" s="13">
        <f t="shared" si="69"/>
        <v>2818.72</v>
      </c>
      <c r="L611" s="15">
        <f t="shared" si="72"/>
        <v>2846.91</v>
      </c>
      <c r="M611" s="25">
        <f t="shared" si="73"/>
        <v>44251</v>
      </c>
      <c r="N611" s="26">
        <v>44228</v>
      </c>
    </row>
    <row r="612" spans="1:14" x14ac:dyDescent="0.25">
      <c r="A612" s="1" t="s">
        <v>190</v>
      </c>
      <c r="B612" s="5">
        <v>44223</v>
      </c>
      <c r="C612" s="5">
        <v>44251</v>
      </c>
      <c r="D612" s="3">
        <f t="shared" si="70"/>
        <v>28</v>
      </c>
      <c r="E612" s="3" t="s">
        <v>122</v>
      </c>
      <c r="F612" s="3" t="s">
        <v>4</v>
      </c>
      <c r="G612" s="3">
        <v>1.35</v>
      </c>
      <c r="H612" s="3">
        <v>3691.93</v>
      </c>
      <c r="I612" s="18">
        <v>24</v>
      </c>
      <c r="J612" s="12">
        <f t="shared" si="71"/>
        <v>1.1599999999999999</v>
      </c>
      <c r="K612" s="13">
        <f t="shared" si="69"/>
        <v>2734.76</v>
      </c>
      <c r="L612" s="15">
        <f t="shared" si="72"/>
        <v>3172.32</v>
      </c>
      <c r="M612" s="25">
        <f t="shared" si="73"/>
        <v>44251</v>
      </c>
      <c r="N612" s="26">
        <v>44228</v>
      </c>
    </row>
    <row r="613" spans="1:14" x14ac:dyDescent="0.25">
      <c r="A613" s="1" t="s">
        <v>190</v>
      </c>
      <c r="B613" s="5">
        <v>44223</v>
      </c>
      <c r="C613" s="5">
        <v>44251</v>
      </c>
      <c r="D613" s="3">
        <f t="shared" si="70"/>
        <v>28</v>
      </c>
      <c r="E613" s="3" t="s">
        <v>164</v>
      </c>
      <c r="F613" s="3" t="s">
        <v>118</v>
      </c>
      <c r="G613" s="3">
        <v>2</v>
      </c>
      <c r="H613" s="3">
        <v>2904</v>
      </c>
      <c r="I613" s="18">
        <v>24</v>
      </c>
      <c r="J613" s="12">
        <f t="shared" si="71"/>
        <v>1.71</v>
      </c>
      <c r="K613" s="13">
        <f t="shared" si="69"/>
        <v>1452</v>
      </c>
      <c r="L613" s="15">
        <f t="shared" si="72"/>
        <v>2482.92</v>
      </c>
      <c r="M613" s="25">
        <f t="shared" si="73"/>
        <v>44251</v>
      </c>
      <c r="N613" s="26">
        <v>44228</v>
      </c>
    </row>
    <row r="614" spans="1:14" x14ac:dyDescent="0.25">
      <c r="A614" s="1" t="s">
        <v>190</v>
      </c>
      <c r="B614" s="5">
        <v>44223</v>
      </c>
      <c r="C614" s="5">
        <v>44251</v>
      </c>
      <c r="D614" s="3">
        <f t="shared" si="70"/>
        <v>28</v>
      </c>
      <c r="E614" s="3" t="s">
        <v>124</v>
      </c>
      <c r="F614" s="3" t="s">
        <v>118</v>
      </c>
      <c r="G614" s="3">
        <v>13</v>
      </c>
      <c r="H614" s="3">
        <v>3127.33</v>
      </c>
      <c r="I614" s="18">
        <v>24</v>
      </c>
      <c r="J614" s="12">
        <f t="shared" si="71"/>
        <v>11.14</v>
      </c>
      <c r="K614" s="13">
        <f t="shared" si="69"/>
        <v>240.56</v>
      </c>
      <c r="L614" s="15">
        <f t="shared" si="72"/>
        <v>2679.84</v>
      </c>
      <c r="M614" s="25">
        <f t="shared" si="73"/>
        <v>44251</v>
      </c>
      <c r="N614" s="26">
        <v>44228</v>
      </c>
    </row>
    <row r="615" spans="1:14" x14ac:dyDescent="0.25">
      <c r="A615" s="1" t="s">
        <v>190</v>
      </c>
      <c r="B615" s="5">
        <v>44223</v>
      </c>
      <c r="C615" s="5">
        <v>44251</v>
      </c>
      <c r="D615" s="3">
        <f t="shared" si="70"/>
        <v>28</v>
      </c>
      <c r="E615" s="3" t="s">
        <v>125</v>
      </c>
      <c r="F615" s="3" t="s">
        <v>118</v>
      </c>
      <c r="G615" s="3">
        <v>24</v>
      </c>
      <c r="H615" s="3">
        <v>8020</v>
      </c>
      <c r="I615" s="18">
        <v>24</v>
      </c>
      <c r="J615" s="12">
        <f t="shared" si="71"/>
        <v>20.57</v>
      </c>
      <c r="K615" s="13">
        <f t="shared" si="69"/>
        <v>334.17</v>
      </c>
      <c r="L615" s="15">
        <f t="shared" si="72"/>
        <v>6873.88</v>
      </c>
      <c r="M615" s="25">
        <f t="shared" si="73"/>
        <v>44251</v>
      </c>
      <c r="N615" s="26">
        <v>44228</v>
      </c>
    </row>
    <row r="616" spans="1:14" x14ac:dyDescent="0.25">
      <c r="A616" s="1" t="s">
        <v>190</v>
      </c>
      <c r="B616" s="5">
        <v>44223</v>
      </c>
      <c r="C616" s="5">
        <v>44251</v>
      </c>
      <c r="D616" s="3">
        <f t="shared" si="70"/>
        <v>28</v>
      </c>
      <c r="E616" s="3" t="s">
        <v>126</v>
      </c>
      <c r="F616" s="3" t="s">
        <v>118</v>
      </c>
      <c r="G616" s="3">
        <v>23</v>
      </c>
      <c r="H616" s="3">
        <v>3727</v>
      </c>
      <c r="I616" s="18">
        <v>24</v>
      </c>
      <c r="J616" s="12">
        <f t="shared" si="71"/>
        <v>19.71</v>
      </c>
      <c r="K616" s="13">
        <f t="shared" si="69"/>
        <v>162.04</v>
      </c>
      <c r="L616" s="15">
        <f t="shared" si="72"/>
        <v>3193.81</v>
      </c>
      <c r="M616" s="25">
        <f t="shared" si="73"/>
        <v>44251</v>
      </c>
      <c r="N616" s="26">
        <v>44228</v>
      </c>
    </row>
    <row r="617" spans="1:14" x14ac:dyDescent="0.25">
      <c r="A617" s="1" t="s">
        <v>190</v>
      </c>
      <c r="B617" s="5">
        <v>44223</v>
      </c>
      <c r="C617" s="5">
        <v>44251</v>
      </c>
      <c r="D617" s="3">
        <f t="shared" si="70"/>
        <v>28</v>
      </c>
      <c r="E617" s="3" t="s">
        <v>113</v>
      </c>
      <c r="F617" s="3" t="s">
        <v>118</v>
      </c>
      <c r="G617" s="3">
        <v>25</v>
      </c>
      <c r="H617" s="3">
        <v>301.76</v>
      </c>
      <c r="I617" s="18">
        <v>24</v>
      </c>
      <c r="J617" s="12">
        <f t="shared" si="71"/>
        <v>21.43</v>
      </c>
      <c r="K617" s="13">
        <f t="shared" si="69"/>
        <v>12.07</v>
      </c>
      <c r="L617" s="15">
        <f t="shared" si="72"/>
        <v>258.66000000000003</v>
      </c>
      <c r="M617" s="25">
        <f t="shared" si="73"/>
        <v>44251</v>
      </c>
      <c r="N617" s="26">
        <v>44228</v>
      </c>
    </row>
    <row r="618" spans="1:14" x14ac:dyDescent="0.25">
      <c r="A618" s="1" t="s">
        <v>190</v>
      </c>
      <c r="B618" s="5">
        <v>44223</v>
      </c>
      <c r="C618" s="5">
        <v>44251</v>
      </c>
      <c r="D618" s="3">
        <f t="shared" si="70"/>
        <v>28</v>
      </c>
      <c r="E618" s="3" t="s">
        <v>114</v>
      </c>
      <c r="F618" s="3" t="s">
        <v>118</v>
      </c>
      <c r="G618" s="3">
        <v>25</v>
      </c>
      <c r="H618" s="3">
        <v>222.87</v>
      </c>
      <c r="I618" s="18">
        <v>24</v>
      </c>
      <c r="J618" s="12">
        <f t="shared" si="71"/>
        <v>21.43</v>
      </c>
      <c r="K618" s="13">
        <f t="shared" si="69"/>
        <v>8.91</v>
      </c>
      <c r="L618" s="15">
        <f t="shared" si="72"/>
        <v>190.94</v>
      </c>
      <c r="M618" s="25">
        <f t="shared" si="73"/>
        <v>44251</v>
      </c>
      <c r="N618" s="26">
        <v>44228</v>
      </c>
    </row>
    <row r="619" spans="1:14" x14ac:dyDescent="0.25">
      <c r="A619" s="1" t="s">
        <v>190</v>
      </c>
      <c r="B619" s="27">
        <v>44251</v>
      </c>
      <c r="C619" s="27">
        <v>44266</v>
      </c>
      <c r="D619" s="3">
        <f t="shared" si="70"/>
        <v>15</v>
      </c>
      <c r="E619" s="28" t="s">
        <v>9</v>
      </c>
      <c r="F619" s="28" t="s">
        <v>4</v>
      </c>
      <c r="G619" s="28">
        <v>10.26</v>
      </c>
      <c r="H619" s="28">
        <v>9990</v>
      </c>
      <c r="I619" s="29">
        <f>M619-B619</f>
        <v>4</v>
      </c>
      <c r="J619" s="12">
        <f t="shared" ref="J619:J682" si="74">ROUND(G619/D619*I619,2)</f>
        <v>2.74</v>
      </c>
      <c r="K619" s="13">
        <f t="shared" ref="K619:K682" si="75">ROUND(H619/G619,2)</f>
        <v>973.68</v>
      </c>
      <c r="L619" s="15">
        <f t="shared" ref="L619:L682" si="76">ROUND(J619*K619,2)</f>
        <v>2667.88</v>
      </c>
      <c r="M619" s="25">
        <v>44255</v>
      </c>
      <c r="N619" s="26">
        <v>44228</v>
      </c>
    </row>
    <row r="620" spans="1:14" x14ac:dyDescent="0.25">
      <c r="A620" s="1" t="s">
        <v>190</v>
      </c>
      <c r="B620" s="27">
        <v>44251</v>
      </c>
      <c r="C620" s="27">
        <v>44266</v>
      </c>
      <c r="D620" s="3">
        <f t="shared" ref="D620:D683" si="77">C620-B620</f>
        <v>15</v>
      </c>
      <c r="E620" s="28" t="s">
        <v>10</v>
      </c>
      <c r="F620" s="28" t="s">
        <v>4</v>
      </c>
      <c r="G620" s="28">
        <v>1.4</v>
      </c>
      <c r="H620" s="28">
        <v>2160</v>
      </c>
      <c r="I620" s="29">
        <f t="shared" ref="I620:I683" si="78">M620-B620</f>
        <v>4</v>
      </c>
      <c r="J620" s="12">
        <f t="shared" si="74"/>
        <v>0.37</v>
      </c>
      <c r="K620" s="13">
        <f t="shared" si="75"/>
        <v>1542.86</v>
      </c>
      <c r="L620" s="15">
        <f t="shared" si="76"/>
        <v>570.86</v>
      </c>
      <c r="M620" s="25">
        <v>44255</v>
      </c>
      <c r="N620" s="26">
        <v>44228</v>
      </c>
    </row>
    <row r="621" spans="1:14" x14ac:dyDescent="0.25">
      <c r="A621" s="1" t="s">
        <v>190</v>
      </c>
      <c r="B621" s="27">
        <v>44251</v>
      </c>
      <c r="C621" s="27">
        <v>44266</v>
      </c>
      <c r="D621" s="3">
        <f t="shared" si="77"/>
        <v>15</v>
      </c>
      <c r="E621" s="28" t="s">
        <v>11</v>
      </c>
      <c r="F621" s="28" t="s">
        <v>4</v>
      </c>
      <c r="G621" s="28">
        <v>17.079999999999998</v>
      </c>
      <c r="H621" s="28">
        <v>13066.2</v>
      </c>
      <c r="I621" s="29">
        <f t="shared" si="78"/>
        <v>4</v>
      </c>
      <c r="J621" s="12">
        <f t="shared" si="74"/>
        <v>4.55</v>
      </c>
      <c r="K621" s="13">
        <f t="shared" si="75"/>
        <v>765</v>
      </c>
      <c r="L621" s="15">
        <f t="shared" si="76"/>
        <v>3480.75</v>
      </c>
      <c r="M621" s="25">
        <v>44255</v>
      </c>
      <c r="N621" s="26">
        <v>44228</v>
      </c>
    </row>
    <row r="622" spans="1:14" x14ac:dyDescent="0.25">
      <c r="A622" s="1" t="s">
        <v>190</v>
      </c>
      <c r="B622" s="27">
        <v>44251</v>
      </c>
      <c r="C622" s="27">
        <v>44266</v>
      </c>
      <c r="D622" s="3">
        <f t="shared" si="77"/>
        <v>15</v>
      </c>
      <c r="E622" s="28" t="s">
        <v>12</v>
      </c>
      <c r="F622" s="28" t="s">
        <v>4</v>
      </c>
      <c r="G622" s="28">
        <v>1.68</v>
      </c>
      <c r="H622" s="28">
        <v>1365</v>
      </c>
      <c r="I622" s="29">
        <f t="shared" si="78"/>
        <v>4</v>
      </c>
      <c r="J622" s="12">
        <f t="shared" si="74"/>
        <v>0.45</v>
      </c>
      <c r="K622" s="13">
        <f t="shared" si="75"/>
        <v>812.5</v>
      </c>
      <c r="L622" s="15">
        <f t="shared" si="76"/>
        <v>365.63</v>
      </c>
      <c r="M622" s="25">
        <v>44255</v>
      </c>
      <c r="N622" s="26">
        <v>44228</v>
      </c>
    </row>
    <row r="623" spans="1:14" x14ac:dyDescent="0.25">
      <c r="A623" s="1" t="s">
        <v>190</v>
      </c>
      <c r="B623" s="27">
        <v>44251</v>
      </c>
      <c r="C623" s="27">
        <v>44266</v>
      </c>
      <c r="D623" s="3">
        <f t="shared" si="77"/>
        <v>15</v>
      </c>
      <c r="E623" s="28" t="s">
        <v>13</v>
      </c>
      <c r="F623" s="28" t="s">
        <v>4</v>
      </c>
      <c r="G623" s="28">
        <v>1.02</v>
      </c>
      <c r="H623" s="28">
        <v>872.83</v>
      </c>
      <c r="I623" s="29">
        <f t="shared" si="78"/>
        <v>4</v>
      </c>
      <c r="J623" s="12">
        <f t="shared" si="74"/>
        <v>0.27</v>
      </c>
      <c r="K623" s="13">
        <f t="shared" si="75"/>
        <v>855.72</v>
      </c>
      <c r="L623" s="15">
        <f t="shared" si="76"/>
        <v>231.04</v>
      </c>
      <c r="M623" s="25">
        <v>44255</v>
      </c>
      <c r="N623" s="26">
        <v>44228</v>
      </c>
    </row>
    <row r="624" spans="1:14" x14ac:dyDescent="0.25">
      <c r="A624" s="1" t="s">
        <v>190</v>
      </c>
      <c r="B624" s="27">
        <v>44251</v>
      </c>
      <c r="C624" s="27">
        <v>44266</v>
      </c>
      <c r="D624" s="3">
        <f t="shared" si="77"/>
        <v>15</v>
      </c>
      <c r="E624" s="28" t="s">
        <v>15</v>
      </c>
      <c r="F624" s="28" t="s">
        <v>4</v>
      </c>
      <c r="G624" s="28">
        <v>1.93</v>
      </c>
      <c r="H624" s="28">
        <v>11906.19</v>
      </c>
      <c r="I624" s="29">
        <f t="shared" si="78"/>
        <v>4</v>
      </c>
      <c r="J624" s="12">
        <f t="shared" si="74"/>
        <v>0.51</v>
      </c>
      <c r="K624" s="13">
        <f t="shared" si="75"/>
        <v>6169.01</v>
      </c>
      <c r="L624" s="15">
        <f t="shared" si="76"/>
        <v>3146.2</v>
      </c>
      <c r="M624" s="25">
        <v>44255</v>
      </c>
      <c r="N624" s="26">
        <v>44228</v>
      </c>
    </row>
    <row r="625" spans="1:14" x14ac:dyDescent="0.25">
      <c r="A625" s="1" t="s">
        <v>190</v>
      </c>
      <c r="B625" s="27">
        <v>44251</v>
      </c>
      <c r="C625" s="27">
        <v>44266</v>
      </c>
      <c r="D625" s="3">
        <f t="shared" si="77"/>
        <v>15</v>
      </c>
      <c r="E625" s="28" t="s">
        <v>16</v>
      </c>
      <c r="F625" s="28" t="s">
        <v>4</v>
      </c>
      <c r="G625" s="28">
        <v>8.4</v>
      </c>
      <c r="H625" s="28">
        <v>14490</v>
      </c>
      <c r="I625" s="29">
        <f t="shared" si="78"/>
        <v>4</v>
      </c>
      <c r="J625" s="12">
        <f t="shared" si="74"/>
        <v>2.2400000000000002</v>
      </c>
      <c r="K625" s="13">
        <f t="shared" si="75"/>
        <v>1725</v>
      </c>
      <c r="L625" s="15">
        <f t="shared" si="76"/>
        <v>3864</v>
      </c>
      <c r="M625" s="25">
        <v>44255</v>
      </c>
      <c r="N625" s="26">
        <v>44228</v>
      </c>
    </row>
    <row r="626" spans="1:14" x14ac:dyDescent="0.25">
      <c r="A626" s="1" t="s">
        <v>190</v>
      </c>
      <c r="B626" s="27">
        <v>44251</v>
      </c>
      <c r="C626" s="27">
        <v>44266</v>
      </c>
      <c r="D626" s="3">
        <f t="shared" si="77"/>
        <v>15</v>
      </c>
      <c r="E626" s="28" t="s">
        <v>177</v>
      </c>
      <c r="F626" s="28" t="s">
        <v>4</v>
      </c>
      <c r="G626" s="28">
        <v>1.4999999999999999E-2</v>
      </c>
      <c r="H626" s="28">
        <v>400</v>
      </c>
      <c r="I626" s="29">
        <f t="shared" si="78"/>
        <v>4</v>
      </c>
      <c r="J626" s="12">
        <f t="shared" si="74"/>
        <v>0</v>
      </c>
      <c r="K626" s="13">
        <f t="shared" si="75"/>
        <v>26666.67</v>
      </c>
      <c r="L626" s="15">
        <f t="shared" si="76"/>
        <v>0</v>
      </c>
      <c r="M626" s="25">
        <v>44255</v>
      </c>
      <c r="N626" s="26">
        <v>44228</v>
      </c>
    </row>
    <row r="627" spans="1:14" x14ac:dyDescent="0.25">
      <c r="A627" s="1" t="s">
        <v>190</v>
      </c>
      <c r="B627" s="27">
        <v>44251</v>
      </c>
      <c r="C627" s="27">
        <v>44266</v>
      </c>
      <c r="D627" s="3">
        <f t="shared" si="77"/>
        <v>15</v>
      </c>
      <c r="E627" s="28" t="s">
        <v>17</v>
      </c>
      <c r="F627" s="28" t="s">
        <v>4</v>
      </c>
      <c r="G627" s="28">
        <v>3.1</v>
      </c>
      <c r="H627" s="28">
        <v>4376.3999999999996</v>
      </c>
      <c r="I627" s="29">
        <f t="shared" si="78"/>
        <v>4</v>
      </c>
      <c r="J627" s="12">
        <f t="shared" si="74"/>
        <v>0.83</v>
      </c>
      <c r="K627" s="13">
        <f t="shared" si="75"/>
        <v>1411.74</v>
      </c>
      <c r="L627" s="15">
        <f t="shared" si="76"/>
        <v>1171.74</v>
      </c>
      <c r="M627" s="25">
        <v>44255</v>
      </c>
      <c r="N627" s="26">
        <v>44228</v>
      </c>
    </row>
    <row r="628" spans="1:14" x14ac:dyDescent="0.25">
      <c r="A628" s="1" t="s">
        <v>190</v>
      </c>
      <c r="B628" s="27">
        <v>44251</v>
      </c>
      <c r="C628" s="27">
        <v>44266</v>
      </c>
      <c r="D628" s="3">
        <f t="shared" si="77"/>
        <v>15</v>
      </c>
      <c r="E628" s="28" t="s">
        <v>19</v>
      </c>
      <c r="F628" s="28" t="s">
        <v>4</v>
      </c>
      <c r="G628" s="28">
        <v>3</v>
      </c>
      <c r="H628" s="28">
        <v>2496</v>
      </c>
      <c r="I628" s="29">
        <f t="shared" si="78"/>
        <v>4</v>
      </c>
      <c r="J628" s="12">
        <f t="shared" si="74"/>
        <v>0.8</v>
      </c>
      <c r="K628" s="13">
        <f t="shared" si="75"/>
        <v>832</v>
      </c>
      <c r="L628" s="15">
        <f t="shared" si="76"/>
        <v>665.6</v>
      </c>
      <c r="M628" s="25">
        <v>44255</v>
      </c>
      <c r="N628" s="26">
        <v>44228</v>
      </c>
    </row>
    <row r="629" spans="1:14" x14ac:dyDescent="0.25">
      <c r="A629" s="1" t="s">
        <v>190</v>
      </c>
      <c r="B629" s="27">
        <v>44251</v>
      </c>
      <c r="C629" s="27">
        <v>44266</v>
      </c>
      <c r="D629" s="3">
        <f t="shared" si="77"/>
        <v>15</v>
      </c>
      <c r="E629" s="28" t="s">
        <v>20</v>
      </c>
      <c r="F629" s="28" t="s">
        <v>4</v>
      </c>
      <c r="G629" s="28">
        <v>0.1</v>
      </c>
      <c r="H629" s="28">
        <v>200</v>
      </c>
      <c r="I629" s="29">
        <f t="shared" si="78"/>
        <v>4</v>
      </c>
      <c r="J629" s="12">
        <f t="shared" si="74"/>
        <v>0.03</v>
      </c>
      <c r="K629" s="13">
        <f t="shared" si="75"/>
        <v>2000</v>
      </c>
      <c r="L629" s="15">
        <f t="shared" si="76"/>
        <v>60</v>
      </c>
      <c r="M629" s="25">
        <v>44255</v>
      </c>
      <c r="N629" s="26">
        <v>44228</v>
      </c>
    </row>
    <row r="630" spans="1:14" x14ac:dyDescent="0.25">
      <c r="A630" s="1" t="s">
        <v>190</v>
      </c>
      <c r="B630" s="27">
        <v>44251</v>
      </c>
      <c r="C630" s="27">
        <v>44266</v>
      </c>
      <c r="D630" s="3">
        <f t="shared" si="77"/>
        <v>15</v>
      </c>
      <c r="E630" s="28" t="s">
        <v>21</v>
      </c>
      <c r="F630" s="28" t="s">
        <v>118</v>
      </c>
      <c r="G630" s="28">
        <v>46</v>
      </c>
      <c r="H630" s="28">
        <v>3036</v>
      </c>
      <c r="I630" s="29">
        <f t="shared" si="78"/>
        <v>4</v>
      </c>
      <c r="J630" s="12">
        <f t="shared" si="74"/>
        <v>12.27</v>
      </c>
      <c r="K630" s="13">
        <f t="shared" si="75"/>
        <v>66</v>
      </c>
      <c r="L630" s="15">
        <f t="shared" si="76"/>
        <v>809.82</v>
      </c>
      <c r="M630" s="25">
        <v>44255</v>
      </c>
      <c r="N630" s="26">
        <v>44228</v>
      </c>
    </row>
    <row r="631" spans="1:14" x14ac:dyDescent="0.25">
      <c r="A631" s="1" t="s">
        <v>190</v>
      </c>
      <c r="B631" s="27">
        <v>44251</v>
      </c>
      <c r="C631" s="27">
        <v>44266</v>
      </c>
      <c r="D631" s="3">
        <f t="shared" si="77"/>
        <v>15</v>
      </c>
      <c r="E631" s="28" t="s">
        <v>22</v>
      </c>
      <c r="F631" s="28" t="s">
        <v>4</v>
      </c>
      <c r="G631" s="28">
        <v>112.09</v>
      </c>
      <c r="H631" s="28">
        <v>11964.45</v>
      </c>
      <c r="I631" s="29">
        <f t="shared" si="78"/>
        <v>4</v>
      </c>
      <c r="J631" s="12">
        <f t="shared" si="74"/>
        <v>29.89</v>
      </c>
      <c r="K631" s="13">
        <f t="shared" si="75"/>
        <v>106.74</v>
      </c>
      <c r="L631" s="15">
        <f t="shared" si="76"/>
        <v>3190.46</v>
      </c>
      <c r="M631" s="25">
        <v>44255</v>
      </c>
      <c r="N631" s="26">
        <v>44228</v>
      </c>
    </row>
    <row r="632" spans="1:14" x14ac:dyDescent="0.25">
      <c r="A632" s="1" t="s">
        <v>190</v>
      </c>
      <c r="B632" s="27">
        <v>44251</v>
      </c>
      <c r="C632" s="27">
        <v>44266</v>
      </c>
      <c r="D632" s="3">
        <f t="shared" si="77"/>
        <v>15</v>
      </c>
      <c r="E632" s="28" t="s">
        <v>23</v>
      </c>
      <c r="F632" s="28" t="s">
        <v>4</v>
      </c>
      <c r="G632" s="28">
        <v>4.25</v>
      </c>
      <c r="H632" s="28">
        <v>1700</v>
      </c>
      <c r="I632" s="29">
        <f t="shared" si="78"/>
        <v>4</v>
      </c>
      <c r="J632" s="12">
        <f t="shared" si="74"/>
        <v>1.1299999999999999</v>
      </c>
      <c r="K632" s="13">
        <f t="shared" si="75"/>
        <v>400</v>
      </c>
      <c r="L632" s="15">
        <f t="shared" si="76"/>
        <v>452</v>
      </c>
      <c r="M632" s="25">
        <v>44255</v>
      </c>
      <c r="N632" s="26">
        <v>44228</v>
      </c>
    </row>
    <row r="633" spans="1:14" x14ac:dyDescent="0.25">
      <c r="A633" s="1" t="s">
        <v>190</v>
      </c>
      <c r="B633" s="27">
        <v>44251</v>
      </c>
      <c r="C633" s="27">
        <v>44266</v>
      </c>
      <c r="D633" s="3">
        <f t="shared" si="77"/>
        <v>15</v>
      </c>
      <c r="E633" s="28" t="s">
        <v>24</v>
      </c>
      <c r="F633" s="28" t="s">
        <v>4</v>
      </c>
      <c r="G633" s="28">
        <v>2.085</v>
      </c>
      <c r="H633" s="28">
        <v>3644.5</v>
      </c>
      <c r="I633" s="29">
        <f t="shared" si="78"/>
        <v>4</v>
      </c>
      <c r="J633" s="12">
        <f t="shared" si="74"/>
        <v>0.56000000000000005</v>
      </c>
      <c r="K633" s="13">
        <f t="shared" si="75"/>
        <v>1747.96</v>
      </c>
      <c r="L633" s="15">
        <f t="shared" si="76"/>
        <v>978.86</v>
      </c>
      <c r="M633" s="25">
        <v>44255</v>
      </c>
      <c r="N633" s="26">
        <v>44228</v>
      </c>
    </row>
    <row r="634" spans="1:14" x14ac:dyDescent="0.25">
      <c r="A634" s="1" t="s">
        <v>190</v>
      </c>
      <c r="B634" s="27">
        <v>44251</v>
      </c>
      <c r="C634" s="27">
        <v>44266</v>
      </c>
      <c r="D634" s="3">
        <f t="shared" si="77"/>
        <v>15</v>
      </c>
      <c r="E634" s="28" t="s">
        <v>25</v>
      </c>
      <c r="F634" s="28" t="s">
        <v>4</v>
      </c>
      <c r="G634" s="28">
        <v>1.7150000000000001</v>
      </c>
      <c r="H634" s="28">
        <v>1114.75</v>
      </c>
      <c r="I634" s="29">
        <f t="shared" si="78"/>
        <v>4</v>
      </c>
      <c r="J634" s="12">
        <f t="shared" si="74"/>
        <v>0.46</v>
      </c>
      <c r="K634" s="13">
        <f t="shared" si="75"/>
        <v>650</v>
      </c>
      <c r="L634" s="15">
        <f t="shared" si="76"/>
        <v>299</v>
      </c>
      <c r="M634" s="25">
        <v>44255</v>
      </c>
      <c r="N634" s="26">
        <v>44228</v>
      </c>
    </row>
    <row r="635" spans="1:14" x14ac:dyDescent="0.25">
      <c r="A635" s="1" t="s">
        <v>190</v>
      </c>
      <c r="B635" s="27">
        <v>44251</v>
      </c>
      <c r="C635" s="27">
        <v>44266</v>
      </c>
      <c r="D635" s="3">
        <f t="shared" si="77"/>
        <v>15</v>
      </c>
      <c r="E635" s="28" t="s">
        <v>26</v>
      </c>
      <c r="F635" s="28" t="s">
        <v>4</v>
      </c>
      <c r="G635" s="28">
        <v>194.03</v>
      </c>
      <c r="H635" s="28">
        <v>34537.339999999997</v>
      </c>
      <c r="I635" s="29">
        <f t="shared" si="78"/>
        <v>4</v>
      </c>
      <c r="J635" s="12">
        <f t="shared" si="74"/>
        <v>51.74</v>
      </c>
      <c r="K635" s="13">
        <f t="shared" si="75"/>
        <v>178</v>
      </c>
      <c r="L635" s="15">
        <f t="shared" si="76"/>
        <v>9209.7199999999993</v>
      </c>
      <c r="M635" s="25">
        <v>44255</v>
      </c>
      <c r="N635" s="26">
        <v>44228</v>
      </c>
    </row>
    <row r="636" spans="1:14" x14ac:dyDescent="0.25">
      <c r="A636" s="1" t="s">
        <v>190</v>
      </c>
      <c r="B636" s="27">
        <v>44251</v>
      </c>
      <c r="C636" s="27">
        <v>44266</v>
      </c>
      <c r="D636" s="3">
        <f t="shared" si="77"/>
        <v>15</v>
      </c>
      <c r="E636" s="28" t="s">
        <v>27</v>
      </c>
      <c r="F636" s="28" t="s">
        <v>4</v>
      </c>
      <c r="G636" s="28">
        <v>4.8499999999999996</v>
      </c>
      <c r="H636" s="28">
        <v>4403.8</v>
      </c>
      <c r="I636" s="29">
        <f t="shared" si="78"/>
        <v>4</v>
      </c>
      <c r="J636" s="12">
        <f t="shared" si="74"/>
        <v>1.29</v>
      </c>
      <c r="K636" s="13">
        <f t="shared" si="75"/>
        <v>908</v>
      </c>
      <c r="L636" s="15">
        <f t="shared" si="76"/>
        <v>1171.32</v>
      </c>
      <c r="M636" s="25">
        <v>44255</v>
      </c>
      <c r="N636" s="26">
        <v>44228</v>
      </c>
    </row>
    <row r="637" spans="1:14" x14ac:dyDescent="0.25">
      <c r="A637" s="1" t="s">
        <v>190</v>
      </c>
      <c r="B637" s="27">
        <v>44251</v>
      </c>
      <c r="C637" s="27">
        <v>44266</v>
      </c>
      <c r="D637" s="3">
        <f t="shared" si="77"/>
        <v>15</v>
      </c>
      <c r="E637" s="28" t="s">
        <v>28</v>
      </c>
      <c r="F637" s="28" t="s">
        <v>118</v>
      </c>
      <c r="G637" s="28">
        <v>67</v>
      </c>
      <c r="H637" s="28">
        <v>9648</v>
      </c>
      <c r="I637" s="29">
        <f t="shared" si="78"/>
        <v>4</v>
      </c>
      <c r="J637" s="12">
        <f t="shared" si="74"/>
        <v>17.87</v>
      </c>
      <c r="K637" s="13">
        <f t="shared" si="75"/>
        <v>144</v>
      </c>
      <c r="L637" s="15">
        <f t="shared" si="76"/>
        <v>2573.2800000000002</v>
      </c>
      <c r="M637" s="25">
        <v>44255</v>
      </c>
      <c r="N637" s="26">
        <v>44228</v>
      </c>
    </row>
    <row r="638" spans="1:14" x14ac:dyDescent="0.25">
      <c r="A638" s="1" t="s">
        <v>190</v>
      </c>
      <c r="B638" s="27">
        <v>44251</v>
      </c>
      <c r="C638" s="27">
        <v>44266</v>
      </c>
      <c r="D638" s="3">
        <f t="shared" si="77"/>
        <v>15</v>
      </c>
      <c r="E638" s="28" t="s">
        <v>29</v>
      </c>
      <c r="F638" s="28" t="s">
        <v>127</v>
      </c>
      <c r="G638" s="28">
        <v>226.8</v>
      </c>
      <c r="H638" s="28">
        <v>60984</v>
      </c>
      <c r="I638" s="29">
        <f t="shared" si="78"/>
        <v>4</v>
      </c>
      <c r="J638" s="12">
        <f t="shared" si="74"/>
        <v>60.48</v>
      </c>
      <c r="K638" s="13">
        <f t="shared" si="75"/>
        <v>268.89</v>
      </c>
      <c r="L638" s="15">
        <f t="shared" si="76"/>
        <v>16262.47</v>
      </c>
      <c r="M638" s="25">
        <v>44255</v>
      </c>
      <c r="N638" s="26">
        <v>44228</v>
      </c>
    </row>
    <row r="639" spans="1:14" x14ac:dyDescent="0.25">
      <c r="A639" s="1" t="s">
        <v>190</v>
      </c>
      <c r="B639" s="27">
        <v>44251</v>
      </c>
      <c r="C639" s="27">
        <v>44266</v>
      </c>
      <c r="D639" s="3">
        <f t="shared" si="77"/>
        <v>15</v>
      </c>
      <c r="E639" s="28" t="s">
        <v>31</v>
      </c>
      <c r="F639" s="28" t="s">
        <v>4</v>
      </c>
      <c r="G639" s="28">
        <v>4</v>
      </c>
      <c r="H639" s="28">
        <v>2200</v>
      </c>
      <c r="I639" s="29">
        <f t="shared" si="78"/>
        <v>4</v>
      </c>
      <c r="J639" s="12">
        <f t="shared" si="74"/>
        <v>1.07</v>
      </c>
      <c r="K639" s="13">
        <f t="shared" si="75"/>
        <v>550</v>
      </c>
      <c r="L639" s="15">
        <f t="shared" si="76"/>
        <v>588.5</v>
      </c>
      <c r="M639" s="25">
        <v>44255</v>
      </c>
      <c r="N639" s="26">
        <v>44228</v>
      </c>
    </row>
    <row r="640" spans="1:14" x14ac:dyDescent="0.25">
      <c r="A640" s="1" t="s">
        <v>190</v>
      </c>
      <c r="B640" s="27">
        <v>44251</v>
      </c>
      <c r="C640" s="27">
        <v>44266</v>
      </c>
      <c r="D640" s="3">
        <f t="shared" si="77"/>
        <v>15</v>
      </c>
      <c r="E640" s="28" t="s">
        <v>32</v>
      </c>
      <c r="F640" s="28" t="s">
        <v>4</v>
      </c>
      <c r="G640" s="28">
        <v>10.9</v>
      </c>
      <c r="H640" s="28">
        <v>13407</v>
      </c>
      <c r="I640" s="29">
        <f t="shared" si="78"/>
        <v>4</v>
      </c>
      <c r="J640" s="12">
        <f t="shared" si="74"/>
        <v>2.91</v>
      </c>
      <c r="K640" s="13">
        <f t="shared" si="75"/>
        <v>1230</v>
      </c>
      <c r="L640" s="15">
        <f t="shared" si="76"/>
        <v>3579.3</v>
      </c>
      <c r="M640" s="25">
        <v>44255</v>
      </c>
      <c r="N640" s="26">
        <v>44228</v>
      </c>
    </row>
    <row r="641" spans="1:14" x14ac:dyDescent="0.25">
      <c r="A641" s="1" t="s">
        <v>190</v>
      </c>
      <c r="B641" s="27">
        <v>44251</v>
      </c>
      <c r="C641" s="27">
        <v>44266</v>
      </c>
      <c r="D641" s="3">
        <f t="shared" si="77"/>
        <v>15</v>
      </c>
      <c r="E641" s="28" t="s">
        <v>33</v>
      </c>
      <c r="F641" s="28" t="s">
        <v>4</v>
      </c>
      <c r="G641" s="28">
        <v>33.33</v>
      </c>
      <c r="H641" s="28">
        <v>43329</v>
      </c>
      <c r="I641" s="29">
        <f t="shared" si="78"/>
        <v>4</v>
      </c>
      <c r="J641" s="12">
        <f t="shared" si="74"/>
        <v>8.89</v>
      </c>
      <c r="K641" s="13">
        <f t="shared" si="75"/>
        <v>1300</v>
      </c>
      <c r="L641" s="15">
        <f t="shared" si="76"/>
        <v>11557</v>
      </c>
      <c r="M641" s="25">
        <v>44255</v>
      </c>
      <c r="N641" s="26">
        <v>44228</v>
      </c>
    </row>
    <row r="642" spans="1:14" x14ac:dyDescent="0.25">
      <c r="A642" s="1" t="s">
        <v>190</v>
      </c>
      <c r="B642" s="27">
        <v>44251</v>
      </c>
      <c r="C642" s="27">
        <v>44266</v>
      </c>
      <c r="D642" s="3">
        <f t="shared" si="77"/>
        <v>15</v>
      </c>
      <c r="E642" s="28" t="s">
        <v>34</v>
      </c>
      <c r="F642" s="28" t="s">
        <v>4</v>
      </c>
      <c r="G642" s="28">
        <v>2</v>
      </c>
      <c r="H642" s="28">
        <v>1240</v>
      </c>
      <c r="I642" s="29">
        <f t="shared" si="78"/>
        <v>4</v>
      </c>
      <c r="J642" s="12">
        <f t="shared" si="74"/>
        <v>0.53</v>
      </c>
      <c r="K642" s="13">
        <f t="shared" si="75"/>
        <v>620</v>
      </c>
      <c r="L642" s="15">
        <f t="shared" si="76"/>
        <v>328.6</v>
      </c>
      <c r="M642" s="25">
        <v>44255</v>
      </c>
      <c r="N642" s="26">
        <v>44228</v>
      </c>
    </row>
    <row r="643" spans="1:14" x14ac:dyDescent="0.25">
      <c r="A643" s="1" t="s">
        <v>190</v>
      </c>
      <c r="B643" s="27">
        <v>44251</v>
      </c>
      <c r="C643" s="27">
        <v>44266</v>
      </c>
      <c r="D643" s="3">
        <f t="shared" si="77"/>
        <v>15</v>
      </c>
      <c r="E643" s="28" t="s">
        <v>35</v>
      </c>
      <c r="F643" s="28" t="s">
        <v>4</v>
      </c>
      <c r="G643" s="28">
        <v>0.85</v>
      </c>
      <c r="H643" s="28">
        <v>5127.79</v>
      </c>
      <c r="I643" s="29">
        <f t="shared" si="78"/>
        <v>4</v>
      </c>
      <c r="J643" s="12">
        <f t="shared" si="74"/>
        <v>0.23</v>
      </c>
      <c r="K643" s="13">
        <f t="shared" si="75"/>
        <v>6032.69</v>
      </c>
      <c r="L643" s="15">
        <f t="shared" si="76"/>
        <v>1387.52</v>
      </c>
      <c r="M643" s="25">
        <v>44255</v>
      </c>
      <c r="N643" s="26">
        <v>44228</v>
      </c>
    </row>
    <row r="644" spans="1:14" x14ac:dyDescent="0.25">
      <c r="A644" s="1" t="s">
        <v>190</v>
      </c>
      <c r="B644" s="27">
        <v>44251</v>
      </c>
      <c r="C644" s="27">
        <v>44266</v>
      </c>
      <c r="D644" s="3">
        <f t="shared" si="77"/>
        <v>15</v>
      </c>
      <c r="E644" s="28" t="s">
        <v>36</v>
      </c>
      <c r="F644" s="28" t="s">
        <v>118</v>
      </c>
      <c r="G644" s="28">
        <v>215</v>
      </c>
      <c r="H644" s="28">
        <v>5901.32</v>
      </c>
      <c r="I644" s="29">
        <f t="shared" si="78"/>
        <v>4</v>
      </c>
      <c r="J644" s="12">
        <f t="shared" si="74"/>
        <v>57.33</v>
      </c>
      <c r="K644" s="13">
        <f t="shared" si="75"/>
        <v>27.45</v>
      </c>
      <c r="L644" s="15">
        <f t="shared" si="76"/>
        <v>1573.71</v>
      </c>
      <c r="M644" s="25">
        <v>44255</v>
      </c>
      <c r="N644" s="26">
        <v>44228</v>
      </c>
    </row>
    <row r="645" spans="1:14" x14ac:dyDescent="0.25">
      <c r="A645" s="1" t="s">
        <v>190</v>
      </c>
      <c r="B645" s="27">
        <v>44251</v>
      </c>
      <c r="C645" s="27">
        <v>44266</v>
      </c>
      <c r="D645" s="3">
        <f t="shared" si="77"/>
        <v>15</v>
      </c>
      <c r="E645" s="28" t="s">
        <v>37</v>
      </c>
      <c r="F645" s="28" t="s">
        <v>4</v>
      </c>
      <c r="G645" s="28">
        <v>1.17</v>
      </c>
      <c r="H645" s="28">
        <v>1096.46</v>
      </c>
      <c r="I645" s="29">
        <f t="shared" si="78"/>
        <v>4</v>
      </c>
      <c r="J645" s="12">
        <f t="shared" si="74"/>
        <v>0.31</v>
      </c>
      <c r="K645" s="13">
        <f t="shared" si="75"/>
        <v>937.15</v>
      </c>
      <c r="L645" s="15">
        <f t="shared" si="76"/>
        <v>290.52</v>
      </c>
      <c r="M645" s="25">
        <v>44255</v>
      </c>
      <c r="N645" s="26">
        <v>44228</v>
      </c>
    </row>
    <row r="646" spans="1:14" x14ac:dyDescent="0.25">
      <c r="A646" s="1" t="s">
        <v>190</v>
      </c>
      <c r="B646" s="27">
        <v>44251</v>
      </c>
      <c r="C646" s="27">
        <v>44266</v>
      </c>
      <c r="D646" s="3">
        <f t="shared" si="77"/>
        <v>15</v>
      </c>
      <c r="E646" s="28" t="s">
        <v>38</v>
      </c>
      <c r="F646" s="28" t="s">
        <v>4</v>
      </c>
      <c r="G646" s="28">
        <v>1.6</v>
      </c>
      <c r="H646" s="28">
        <v>960</v>
      </c>
      <c r="I646" s="29">
        <f t="shared" si="78"/>
        <v>4</v>
      </c>
      <c r="J646" s="12">
        <f t="shared" si="74"/>
        <v>0.43</v>
      </c>
      <c r="K646" s="13">
        <f t="shared" si="75"/>
        <v>600</v>
      </c>
      <c r="L646" s="15">
        <f t="shared" si="76"/>
        <v>258</v>
      </c>
      <c r="M646" s="25">
        <v>44255</v>
      </c>
      <c r="N646" s="26">
        <v>44228</v>
      </c>
    </row>
    <row r="647" spans="1:14" x14ac:dyDescent="0.25">
      <c r="A647" s="1" t="s">
        <v>190</v>
      </c>
      <c r="B647" s="27">
        <v>44251</v>
      </c>
      <c r="C647" s="27">
        <v>44266</v>
      </c>
      <c r="D647" s="3">
        <f t="shared" si="77"/>
        <v>15</v>
      </c>
      <c r="E647" s="28" t="s">
        <v>39</v>
      </c>
      <c r="F647" s="28" t="s">
        <v>4</v>
      </c>
      <c r="G647" s="28">
        <v>3</v>
      </c>
      <c r="H647" s="28">
        <v>720</v>
      </c>
      <c r="I647" s="29">
        <f t="shared" si="78"/>
        <v>4</v>
      </c>
      <c r="J647" s="12">
        <f t="shared" si="74"/>
        <v>0.8</v>
      </c>
      <c r="K647" s="13">
        <f t="shared" si="75"/>
        <v>240</v>
      </c>
      <c r="L647" s="15">
        <f t="shared" si="76"/>
        <v>192</v>
      </c>
      <c r="M647" s="25">
        <v>44255</v>
      </c>
      <c r="N647" s="26">
        <v>44228</v>
      </c>
    </row>
    <row r="648" spans="1:14" x14ac:dyDescent="0.25">
      <c r="A648" s="1" t="s">
        <v>190</v>
      </c>
      <c r="B648" s="27">
        <v>44251</v>
      </c>
      <c r="C648" s="27">
        <v>44266</v>
      </c>
      <c r="D648" s="3">
        <f t="shared" si="77"/>
        <v>15</v>
      </c>
      <c r="E648" s="28" t="s">
        <v>40</v>
      </c>
      <c r="F648" s="28" t="s">
        <v>4</v>
      </c>
      <c r="G648" s="28">
        <v>13</v>
      </c>
      <c r="H648" s="28">
        <v>6760</v>
      </c>
      <c r="I648" s="29">
        <f t="shared" si="78"/>
        <v>4</v>
      </c>
      <c r="J648" s="12">
        <f t="shared" si="74"/>
        <v>3.47</v>
      </c>
      <c r="K648" s="13">
        <f t="shared" si="75"/>
        <v>520</v>
      </c>
      <c r="L648" s="15">
        <f t="shared" si="76"/>
        <v>1804.4</v>
      </c>
      <c r="M648" s="25">
        <v>44255</v>
      </c>
      <c r="N648" s="26">
        <v>44228</v>
      </c>
    </row>
    <row r="649" spans="1:14" x14ac:dyDescent="0.25">
      <c r="A649" s="1" t="s">
        <v>190</v>
      </c>
      <c r="B649" s="27">
        <v>44251</v>
      </c>
      <c r="C649" s="27">
        <v>44266</v>
      </c>
      <c r="D649" s="3">
        <f t="shared" si="77"/>
        <v>15</v>
      </c>
      <c r="E649" s="28" t="s">
        <v>41</v>
      </c>
      <c r="F649" s="28" t="s">
        <v>4</v>
      </c>
      <c r="G649" s="28">
        <v>2</v>
      </c>
      <c r="H649" s="28">
        <v>590</v>
      </c>
      <c r="I649" s="29">
        <f t="shared" si="78"/>
        <v>4</v>
      </c>
      <c r="J649" s="12">
        <f t="shared" si="74"/>
        <v>0.53</v>
      </c>
      <c r="K649" s="13">
        <f t="shared" si="75"/>
        <v>295</v>
      </c>
      <c r="L649" s="15">
        <f t="shared" si="76"/>
        <v>156.35</v>
      </c>
      <c r="M649" s="25">
        <v>44255</v>
      </c>
      <c r="N649" s="26">
        <v>44228</v>
      </c>
    </row>
    <row r="650" spans="1:14" x14ac:dyDescent="0.25">
      <c r="A650" s="1" t="s">
        <v>190</v>
      </c>
      <c r="B650" s="27">
        <v>44251</v>
      </c>
      <c r="C650" s="27">
        <v>44266</v>
      </c>
      <c r="D650" s="3">
        <f t="shared" si="77"/>
        <v>15</v>
      </c>
      <c r="E650" s="28" t="s">
        <v>42</v>
      </c>
      <c r="F650" s="28" t="s">
        <v>4</v>
      </c>
      <c r="G650" s="28">
        <v>1.7</v>
      </c>
      <c r="H650" s="28">
        <v>603.5</v>
      </c>
      <c r="I650" s="29">
        <f t="shared" si="78"/>
        <v>4</v>
      </c>
      <c r="J650" s="12">
        <f t="shared" si="74"/>
        <v>0.45</v>
      </c>
      <c r="K650" s="13">
        <f t="shared" si="75"/>
        <v>355</v>
      </c>
      <c r="L650" s="15">
        <f t="shared" si="76"/>
        <v>159.75</v>
      </c>
      <c r="M650" s="25">
        <v>44255</v>
      </c>
      <c r="N650" s="26">
        <v>44228</v>
      </c>
    </row>
    <row r="651" spans="1:14" x14ac:dyDescent="0.25">
      <c r="A651" s="1" t="s">
        <v>190</v>
      </c>
      <c r="B651" s="27">
        <v>44251</v>
      </c>
      <c r="C651" s="27">
        <v>44266</v>
      </c>
      <c r="D651" s="3">
        <f t="shared" si="77"/>
        <v>15</v>
      </c>
      <c r="E651" s="28" t="s">
        <v>43</v>
      </c>
      <c r="F651" s="28" t="s">
        <v>4</v>
      </c>
      <c r="G651" s="28">
        <v>3</v>
      </c>
      <c r="H651" s="28">
        <v>615</v>
      </c>
      <c r="I651" s="29">
        <f t="shared" si="78"/>
        <v>4</v>
      </c>
      <c r="J651" s="12">
        <f t="shared" si="74"/>
        <v>0.8</v>
      </c>
      <c r="K651" s="13">
        <f t="shared" si="75"/>
        <v>205</v>
      </c>
      <c r="L651" s="15">
        <f t="shared" si="76"/>
        <v>164</v>
      </c>
      <c r="M651" s="25">
        <v>44255</v>
      </c>
      <c r="N651" s="26">
        <v>44228</v>
      </c>
    </row>
    <row r="652" spans="1:14" x14ac:dyDescent="0.25">
      <c r="A652" s="1" t="s">
        <v>190</v>
      </c>
      <c r="B652" s="27">
        <v>44251</v>
      </c>
      <c r="C652" s="27">
        <v>44266</v>
      </c>
      <c r="D652" s="3">
        <f t="shared" si="77"/>
        <v>15</v>
      </c>
      <c r="E652" s="28" t="s">
        <v>44</v>
      </c>
      <c r="F652" s="28" t="s">
        <v>4</v>
      </c>
      <c r="G652" s="28">
        <v>2.4</v>
      </c>
      <c r="H652" s="28">
        <v>580</v>
      </c>
      <c r="I652" s="29">
        <f t="shared" si="78"/>
        <v>4</v>
      </c>
      <c r="J652" s="12">
        <f t="shared" si="74"/>
        <v>0.64</v>
      </c>
      <c r="K652" s="13">
        <f t="shared" si="75"/>
        <v>241.67</v>
      </c>
      <c r="L652" s="15">
        <f t="shared" si="76"/>
        <v>154.66999999999999</v>
      </c>
      <c r="M652" s="25">
        <v>44255</v>
      </c>
      <c r="N652" s="26">
        <v>44228</v>
      </c>
    </row>
    <row r="653" spans="1:14" x14ac:dyDescent="0.25">
      <c r="A653" s="1" t="s">
        <v>190</v>
      </c>
      <c r="B653" s="27">
        <v>44251</v>
      </c>
      <c r="C653" s="27">
        <v>44266</v>
      </c>
      <c r="D653" s="3">
        <f t="shared" si="77"/>
        <v>15</v>
      </c>
      <c r="E653" s="28" t="s">
        <v>45</v>
      </c>
      <c r="F653" s="28" t="s">
        <v>4</v>
      </c>
      <c r="G653" s="28">
        <v>4</v>
      </c>
      <c r="H653" s="28">
        <v>1085</v>
      </c>
      <c r="I653" s="29">
        <f t="shared" si="78"/>
        <v>4</v>
      </c>
      <c r="J653" s="12">
        <f t="shared" si="74"/>
        <v>1.07</v>
      </c>
      <c r="K653" s="13">
        <f t="shared" si="75"/>
        <v>271.25</v>
      </c>
      <c r="L653" s="15">
        <f t="shared" si="76"/>
        <v>290.24</v>
      </c>
      <c r="M653" s="25">
        <v>44255</v>
      </c>
      <c r="N653" s="26">
        <v>44228</v>
      </c>
    </row>
    <row r="654" spans="1:14" x14ac:dyDescent="0.25">
      <c r="A654" s="1" t="s">
        <v>190</v>
      </c>
      <c r="B654" s="27">
        <v>44251</v>
      </c>
      <c r="C654" s="27">
        <v>44266</v>
      </c>
      <c r="D654" s="3">
        <f t="shared" si="77"/>
        <v>15</v>
      </c>
      <c r="E654" s="28" t="s">
        <v>46</v>
      </c>
      <c r="F654" s="28" t="s">
        <v>4</v>
      </c>
      <c r="G654" s="28">
        <v>2.48</v>
      </c>
      <c r="H654" s="28">
        <v>1885.23</v>
      </c>
      <c r="I654" s="29">
        <f t="shared" si="78"/>
        <v>4</v>
      </c>
      <c r="J654" s="12">
        <f t="shared" si="74"/>
        <v>0.66</v>
      </c>
      <c r="K654" s="13">
        <f t="shared" si="75"/>
        <v>760.17</v>
      </c>
      <c r="L654" s="15">
        <f t="shared" si="76"/>
        <v>501.71</v>
      </c>
      <c r="M654" s="25">
        <v>44255</v>
      </c>
      <c r="N654" s="26">
        <v>44228</v>
      </c>
    </row>
    <row r="655" spans="1:14" x14ac:dyDescent="0.25">
      <c r="A655" s="1" t="s">
        <v>190</v>
      </c>
      <c r="B655" s="27">
        <v>44251</v>
      </c>
      <c r="C655" s="27">
        <v>44266</v>
      </c>
      <c r="D655" s="3">
        <f t="shared" si="77"/>
        <v>15</v>
      </c>
      <c r="E655" s="28" t="s">
        <v>47</v>
      </c>
      <c r="F655" s="28" t="s">
        <v>4</v>
      </c>
      <c r="G655" s="28">
        <v>2.4</v>
      </c>
      <c r="H655" s="28">
        <v>2541.6</v>
      </c>
      <c r="I655" s="29">
        <f t="shared" si="78"/>
        <v>4</v>
      </c>
      <c r="J655" s="12">
        <f t="shared" si="74"/>
        <v>0.64</v>
      </c>
      <c r="K655" s="13">
        <f t="shared" si="75"/>
        <v>1059</v>
      </c>
      <c r="L655" s="15">
        <f t="shared" si="76"/>
        <v>677.76</v>
      </c>
      <c r="M655" s="25">
        <v>44255</v>
      </c>
      <c r="N655" s="26">
        <v>44228</v>
      </c>
    </row>
    <row r="656" spans="1:14" x14ac:dyDescent="0.25">
      <c r="A656" s="1" t="s">
        <v>190</v>
      </c>
      <c r="B656" s="27">
        <v>44251</v>
      </c>
      <c r="C656" s="27">
        <v>44266</v>
      </c>
      <c r="D656" s="3">
        <f t="shared" si="77"/>
        <v>15</v>
      </c>
      <c r="E656" s="28" t="s">
        <v>48</v>
      </c>
      <c r="F656" s="28" t="s">
        <v>4</v>
      </c>
      <c r="G656" s="28">
        <v>1.27</v>
      </c>
      <c r="H656" s="28">
        <v>1117.5999999999999</v>
      </c>
      <c r="I656" s="29">
        <f t="shared" si="78"/>
        <v>4</v>
      </c>
      <c r="J656" s="12">
        <f t="shared" si="74"/>
        <v>0.34</v>
      </c>
      <c r="K656" s="13">
        <f t="shared" si="75"/>
        <v>880</v>
      </c>
      <c r="L656" s="15">
        <f t="shared" si="76"/>
        <v>299.2</v>
      </c>
      <c r="M656" s="25">
        <v>44255</v>
      </c>
      <c r="N656" s="26">
        <v>44228</v>
      </c>
    </row>
    <row r="657" spans="1:14" x14ac:dyDescent="0.25">
      <c r="A657" s="1" t="s">
        <v>190</v>
      </c>
      <c r="B657" s="27">
        <v>44251</v>
      </c>
      <c r="C657" s="27">
        <v>44266</v>
      </c>
      <c r="D657" s="3">
        <f t="shared" si="77"/>
        <v>15</v>
      </c>
      <c r="E657" s="28" t="s">
        <v>50</v>
      </c>
      <c r="F657" s="28" t="s">
        <v>4</v>
      </c>
      <c r="G657" s="28">
        <v>17.2</v>
      </c>
      <c r="H657" s="28">
        <v>13760</v>
      </c>
      <c r="I657" s="29">
        <f t="shared" si="78"/>
        <v>4</v>
      </c>
      <c r="J657" s="12">
        <f t="shared" si="74"/>
        <v>4.59</v>
      </c>
      <c r="K657" s="13">
        <f t="shared" si="75"/>
        <v>800</v>
      </c>
      <c r="L657" s="15">
        <f t="shared" si="76"/>
        <v>3672</v>
      </c>
      <c r="M657" s="25">
        <v>44255</v>
      </c>
      <c r="N657" s="26">
        <v>44228</v>
      </c>
    </row>
    <row r="658" spans="1:14" x14ac:dyDescent="0.25">
      <c r="A658" s="1" t="s">
        <v>190</v>
      </c>
      <c r="B658" s="27">
        <v>44251</v>
      </c>
      <c r="C658" s="27">
        <v>44266</v>
      </c>
      <c r="D658" s="3">
        <f t="shared" si="77"/>
        <v>15</v>
      </c>
      <c r="E658" s="28" t="s">
        <v>161</v>
      </c>
      <c r="F658" s="28" t="s">
        <v>4</v>
      </c>
      <c r="G658" s="28">
        <v>0.02</v>
      </c>
      <c r="H658" s="28">
        <v>82</v>
      </c>
      <c r="I658" s="29">
        <f t="shared" si="78"/>
        <v>4</v>
      </c>
      <c r="J658" s="12">
        <f t="shared" si="74"/>
        <v>0.01</v>
      </c>
      <c r="K658" s="13">
        <f t="shared" si="75"/>
        <v>4100</v>
      </c>
      <c r="L658" s="15">
        <f t="shared" si="76"/>
        <v>41</v>
      </c>
      <c r="M658" s="25">
        <v>44255</v>
      </c>
      <c r="N658" s="26">
        <v>44228</v>
      </c>
    </row>
    <row r="659" spans="1:14" x14ac:dyDescent="0.25">
      <c r="A659" s="1" t="s">
        <v>190</v>
      </c>
      <c r="B659" s="27">
        <v>44251</v>
      </c>
      <c r="C659" s="27">
        <v>44266</v>
      </c>
      <c r="D659" s="3">
        <f t="shared" si="77"/>
        <v>15</v>
      </c>
      <c r="E659" s="28" t="s">
        <v>51</v>
      </c>
      <c r="F659" s="28" t="s">
        <v>4</v>
      </c>
      <c r="G659" s="28">
        <v>108.36</v>
      </c>
      <c r="H659" s="28">
        <v>11527.8</v>
      </c>
      <c r="I659" s="29">
        <f t="shared" si="78"/>
        <v>4</v>
      </c>
      <c r="J659" s="12">
        <f t="shared" si="74"/>
        <v>28.9</v>
      </c>
      <c r="K659" s="13">
        <f t="shared" si="75"/>
        <v>106.38</v>
      </c>
      <c r="L659" s="15">
        <f t="shared" si="76"/>
        <v>3074.38</v>
      </c>
      <c r="M659" s="25">
        <v>44255</v>
      </c>
      <c r="N659" s="26">
        <v>44228</v>
      </c>
    </row>
    <row r="660" spans="1:14" x14ac:dyDescent="0.25">
      <c r="A660" s="1" t="s">
        <v>190</v>
      </c>
      <c r="B660" s="27">
        <v>44251</v>
      </c>
      <c r="C660" s="27">
        <v>44266</v>
      </c>
      <c r="D660" s="3">
        <f t="shared" si="77"/>
        <v>15</v>
      </c>
      <c r="E660" s="28" t="s">
        <v>52</v>
      </c>
      <c r="F660" s="28" t="s">
        <v>4</v>
      </c>
      <c r="G660" s="28">
        <v>20</v>
      </c>
      <c r="H660" s="28">
        <v>10660</v>
      </c>
      <c r="I660" s="29">
        <f t="shared" si="78"/>
        <v>4</v>
      </c>
      <c r="J660" s="12">
        <f t="shared" si="74"/>
        <v>5.33</v>
      </c>
      <c r="K660" s="13">
        <f t="shared" si="75"/>
        <v>533</v>
      </c>
      <c r="L660" s="15">
        <f t="shared" si="76"/>
        <v>2840.89</v>
      </c>
      <c r="M660" s="25">
        <v>44255</v>
      </c>
      <c r="N660" s="26">
        <v>44228</v>
      </c>
    </row>
    <row r="661" spans="1:14" x14ac:dyDescent="0.25">
      <c r="A661" s="1" t="s">
        <v>190</v>
      </c>
      <c r="B661" s="27">
        <v>44251</v>
      </c>
      <c r="C661" s="27">
        <v>44266</v>
      </c>
      <c r="D661" s="3">
        <f t="shared" si="77"/>
        <v>15</v>
      </c>
      <c r="E661" s="28" t="s">
        <v>53</v>
      </c>
      <c r="F661" s="28" t="s">
        <v>4</v>
      </c>
      <c r="G661" s="28">
        <v>29.7</v>
      </c>
      <c r="H661" s="28">
        <v>7626.5</v>
      </c>
      <c r="I661" s="29">
        <f t="shared" si="78"/>
        <v>4</v>
      </c>
      <c r="J661" s="12">
        <f t="shared" si="74"/>
        <v>7.92</v>
      </c>
      <c r="K661" s="13">
        <f t="shared" si="75"/>
        <v>256.77999999999997</v>
      </c>
      <c r="L661" s="15">
        <f t="shared" si="76"/>
        <v>2033.7</v>
      </c>
      <c r="M661" s="25">
        <v>44255</v>
      </c>
      <c r="N661" s="26">
        <v>44228</v>
      </c>
    </row>
    <row r="662" spans="1:14" x14ac:dyDescent="0.25">
      <c r="A662" s="1" t="s">
        <v>190</v>
      </c>
      <c r="B662" s="27">
        <v>44251</v>
      </c>
      <c r="C662" s="27">
        <v>44266</v>
      </c>
      <c r="D662" s="3">
        <f t="shared" si="77"/>
        <v>15</v>
      </c>
      <c r="E662" s="28" t="s">
        <v>191</v>
      </c>
      <c r="F662" s="28" t="s">
        <v>4</v>
      </c>
      <c r="G662" s="28">
        <v>9.1999999999999993</v>
      </c>
      <c r="H662" s="28">
        <v>5025.96</v>
      </c>
      <c r="I662" s="29">
        <f t="shared" si="78"/>
        <v>4</v>
      </c>
      <c r="J662" s="12">
        <f t="shared" si="74"/>
        <v>2.4500000000000002</v>
      </c>
      <c r="K662" s="13">
        <f t="shared" si="75"/>
        <v>546.29999999999995</v>
      </c>
      <c r="L662" s="15">
        <f t="shared" si="76"/>
        <v>1338.44</v>
      </c>
      <c r="M662" s="25">
        <v>44255</v>
      </c>
      <c r="N662" s="26">
        <v>44228</v>
      </c>
    </row>
    <row r="663" spans="1:14" x14ac:dyDescent="0.25">
      <c r="A663" s="1" t="s">
        <v>190</v>
      </c>
      <c r="B663" s="27">
        <v>44251</v>
      </c>
      <c r="C663" s="27">
        <v>44266</v>
      </c>
      <c r="D663" s="3">
        <f t="shared" si="77"/>
        <v>15</v>
      </c>
      <c r="E663" s="28" t="s">
        <v>54</v>
      </c>
      <c r="F663" s="28" t="s">
        <v>4</v>
      </c>
      <c r="G663" s="28">
        <v>1.93</v>
      </c>
      <c r="H663" s="28">
        <v>1605.76</v>
      </c>
      <c r="I663" s="29">
        <f t="shared" si="78"/>
        <v>4</v>
      </c>
      <c r="J663" s="12">
        <f t="shared" si="74"/>
        <v>0.51</v>
      </c>
      <c r="K663" s="13">
        <f t="shared" si="75"/>
        <v>832</v>
      </c>
      <c r="L663" s="15">
        <f t="shared" si="76"/>
        <v>424.32</v>
      </c>
      <c r="M663" s="25">
        <v>44255</v>
      </c>
      <c r="N663" s="26">
        <v>44228</v>
      </c>
    </row>
    <row r="664" spans="1:14" x14ac:dyDescent="0.25">
      <c r="A664" s="1" t="s">
        <v>190</v>
      </c>
      <c r="B664" s="27">
        <v>44251</v>
      </c>
      <c r="C664" s="27">
        <v>44266</v>
      </c>
      <c r="D664" s="3">
        <f t="shared" si="77"/>
        <v>15</v>
      </c>
      <c r="E664" s="28" t="s">
        <v>55</v>
      </c>
      <c r="F664" s="28" t="s">
        <v>4</v>
      </c>
      <c r="G664" s="28">
        <v>0.09</v>
      </c>
      <c r="H664" s="28">
        <v>260</v>
      </c>
      <c r="I664" s="29">
        <f t="shared" si="78"/>
        <v>4</v>
      </c>
      <c r="J664" s="12">
        <f t="shared" si="74"/>
        <v>0.02</v>
      </c>
      <c r="K664" s="13">
        <f t="shared" si="75"/>
        <v>2888.89</v>
      </c>
      <c r="L664" s="15">
        <f t="shared" si="76"/>
        <v>57.78</v>
      </c>
      <c r="M664" s="25">
        <v>44255</v>
      </c>
      <c r="N664" s="26">
        <v>44228</v>
      </c>
    </row>
    <row r="665" spans="1:14" x14ac:dyDescent="0.25">
      <c r="A665" s="1" t="s">
        <v>190</v>
      </c>
      <c r="B665" s="27">
        <v>44251</v>
      </c>
      <c r="C665" s="27">
        <v>44266</v>
      </c>
      <c r="D665" s="3">
        <f t="shared" si="77"/>
        <v>15</v>
      </c>
      <c r="E665" s="28" t="s">
        <v>56</v>
      </c>
      <c r="F665" s="28" t="s">
        <v>127</v>
      </c>
      <c r="G665" s="28">
        <v>63</v>
      </c>
      <c r="H665" s="28">
        <v>37494.89</v>
      </c>
      <c r="I665" s="29">
        <f t="shared" si="78"/>
        <v>4</v>
      </c>
      <c r="J665" s="12">
        <f t="shared" si="74"/>
        <v>16.8</v>
      </c>
      <c r="K665" s="13">
        <f t="shared" si="75"/>
        <v>595.16</v>
      </c>
      <c r="L665" s="15">
        <f t="shared" si="76"/>
        <v>9998.69</v>
      </c>
      <c r="M665" s="25">
        <v>44255</v>
      </c>
      <c r="N665" s="26">
        <v>44228</v>
      </c>
    </row>
    <row r="666" spans="1:14" x14ac:dyDescent="0.25">
      <c r="A666" s="1" t="s">
        <v>190</v>
      </c>
      <c r="B666" s="27">
        <v>44251</v>
      </c>
      <c r="C666" s="27">
        <v>44266</v>
      </c>
      <c r="D666" s="3">
        <f t="shared" si="77"/>
        <v>15</v>
      </c>
      <c r="E666" s="28" t="s">
        <v>57</v>
      </c>
      <c r="F666" s="28" t="s">
        <v>4</v>
      </c>
      <c r="G666" s="28">
        <v>25</v>
      </c>
      <c r="H666" s="28">
        <v>39980</v>
      </c>
      <c r="I666" s="29">
        <f t="shared" si="78"/>
        <v>4</v>
      </c>
      <c r="J666" s="12">
        <f t="shared" si="74"/>
        <v>6.67</v>
      </c>
      <c r="K666" s="13">
        <f t="shared" si="75"/>
        <v>1599.2</v>
      </c>
      <c r="L666" s="15">
        <f t="shared" si="76"/>
        <v>10666.66</v>
      </c>
      <c r="M666" s="25">
        <v>44255</v>
      </c>
      <c r="N666" s="26">
        <v>44228</v>
      </c>
    </row>
    <row r="667" spans="1:14" x14ac:dyDescent="0.25">
      <c r="A667" s="1" t="s">
        <v>190</v>
      </c>
      <c r="B667" s="27">
        <v>44251</v>
      </c>
      <c r="C667" s="27">
        <v>44266</v>
      </c>
      <c r="D667" s="3">
        <f t="shared" si="77"/>
        <v>15</v>
      </c>
      <c r="E667" s="28" t="s">
        <v>58</v>
      </c>
      <c r="F667" s="28" t="s">
        <v>4</v>
      </c>
      <c r="G667" s="28">
        <v>12</v>
      </c>
      <c r="H667" s="28">
        <v>18000</v>
      </c>
      <c r="I667" s="29">
        <f t="shared" si="78"/>
        <v>4</v>
      </c>
      <c r="J667" s="12">
        <f t="shared" si="74"/>
        <v>3.2</v>
      </c>
      <c r="K667" s="13">
        <f t="shared" si="75"/>
        <v>1500</v>
      </c>
      <c r="L667" s="15">
        <f t="shared" si="76"/>
        <v>4800</v>
      </c>
      <c r="M667" s="25">
        <v>44255</v>
      </c>
      <c r="N667" s="26">
        <v>44228</v>
      </c>
    </row>
    <row r="668" spans="1:14" x14ac:dyDescent="0.25">
      <c r="A668" s="1" t="s">
        <v>190</v>
      </c>
      <c r="B668" s="27">
        <v>44251</v>
      </c>
      <c r="C668" s="27">
        <v>44266</v>
      </c>
      <c r="D668" s="3">
        <f t="shared" si="77"/>
        <v>15</v>
      </c>
      <c r="E668" s="28" t="s">
        <v>59</v>
      </c>
      <c r="F668" s="28" t="s">
        <v>118</v>
      </c>
      <c r="G668" s="28">
        <v>1520</v>
      </c>
      <c r="H668" s="28">
        <v>202160</v>
      </c>
      <c r="I668" s="29">
        <f t="shared" si="78"/>
        <v>4</v>
      </c>
      <c r="J668" s="12">
        <f t="shared" si="74"/>
        <v>405.33</v>
      </c>
      <c r="K668" s="13">
        <f t="shared" si="75"/>
        <v>133</v>
      </c>
      <c r="L668" s="15">
        <f t="shared" si="76"/>
        <v>53908.89</v>
      </c>
      <c r="M668" s="25">
        <v>44255</v>
      </c>
      <c r="N668" s="26">
        <v>44228</v>
      </c>
    </row>
    <row r="669" spans="1:14" x14ac:dyDescent="0.25">
      <c r="A669" s="1" t="s">
        <v>190</v>
      </c>
      <c r="B669" s="27">
        <v>44251</v>
      </c>
      <c r="C669" s="27">
        <v>44266</v>
      </c>
      <c r="D669" s="3">
        <f t="shared" si="77"/>
        <v>15</v>
      </c>
      <c r="E669" s="28" t="s">
        <v>60</v>
      </c>
      <c r="F669" s="28" t="s">
        <v>127</v>
      </c>
      <c r="G669" s="28">
        <v>317</v>
      </c>
      <c r="H669" s="28">
        <v>92883.33</v>
      </c>
      <c r="I669" s="29">
        <f t="shared" si="78"/>
        <v>4</v>
      </c>
      <c r="J669" s="12">
        <f t="shared" si="74"/>
        <v>84.53</v>
      </c>
      <c r="K669" s="13">
        <f t="shared" si="75"/>
        <v>293.01</v>
      </c>
      <c r="L669" s="15">
        <f t="shared" si="76"/>
        <v>24768.14</v>
      </c>
      <c r="M669" s="25">
        <v>44255</v>
      </c>
      <c r="N669" s="26">
        <v>44228</v>
      </c>
    </row>
    <row r="670" spans="1:14" x14ac:dyDescent="0.25">
      <c r="A670" s="1" t="s">
        <v>190</v>
      </c>
      <c r="B670" s="27">
        <v>44251</v>
      </c>
      <c r="C670" s="27">
        <v>44266</v>
      </c>
      <c r="D670" s="3">
        <f t="shared" si="77"/>
        <v>15</v>
      </c>
      <c r="E670" s="28" t="s">
        <v>61</v>
      </c>
      <c r="F670" s="28" t="s">
        <v>4</v>
      </c>
      <c r="G670" s="28">
        <v>0.48</v>
      </c>
      <c r="H670" s="28">
        <v>470.4</v>
      </c>
      <c r="I670" s="29">
        <f t="shared" si="78"/>
        <v>4</v>
      </c>
      <c r="J670" s="12">
        <f t="shared" si="74"/>
        <v>0.13</v>
      </c>
      <c r="K670" s="13">
        <f t="shared" si="75"/>
        <v>980</v>
      </c>
      <c r="L670" s="15">
        <f t="shared" si="76"/>
        <v>127.4</v>
      </c>
      <c r="M670" s="25">
        <v>44255</v>
      </c>
      <c r="N670" s="26">
        <v>44228</v>
      </c>
    </row>
    <row r="671" spans="1:14" x14ac:dyDescent="0.25">
      <c r="A671" s="1" t="s">
        <v>190</v>
      </c>
      <c r="B671" s="27">
        <v>44251</v>
      </c>
      <c r="C671" s="27">
        <v>44266</v>
      </c>
      <c r="D671" s="3">
        <f t="shared" si="77"/>
        <v>15</v>
      </c>
      <c r="E671" s="28" t="s">
        <v>62</v>
      </c>
      <c r="F671" s="28" t="s">
        <v>4</v>
      </c>
      <c r="G671" s="28">
        <v>119.6</v>
      </c>
      <c r="H671" s="28">
        <v>16430.5</v>
      </c>
      <c r="I671" s="29">
        <f t="shared" si="78"/>
        <v>4</v>
      </c>
      <c r="J671" s="12">
        <f t="shared" si="74"/>
        <v>31.89</v>
      </c>
      <c r="K671" s="13">
        <f t="shared" si="75"/>
        <v>137.38</v>
      </c>
      <c r="L671" s="15">
        <f t="shared" si="76"/>
        <v>4381.05</v>
      </c>
      <c r="M671" s="25">
        <v>44255</v>
      </c>
      <c r="N671" s="26">
        <v>44228</v>
      </c>
    </row>
    <row r="672" spans="1:14" x14ac:dyDescent="0.25">
      <c r="A672" s="1" t="s">
        <v>190</v>
      </c>
      <c r="B672" s="27">
        <v>44251</v>
      </c>
      <c r="C672" s="27">
        <v>44266</v>
      </c>
      <c r="D672" s="3">
        <f t="shared" si="77"/>
        <v>15</v>
      </c>
      <c r="E672" s="28" t="s">
        <v>179</v>
      </c>
      <c r="F672" s="28" t="s">
        <v>4</v>
      </c>
      <c r="G672" s="28">
        <v>40</v>
      </c>
      <c r="H672" s="28">
        <v>6240</v>
      </c>
      <c r="I672" s="29">
        <f t="shared" si="78"/>
        <v>4</v>
      </c>
      <c r="J672" s="12">
        <f t="shared" si="74"/>
        <v>10.67</v>
      </c>
      <c r="K672" s="13">
        <f t="shared" si="75"/>
        <v>156</v>
      </c>
      <c r="L672" s="15">
        <f t="shared" si="76"/>
        <v>1664.52</v>
      </c>
      <c r="M672" s="25">
        <v>44255</v>
      </c>
      <c r="N672" s="26">
        <v>44228</v>
      </c>
    </row>
    <row r="673" spans="1:14" x14ac:dyDescent="0.25">
      <c r="A673" s="1" t="s">
        <v>190</v>
      </c>
      <c r="B673" s="27">
        <v>44251</v>
      </c>
      <c r="C673" s="27">
        <v>44266</v>
      </c>
      <c r="D673" s="3">
        <f t="shared" si="77"/>
        <v>15</v>
      </c>
      <c r="E673" s="28" t="s">
        <v>63</v>
      </c>
      <c r="F673" s="28" t="s">
        <v>4</v>
      </c>
      <c r="G673" s="28">
        <v>64.400000000000006</v>
      </c>
      <c r="H673" s="28">
        <v>11463.2</v>
      </c>
      <c r="I673" s="29">
        <f t="shared" si="78"/>
        <v>4</v>
      </c>
      <c r="J673" s="12">
        <f t="shared" si="74"/>
        <v>17.170000000000002</v>
      </c>
      <c r="K673" s="13">
        <f t="shared" si="75"/>
        <v>178</v>
      </c>
      <c r="L673" s="15">
        <f t="shared" si="76"/>
        <v>3056.26</v>
      </c>
      <c r="M673" s="25">
        <v>44255</v>
      </c>
      <c r="N673" s="26">
        <v>44228</v>
      </c>
    </row>
    <row r="674" spans="1:14" x14ac:dyDescent="0.25">
      <c r="A674" s="1" t="s">
        <v>190</v>
      </c>
      <c r="B674" s="27">
        <v>44251</v>
      </c>
      <c r="C674" s="27">
        <v>44266</v>
      </c>
      <c r="D674" s="3">
        <f t="shared" si="77"/>
        <v>15</v>
      </c>
      <c r="E674" s="28" t="s">
        <v>192</v>
      </c>
      <c r="F674" s="28" t="s">
        <v>4</v>
      </c>
      <c r="G674" s="28">
        <v>20</v>
      </c>
      <c r="H674" s="28">
        <v>3200</v>
      </c>
      <c r="I674" s="29">
        <f t="shared" si="78"/>
        <v>4</v>
      </c>
      <c r="J674" s="12">
        <f t="shared" si="74"/>
        <v>5.33</v>
      </c>
      <c r="K674" s="13">
        <f t="shared" si="75"/>
        <v>160</v>
      </c>
      <c r="L674" s="15">
        <f t="shared" si="76"/>
        <v>852.8</v>
      </c>
      <c r="M674" s="25">
        <v>44255</v>
      </c>
      <c r="N674" s="26">
        <v>44228</v>
      </c>
    </row>
    <row r="675" spans="1:14" x14ac:dyDescent="0.25">
      <c r="A675" s="1" t="s">
        <v>190</v>
      </c>
      <c r="B675" s="27">
        <v>44251</v>
      </c>
      <c r="C675" s="27">
        <v>44266</v>
      </c>
      <c r="D675" s="3">
        <f t="shared" si="77"/>
        <v>15</v>
      </c>
      <c r="E675" s="28" t="s">
        <v>64</v>
      </c>
      <c r="F675" s="28" t="s">
        <v>4</v>
      </c>
      <c r="G675" s="28">
        <v>37.299999999999997</v>
      </c>
      <c r="H675" s="28">
        <v>78330</v>
      </c>
      <c r="I675" s="29">
        <f t="shared" si="78"/>
        <v>4</v>
      </c>
      <c r="J675" s="12">
        <f t="shared" si="74"/>
        <v>9.9499999999999993</v>
      </c>
      <c r="K675" s="13">
        <f t="shared" si="75"/>
        <v>2100</v>
      </c>
      <c r="L675" s="15">
        <f t="shared" si="76"/>
        <v>20895</v>
      </c>
      <c r="M675" s="25">
        <v>44255</v>
      </c>
      <c r="N675" s="26">
        <v>44228</v>
      </c>
    </row>
    <row r="676" spans="1:14" x14ac:dyDescent="0.25">
      <c r="A676" s="1" t="s">
        <v>190</v>
      </c>
      <c r="B676" s="27">
        <v>44251</v>
      </c>
      <c r="C676" s="27">
        <v>44266</v>
      </c>
      <c r="D676" s="3">
        <f t="shared" si="77"/>
        <v>15</v>
      </c>
      <c r="E676" s="28" t="s">
        <v>65</v>
      </c>
      <c r="F676" s="28" t="s">
        <v>4</v>
      </c>
      <c r="G676" s="28">
        <v>156.24</v>
      </c>
      <c r="H676" s="28">
        <v>365342.42</v>
      </c>
      <c r="I676" s="29">
        <f t="shared" si="78"/>
        <v>4</v>
      </c>
      <c r="J676" s="12">
        <f t="shared" si="74"/>
        <v>41.66</v>
      </c>
      <c r="K676" s="13">
        <f t="shared" si="75"/>
        <v>2338.34</v>
      </c>
      <c r="L676" s="15">
        <f t="shared" si="76"/>
        <v>97415.24</v>
      </c>
      <c r="M676" s="25">
        <v>44255</v>
      </c>
      <c r="N676" s="26">
        <v>44228</v>
      </c>
    </row>
    <row r="677" spans="1:14" x14ac:dyDescent="0.25">
      <c r="A677" s="1" t="s">
        <v>190</v>
      </c>
      <c r="B677" s="27">
        <v>44251</v>
      </c>
      <c r="C677" s="27">
        <v>44266</v>
      </c>
      <c r="D677" s="3">
        <f t="shared" si="77"/>
        <v>15</v>
      </c>
      <c r="E677" s="28" t="s">
        <v>66</v>
      </c>
      <c r="F677" s="28" t="s">
        <v>4</v>
      </c>
      <c r="G677" s="28">
        <v>6.5</v>
      </c>
      <c r="H677" s="28">
        <v>13000</v>
      </c>
      <c r="I677" s="29">
        <f t="shared" si="78"/>
        <v>4</v>
      </c>
      <c r="J677" s="12">
        <f t="shared" si="74"/>
        <v>1.73</v>
      </c>
      <c r="K677" s="13">
        <f t="shared" si="75"/>
        <v>2000</v>
      </c>
      <c r="L677" s="15">
        <f t="shared" si="76"/>
        <v>3460</v>
      </c>
      <c r="M677" s="25">
        <v>44255</v>
      </c>
      <c r="N677" s="26">
        <v>44228</v>
      </c>
    </row>
    <row r="678" spans="1:14" x14ac:dyDescent="0.25">
      <c r="A678" s="1" t="s">
        <v>190</v>
      </c>
      <c r="B678" s="27">
        <v>44251</v>
      </c>
      <c r="C678" s="27">
        <v>44266</v>
      </c>
      <c r="D678" s="3">
        <f t="shared" si="77"/>
        <v>15</v>
      </c>
      <c r="E678" s="28" t="s">
        <v>67</v>
      </c>
      <c r="F678" s="28" t="s">
        <v>4</v>
      </c>
      <c r="G678" s="28">
        <v>8.4</v>
      </c>
      <c r="H678" s="28">
        <v>9240</v>
      </c>
      <c r="I678" s="29">
        <f t="shared" si="78"/>
        <v>4</v>
      </c>
      <c r="J678" s="12">
        <f t="shared" si="74"/>
        <v>2.2400000000000002</v>
      </c>
      <c r="K678" s="13">
        <f t="shared" si="75"/>
        <v>1100</v>
      </c>
      <c r="L678" s="15">
        <f t="shared" si="76"/>
        <v>2464</v>
      </c>
      <c r="M678" s="25">
        <v>44255</v>
      </c>
      <c r="N678" s="26">
        <v>44228</v>
      </c>
    </row>
    <row r="679" spans="1:14" x14ac:dyDescent="0.25">
      <c r="A679" s="1" t="s">
        <v>190</v>
      </c>
      <c r="B679" s="27">
        <v>44251</v>
      </c>
      <c r="C679" s="27">
        <v>44266</v>
      </c>
      <c r="D679" s="3">
        <f t="shared" si="77"/>
        <v>15</v>
      </c>
      <c r="E679" s="28" t="s">
        <v>68</v>
      </c>
      <c r="F679" s="28" t="s">
        <v>4</v>
      </c>
      <c r="G679" s="28">
        <v>2.2000000000000002</v>
      </c>
      <c r="H679" s="28">
        <v>2095.2399999999998</v>
      </c>
      <c r="I679" s="29">
        <f t="shared" si="78"/>
        <v>4</v>
      </c>
      <c r="J679" s="12">
        <f t="shared" si="74"/>
        <v>0.59</v>
      </c>
      <c r="K679" s="13">
        <f t="shared" si="75"/>
        <v>952.38</v>
      </c>
      <c r="L679" s="15">
        <f t="shared" si="76"/>
        <v>561.9</v>
      </c>
      <c r="M679" s="25">
        <v>44255</v>
      </c>
      <c r="N679" s="26">
        <v>44228</v>
      </c>
    </row>
    <row r="680" spans="1:14" x14ac:dyDescent="0.25">
      <c r="A680" s="1" t="s">
        <v>190</v>
      </c>
      <c r="B680" s="27">
        <v>44251</v>
      </c>
      <c r="C680" s="27">
        <v>44266</v>
      </c>
      <c r="D680" s="3">
        <f t="shared" si="77"/>
        <v>15</v>
      </c>
      <c r="E680" s="28" t="s">
        <v>69</v>
      </c>
      <c r="F680" s="28" t="s">
        <v>4</v>
      </c>
      <c r="G680" s="28">
        <v>26.69</v>
      </c>
      <c r="H680" s="28">
        <v>12700</v>
      </c>
      <c r="I680" s="29">
        <f t="shared" si="78"/>
        <v>4</v>
      </c>
      <c r="J680" s="12">
        <f t="shared" si="74"/>
        <v>7.12</v>
      </c>
      <c r="K680" s="13">
        <f t="shared" si="75"/>
        <v>475.83</v>
      </c>
      <c r="L680" s="15">
        <f t="shared" si="76"/>
        <v>3387.91</v>
      </c>
      <c r="M680" s="25">
        <v>44255</v>
      </c>
      <c r="N680" s="26">
        <v>44228</v>
      </c>
    </row>
    <row r="681" spans="1:14" x14ac:dyDescent="0.25">
      <c r="A681" s="1" t="s">
        <v>190</v>
      </c>
      <c r="B681" s="27">
        <v>44251</v>
      </c>
      <c r="C681" s="27">
        <v>44266</v>
      </c>
      <c r="D681" s="3">
        <f t="shared" si="77"/>
        <v>15</v>
      </c>
      <c r="E681" s="28" t="s">
        <v>70</v>
      </c>
      <c r="F681" s="28" t="s">
        <v>4</v>
      </c>
      <c r="G681" s="28">
        <v>12.36</v>
      </c>
      <c r="H681" s="28">
        <v>11620.2</v>
      </c>
      <c r="I681" s="29">
        <f t="shared" si="78"/>
        <v>4</v>
      </c>
      <c r="J681" s="12">
        <f t="shared" si="74"/>
        <v>3.3</v>
      </c>
      <c r="K681" s="13">
        <f t="shared" si="75"/>
        <v>940.15</v>
      </c>
      <c r="L681" s="15">
        <f t="shared" si="76"/>
        <v>3102.5</v>
      </c>
      <c r="M681" s="25">
        <v>44255</v>
      </c>
      <c r="N681" s="26">
        <v>44228</v>
      </c>
    </row>
    <row r="682" spans="1:14" x14ac:dyDescent="0.25">
      <c r="A682" s="1" t="s">
        <v>190</v>
      </c>
      <c r="B682" s="27">
        <v>44251</v>
      </c>
      <c r="C682" s="27">
        <v>44266</v>
      </c>
      <c r="D682" s="3">
        <f t="shared" si="77"/>
        <v>15</v>
      </c>
      <c r="E682" s="28" t="s">
        <v>71</v>
      </c>
      <c r="F682" s="28" t="s">
        <v>4</v>
      </c>
      <c r="G682" s="28">
        <v>11</v>
      </c>
      <c r="H682" s="28">
        <v>5269</v>
      </c>
      <c r="I682" s="29">
        <f t="shared" si="78"/>
        <v>4</v>
      </c>
      <c r="J682" s="12">
        <f t="shared" si="74"/>
        <v>2.93</v>
      </c>
      <c r="K682" s="13">
        <f t="shared" si="75"/>
        <v>479</v>
      </c>
      <c r="L682" s="15">
        <f t="shared" si="76"/>
        <v>1403.47</v>
      </c>
      <c r="M682" s="25">
        <v>44255</v>
      </c>
      <c r="N682" s="26">
        <v>44228</v>
      </c>
    </row>
    <row r="683" spans="1:14" x14ac:dyDescent="0.25">
      <c r="A683" s="1" t="s">
        <v>190</v>
      </c>
      <c r="B683" s="27">
        <v>44251</v>
      </c>
      <c r="C683" s="27">
        <v>44266</v>
      </c>
      <c r="D683" s="3">
        <f t="shared" si="77"/>
        <v>15</v>
      </c>
      <c r="E683" s="28" t="s">
        <v>72</v>
      </c>
      <c r="F683" s="28" t="s">
        <v>4</v>
      </c>
      <c r="G683" s="28">
        <v>187.4</v>
      </c>
      <c r="H683" s="28">
        <v>125028.1</v>
      </c>
      <c r="I683" s="29">
        <f t="shared" si="78"/>
        <v>4</v>
      </c>
      <c r="J683" s="12">
        <f t="shared" ref="J683:J732" si="79">ROUND(G683/D683*I683,2)</f>
        <v>49.97</v>
      </c>
      <c r="K683" s="13">
        <f t="shared" ref="K683:K732" si="80">ROUND(H683/G683,2)</f>
        <v>667.17</v>
      </c>
      <c r="L683" s="15">
        <f t="shared" ref="L683:L732" si="81">ROUND(J683*K683,2)</f>
        <v>33338.480000000003</v>
      </c>
      <c r="M683" s="25">
        <v>44255</v>
      </c>
      <c r="N683" s="26">
        <v>44228</v>
      </c>
    </row>
    <row r="684" spans="1:14" x14ac:dyDescent="0.25">
      <c r="A684" s="1" t="s">
        <v>190</v>
      </c>
      <c r="B684" s="27">
        <v>44251</v>
      </c>
      <c r="C684" s="27">
        <v>44266</v>
      </c>
      <c r="D684" s="3">
        <f t="shared" ref="D684:D747" si="82">C684-B684</f>
        <v>15</v>
      </c>
      <c r="E684" s="28" t="s">
        <v>73</v>
      </c>
      <c r="F684" s="28" t="s">
        <v>4</v>
      </c>
      <c r="G684" s="28">
        <v>0.78</v>
      </c>
      <c r="H684" s="28">
        <v>574</v>
      </c>
      <c r="I684" s="29">
        <f t="shared" ref="I684:I732" si="83">M684-B684</f>
        <v>4</v>
      </c>
      <c r="J684" s="12">
        <f t="shared" si="79"/>
        <v>0.21</v>
      </c>
      <c r="K684" s="13">
        <f t="shared" si="80"/>
        <v>735.9</v>
      </c>
      <c r="L684" s="15">
        <f t="shared" si="81"/>
        <v>154.54</v>
      </c>
      <c r="M684" s="25">
        <v>44255</v>
      </c>
      <c r="N684" s="26">
        <v>44228</v>
      </c>
    </row>
    <row r="685" spans="1:14" x14ac:dyDescent="0.25">
      <c r="A685" s="1" t="s">
        <v>190</v>
      </c>
      <c r="B685" s="27">
        <v>44251</v>
      </c>
      <c r="C685" s="27">
        <v>44266</v>
      </c>
      <c r="D685" s="3">
        <f t="shared" si="82"/>
        <v>15</v>
      </c>
      <c r="E685" s="28" t="s">
        <v>74</v>
      </c>
      <c r="F685" s="28" t="s">
        <v>4</v>
      </c>
      <c r="G685" s="28">
        <v>11.4</v>
      </c>
      <c r="H685" s="28">
        <v>7260</v>
      </c>
      <c r="I685" s="29">
        <f t="shared" si="83"/>
        <v>4</v>
      </c>
      <c r="J685" s="12">
        <f t="shared" si="79"/>
        <v>3.04</v>
      </c>
      <c r="K685" s="13">
        <f t="shared" si="80"/>
        <v>636.84</v>
      </c>
      <c r="L685" s="15">
        <f t="shared" si="81"/>
        <v>1935.99</v>
      </c>
      <c r="M685" s="25">
        <v>44255</v>
      </c>
      <c r="N685" s="26">
        <v>44228</v>
      </c>
    </row>
    <row r="686" spans="1:14" x14ac:dyDescent="0.25">
      <c r="A686" s="1" t="s">
        <v>190</v>
      </c>
      <c r="B686" s="27">
        <v>44251</v>
      </c>
      <c r="C686" s="27">
        <v>44266</v>
      </c>
      <c r="D686" s="3">
        <f t="shared" si="82"/>
        <v>15</v>
      </c>
      <c r="E686" s="28" t="s">
        <v>75</v>
      </c>
      <c r="F686" s="28" t="s">
        <v>4</v>
      </c>
      <c r="G686" s="28">
        <v>9</v>
      </c>
      <c r="H686" s="28">
        <v>13130</v>
      </c>
      <c r="I686" s="29">
        <f t="shared" si="83"/>
        <v>4</v>
      </c>
      <c r="J686" s="12">
        <f t="shared" si="79"/>
        <v>2.4</v>
      </c>
      <c r="K686" s="13">
        <f t="shared" si="80"/>
        <v>1458.89</v>
      </c>
      <c r="L686" s="15">
        <f t="shared" si="81"/>
        <v>3501.34</v>
      </c>
      <c r="M686" s="25">
        <v>44255</v>
      </c>
      <c r="N686" s="26">
        <v>44228</v>
      </c>
    </row>
    <row r="687" spans="1:14" x14ac:dyDescent="0.25">
      <c r="A687" s="1" t="s">
        <v>190</v>
      </c>
      <c r="B687" s="27">
        <v>44251</v>
      </c>
      <c r="C687" s="27">
        <v>44266</v>
      </c>
      <c r="D687" s="3">
        <f t="shared" si="82"/>
        <v>15</v>
      </c>
      <c r="E687" s="28" t="s">
        <v>162</v>
      </c>
      <c r="F687" s="28" t="s">
        <v>4</v>
      </c>
      <c r="G687" s="28">
        <v>0.39500000000000002</v>
      </c>
      <c r="H687" s="28">
        <v>343.67</v>
      </c>
      <c r="I687" s="29">
        <f t="shared" si="83"/>
        <v>4</v>
      </c>
      <c r="J687" s="12">
        <f t="shared" si="79"/>
        <v>0.11</v>
      </c>
      <c r="K687" s="13">
        <f t="shared" si="80"/>
        <v>870.05</v>
      </c>
      <c r="L687" s="15">
        <f t="shared" si="81"/>
        <v>95.71</v>
      </c>
      <c r="M687" s="25">
        <v>44255</v>
      </c>
      <c r="N687" s="26">
        <v>44228</v>
      </c>
    </row>
    <row r="688" spans="1:14" x14ac:dyDescent="0.25">
      <c r="A688" s="1" t="s">
        <v>190</v>
      </c>
      <c r="B688" s="27">
        <v>44251</v>
      </c>
      <c r="C688" s="27">
        <v>44266</v>
      </c>
      <c r="D688" s="3">
        <f t="shared" si="82"/>
        <v>15</v>
      </c>
      <c r="E688" s="28" t="s">
        <v>193</v>
      </c>
      <c r="F688" s="28" t="s">
        <v>4</v>
      </c>
      <c r="G688" s="28">
        <v>0.83</v>
      </c>
      <c r="H688" s="28">
        <v>1909</v>
      </c>
      <c r="I688" s="29">
        <f t="shared" si="83"/>
        <v>4</v>
      </c>
      <c r="J688" s="12">
        <f t="shared" si="79"/>
        <v>0.22</v>
      </c>
      <c r="K688" s="13">
        <f t="shared" si="80"/>
        <v>2300</v>
      </c>
      <c r="L688" s="15">
        <f t="shared" si="81"/>
        <v>506</v>
      </c>
      <c r="M688" s="25">
        <v>44255</v>
      </c>
      <c r="N688" s="26">
        <v>44228</v>
      </c>
    </row>
    <row r="689" spans="1:14" x14ac:dyDescent="0.25">
      <c r="A689" s="1" t="s">
        <v>190</v>
      </c>
      <c r="B689" s="27">
        <v>44251</v>
      </c>
      <c r="C689" s="27">
        <v>44266</v>
      </c>
      <c r="D689" s="3">
        <f t="shared" si="82"/>
        <v>15</v>
      </c>
      <c r="E689" s="28" t="s">
        <v>76</v>
      </c>
      <c r="F689" s="28" t="s">
        <v>4</v>
      </c>
      <c r="G689" s="28">
        <v>1.7</v>
      </c>
      <c r="H689" s="28">
        <v>2295</v>
      </c>
      <c r="I689" s="29">
        <f t="shared" si="83"/>
        <v>4</v>
      </c>
      <c r="J689" s="12">
        <f t="shared" si="79"/>
        <v>0.45</v>
      </c>
      <c r="K689" s="13">
        <f t="shared" si="80"/>
        <v>1350</v>
      </c>
      <c r="L689" s="15">
        <f t="shared" si="81"/>
        <v>607.5</v>
      </c>
      <c r="M689" s="25">
        <v>44255</v>
      </c>
      <c r="N689" s="26">
        <v>44228</v>
      </c>
    </row>
    <row r="690" spans="1:14" x14ac:dyDescent="0.25">
      <c r="A690" s="1" t="s">
        <v>190</v>
      </c>
      <c r="B690" s="27">
        <v>44251</v>
      </c>
      <c r="C690" s="27">
        <v>44266</v>
      </c>
      <c r="D690" s="3">
        <f t="shared" si="82"/>
        <v>15</v>
      </c>
      <c r="E690" s="28" t="s">
        <v>77</v>
      </c>
      <c r="F690" s="28" t="s">
        <v>4</v>
      </c>
      <c r="G690" s="28">
        <v>12.025</v>
      </c>
      <c r="H690" s="28">
        <v>6192.87</v>
      </c>
      <c r="I690" s="29">
        <f t="shared" si="83"/>
        <v>4</v>
      </c>
      <c r="J690" s="12">
        <f t="shared" si="79"/>
        <v>3.21</v>
      </c>
      <c r="K690" s="13">
        <f t="shared" si="80"/>
        <v>515</v>
      </c>
      <c r="L690" s="15">
        <f t="shared" si="81"/>
        <v>1653.15</v>
      </c>
      <c r="M690" s="25">
        <v>44255</v>
      </c>
      <c r="N690" s="26">
        <v>44228</v>
      </c>
    </row>
    <row r="691" spans="1:14" x14ac:dyDescent="0.25">
      <c r="A691" s="1" t="s">
        <v>190</v>
      </c>
      <c r="B691" s="27">
        <v>44251</v>
      </c>
      <c r="C691" s="27">
        <v>44266</v>
      </c>
      <c r="D691" s="3">
        <f t="shared" si="82"/>
        <v>15</v>
      </c>
      <c r="E691" s="28" t="s">
        <v>194</v>
      </c>
      <c r="F691" s="28" t="s">
        <v>4</v>
      </c>
      <c r="G691" s="28">
        <v>0.4</v>
      </c>
      <c r="H691" s="28">
        <v>308.05</v>
      </c>
      <c r="I691" s="29">
        <f t="shared" si="83"/>
        <v>4</v>
      </c>
      <c r="J691" s="12">
        <f t="shared" si="79"/>
        <v>0.11</v>
      </c>
      <c r="K691" s="13">
        <f t="shared" si="80"/>
        <v>770.13</v>
      </c>
      <c r="L691" s="15">
        <f t="shared" si="81"/>
        <v>84.71</v>
      </c>
      <c r="M691" s="25">
        <v>44255</v>
      </c>
      <c r="N691" s="26">
        <v>44228</v>
      </c>
    </row>
    <row r="692" spans="1:14" x14ac:dyDescent="0.25">
      <c r="A692" s="1" t="s">
        <v>190</v>
      </c>
      <c r="B692" s="27">
        <v>44251</v>
      </c>
      <c r="C692" s="27">
        <v>44266</v>
      </c>
      <c r="D692" s="3">
        <f t="shared" si="82"/>
        <v>15</v>
      </c>
      <c r="E692" s="28" t="s">
        <v>78</v>
      </c>
      <c r="F692" s="28" t="s">
        <v>4</v>
      </c>
      <c r="G692" s="28">
        <v>10</v>
      </c>
      <c r="H692" s="28">
        <v>1242.52</v>
      </c>
      <c r="I692" s="29">
        <f t="shared" si="83"/>
        <v>4</v>
      </c>
      <c r="J692" s="12">
        <f t="shared" si="79"/>
        <v>2.67</v>
      </c>
      <c r="K692" s="13">
        <f t="shared" si="80"/>
        <v>124.25</v>
      </c>
      <c r="L692" s="15">
        <f t="shared" si="81"/>
        <v>331.75</v>
      </c>
      <c r="M692" s="25">
        <v>44255</v>
      </c>
      <c r="N692" s="26">
        <v>44228</v>
      </c>
    </row>
    <row r="693" spans="1:14" x14ac:dyDescent="0.25">
      <c r="A693" s="1" t="s">
        <v>190</v>
      </c>
      <c r="B693" s="27">
        <v>44251</v>
      </c>
      <c r="C693" s="27">
        <v>44266</v>
      </c>
      <c r="D693" s="3">
        <f t="shared" si="82"/>
        <v>15</v>
      </c>
      <c r="E693" s="28" t="s">
        <v>180</v>
      </c>
      <c r="F693" s="28" t="s">
        <v>118</v>
      </c>
      <c r="G693" s="28">
        <v>7</v>
      </c>
      <c r="H693" s="28">
        <v>210</v>
      </c>
      <c r="I693" s="29">
        <f t="shared" si="83"/>
        <v>4</v>
      </c>
      <c r="J693" s="12">
        <f t="shared" si="79"/>
        <v>1.87</v>
      </c>
      <c r="K693" s="13">
        <f t="shared" si="80"/>
        <v>30</v>
      </c>
      <c r="L693" s="15">
        <f t="shared" si="81"/>
        <v>56.1</v>
      </c>
      <c r="M693" s="25">
        <v>44255</v>
      </c>
      <c r="N693" s="26">
        <v>44228</v>
      </c>
    </row>
    <row r="694" spans="1:14" x14ac:dyDescent="0.25">
      <c r="A694" s="1" t="s">
        <v>190</v>
      </c>
      <c r="B694" s="27">
        <v>44251</v>
      </c>
      <c r="C694" s="27">
        <v>44266</v>
      </c>
      <c r="D694" s="3">
        <f t="shared" si="82"/>
        <v>15</v>
      </c>
      <c r="E694" s="28" t="s">
        <v>79</v>
      </c>
      <c r="F694" s="28" t="s">
        <v>4</v>
      </c>
      <c r="G694" s="28">
        <v>13</v>
      </c>
      <c r="H694" s="28">
        <v>1950</v>
      </c>
      <c r="I694" s="29">
        <f t="shared" si="83"/>
        <v>4</v>
      </c>
      <c r="J694" s="12">
        <f t="shared" si="79"/>
        <v>3.47</v>
      </c>
      <c r="K694" s="13">
        <f t="shared" si="80"/>
        <v>150</v>
      </c>
      <c r="L694" s="15">
        <f t="shared" si="81"/>
        <v>520.5</v>
      </c>
      <c r="M694" s="25">
        <v>44255</v>
      </c>
      <c r="N694" s="26">
        <v>44228</v>
      </c>
    </row>
    <row r="695" spans="1:14" x14ac:dyDescent="0.25">
      <c r="A695" s="1" t="s">
        <v>190</v>
      </c>
      <c r="B695" s="27">
        <v>44251</v>
      </c>
      <c r="C695" s="27">
        <v>44266</v>
      </c>
      <c r="D695" s="3">
        <f t="shared" si="82"/>
        <v>15</v>
      </c>
      <c r="E695" s="28" t="s">
        <v>80</v>
      </c>
      <c r="F695" s="28" t="s">
        <v>4</v>
      </c>
      <c r="G695" s="28">
        <v>95.6</v>
      </c>
      <c r="H695" s="28">
        <v>21510</v>
      </c>
      <c r="I695" s="29">
        <f t="shared" si="83"/>
        <v>4</v>
      </c>
      <c r="J695" s="12">
        <f t="shared" si="79"/>
        <v>25.49</v>
      </c>
      <c r="K695" s="13">
        <f t="shared" si="80"/>
        <v>225</v>
      </c>
      <c r="L695" s="15">
        <f t="shared" si="81"/>
        <v>5735.25</v>
      </c>
      <c r="M695" s="25">
        <v>44255</v>
      </c>
      <c r="N695" s="26">
        <v>44228</v>
      </c>
    </row>
    <row r="696" spans="1:14" x14ac:dyDescent="0.25">
      <c r="A696" s="1" t="s">
        <v>190</v>
      </c>
      <c r="B696" s="27">
        <v>44251</v>
      </c>
      <c r="C696" s="27">
        <v>44266</v>
      </c>
      <c r="D696" s="3">
        <f t="shared" si="82"/>
        <v>15</v>
      </c>
      <c r="E696" s="28" t="s">
        <v>82</v>
      </c>
      <c r="F696" s="28" t="s">
        <v>4</v>
      </c>
      <c r="G696" s="28">
        <v>33</v>
      </c>
      <c r="H696" s="28">
        <v>43509</v>
      </c>
      <c r="I696" s="29">
        <f t="shared" si="83"/>
        <v>4</v>
      </c>
      <c r="J696" s="12">
        <f t="shared" si="79"/>
        <v>8.8000000000000007</v>
      </c>
      <c r="K696" s="13">
        <f t="shared" si="80"/>
        <v>1318.45</v>
      </c>
      <c r="L696" s="15">
        <f t="shared" si="81"/>
        <v>11602.36</v>
      </c>
      <c r="M696" s="25">
        <v>44255</v>
      </c>
      <c r="N696" s="26">
        <v>44228</v>
      </c>
    </row>
    <row r="697" spans="1:14" x14ac:dyDescent="0.25">
      <c r="A697" s="1" t="s">
        <v>190</v>
      </c>
      <c r="B697" s="27">
        <v>44251</v>
      </c>
      <c r="C697" s="27">
        <v>44266</v>
      </c>
      <c r="D697" s="3">
        <f t="shared" si="82"/>
        <v>15</v>
      </c>
      <c r="E697" s="28" t="s">
        <v>83</v>
      </c>
      <c r="F697" s="28" t="s">
        <v>4</v>
      </c>
      <c r="G697" s="28">
        <v>1.5</v>
      </c>
      <c r="H697" s="28">
        <v>1275</v>
      </c>
      <c r="I697" s="29">
        <f t="shared" si="83"/>
        <v>4</v>
      </c>
      <c r="J697" s="12">
        <f t="shared" si="79"/>
        <v>0.4</v>
      </c>
      <c r="K697" s="13">
        <f t="shared" si="80"/>
        <v>850</v>
      </c>
      <c r="L697" s="15">
        <f t="shared" si="81"/>
        <v>340</v>
      </c>
      <c r="M697" s="25">
        <v>44255</v>
      </c>
      <c r="N697" s="26">
        <v>44228</v>
      </c>
    </row>
    <row r="698" spans="1:14" x14ac:dyDescent="0.25">
      <c r="A698" s="1" t="s">
        <v>190</v>
      </c>
      <c r="B698" s="27">
        <v>44251</v>
      </c>
      <c r="C698" s="27">
        <v>44266</v>
      </c>
      <c r="D698" s="3">
        <f t="shared" si="82"/>
        <v>15</v>
      </c>
      <c r="E698" s="28" t="s">
        <v>84</v>
      </c>
      <c r="F698" s="28" t="s">
        <v>4</v>
      </c>
      <c r="G698" s="28">
        <v>9</v>
      </c>
      <c r="H698" s="28">
        <v>2520</v>
      </c>
      <c r="I698" s="29">
        <f t="shared" si="83"/>
        <v>4</v>
      </c>
      <c r="J698" s="12">
        <f t="shared" si="79"/>
        <v>2.4</v>
      </c>
      <c r="K698" s="13">
        <f t="shared" si="80"/>
        <v>280</v>
      </c>
      <c r="L698" s="15">
        <f t="shared" si="81"/>
        <v>672</v>
      </c>
      <c r="M698" s="25">
        <v>44255</v>
      </c>
      <c r="N698" s="26">
        <v>44228</v>
      </c>
    </row>
    <row r="699" spans="1:14" x14ac:dyDescent="0.25">
      <c r="A699" s="1" t="s">
        <v>190</v>
      </c>
      <c r="B699" s="27">
        <v>44251</v>
      </c>
      <c r="C699" s="27">
        <v>44266</v>
      </c>
      <c r="D699" s="3">
        <f t="shared" si="82"/>
        <v>15</v>
      </c>
      <c r="E699" s="28" t="s">
        <v>85</v>
      </c>
      <c r="F699" s="28" t="s">
        <v>4</v>
      </c>
      <c r="G699" s="28">
        <v>3.5950000000000002</v>
      </c>
      <c r="H699" s="28">
        <v>1258.25</v>
      </c>
      <c r="I699" s="29">
        <f t="shared" si="83"/>
        <v>4</v>
      </c>
      <c r="J699" s="12">
        <f t="shared" si="79"/>
        <v>0.96</v>
      </c>
      <c r="K699" s="13">
        <f t="shared" si="80"/>
        <v>350</v>
      </c>
      <c r="L699" s="15">
        <f t="shared" si="81"/>
        <v>336</v>
      </c>
      <c r="M699" s="25">
        <v>44255</v>
      </c>
      <c r="N699" s="26">
        <v>44228</v>
      </c>
    </row>
    <row r="700" spans="1:14" x14ac:dyDescent="0.25">
      <c r="A700" s="1" t="s">
        <v>190</v>
      </c>
      <c r="B700" s="27">
        <v>44251</v>
      </c>
      <c r="C700" s="27">
        <v>44266</v>
      </c>
      <c r="D700" s="3">
        <f t="shared" si="82"/>
        <v>15</v>
      </c>
      <c r="E700" s="28" t="s">
        <v>86</v>
      </c>
      <c r="F700" s="28" t="s">
        <v>4</v>
      </c>
      <c r="G700" s="28">
        <v>5</v>
      </c>
      <c r="H700" s="28">
        <v>3500</v>
      </c>
      <c r="I700" s="29">
        <f t="shared" si="83"/>
        <v>4</v>
      </c>
      <c r="J700" s="12">
        <f t="shared" si="79"/>
        <v>1.33</v>
      </c>
      <c r="K700" s="13">
        <f t="shared" si="80"/>
        <v>700</v>
      </c>
      <c r="L700" s="15">
        <f t="shared" si="81"/>
        <v>931</v>
      </c>
      <c r="M700" s="25">
        <v>44255</v>
      </c>
      <c r="N700" s="26">
        <v>44228</v>
      </c>
    </row>
    <row r="701" spans="1:14" x14ac:dyDescent="0.25">
      <c r="A701" s="1" t="s">
        <v>190</v>
      </c>
      <c r="B701" s="27">
        <v>44251</v>
      </c>
      <c r="C701" s="27">
        <v>44266</v>
      </c>
      <c r="D701" s="3">
        <f t="shared" si="82"/>
        <v>15</v>
      </c>
      <c r="E701" s="28" t="s">
        <v>87</v>
      </c>
      <c r="F701" s="28" t="s">
        <v>4</v>
      </c>
      <c r="G701" s="28">
        <v>59.86</v>
      </c>
      <c r="H701" s="28">
        <v>8979</v>
      </c>
      <c r="I701" s="29">
        <f t="shared" si="83"/>
        <v>4</v>
      </c>
      <c r="J701" s="12">
        <f t="shared" si="79"/>
        <v>15.96</v>
      </c>
      <c r="K701" s="13">
        <f t="shared" si="80"/>
        <v>150</v>
      </c>
      <c r="L701" s="15">
        <f t="shared" si="81"/>
        <v>2394</v>
      </c>
      <c r="M701" s="25">
        <v>44255</v>
      </c>
      <c r="N701" s="26">
        <v>44228</v>
      </c>
    </row>
    <row r="702" spans="1:14" x14ac:dyDescent="0.25">
      <c r="A702" s="1" t="s">
        <v>190</v>
      </c>
      <c r="B702" s="27">
        <v>44251</v>
      </c>
      <c r="C702" s="27">
        <v>44266</v>
      </c>
      <c r="D702" s="3">
        <f t="shared" si="82"/>
        <v>15</v>
      </c>
      <c r="E702" s="28" t="s">
        <v>88</v>
      </c>
      <c r="F702" s="28" t="s">
        <v>4</v>
      </c>
      <c r="G702" s="28">
        <v>7.2</v>
      </c>
      <c r="H702" s="28">
        <v>7632</v>
      </c>
      <c r="I702" s="29">
        <f t="shared" si="83"/>
        <v>4</v>
      </c>
      <c r="J702" s="12">
        <f t="shared" si="79"/>
        <v>1.92</v>
      </c>
      <c r="K702" s="13">
        <f t="shared" si="80"/>
        <v>1060</v>
      </c>
      <c r="L702" s="15">
        <f t="shared" si="81"/>
        <v>2035.2</v>
      </c>
      <c r="M702" s="25">
        <v>44255</v>
      </c>
      <c r="N702" s="26">
        <v>44228</v>
      </c>
    </row>
    <row r="703" spans="1:14" x14ac:dyDescent="0.25">
      <c r="A703" s="1" t="s">
        <v>190</v>
      </c>
      <c r="B703" s="27">
        <v>44251</v>
      </c>
      <c r="C703" s="27">
        <v>44266</v>
      </c>
      <c r="D703" s="3">
        <f t="shared" si="82"/>
        <v>15</v>
      </c>
      <c r="E703" s="28" t="s">
        <v>89</v>
      </c>
      <c r="F703" s="28" t="s">
        <v>4</v>
      </c>
      <c r="G703" s="28">
        <v>0.5</v>
      </c>
      <c r="H703" s="28">
        <v>190</v>
      </c>
      <c r="I703" s="29">
        <f t="shared" si="83"/>
        <v>4</v>
      </c>
      <c r="J703" s="12">
        <f t="shared" si="79"/>
        <v>0.13</v>
      </c>
      <c r="K703" s="13">
        <f t="shared" si="80"/>
        <v>380</v>
      </c>
      <c r="L703" s="15">
        <f t="shared" si="81"/>
        <v>49.4</v>
      </c>
      <c r="M703" s="25">
        <v>44255</v>
      </c>
      <c r="N703" s="26">
        <v>44228</v>
      </c>
    </row>
    <row r="704" spans="1:14" x14ac:dyDescent="0.25">
      <c r="A704" s="1" t="s">
        <v>190</v>
      </c>
      <c r="B704" s="27">
        <v>44251</v>
      </c>
      <c r="C704" s="27">
        <v>44266</v>
      </c>
      <c r="D704" s="3">
        <f t="shared" si="82"/>
        <v>15</v>
      </c>
      <c r="E704" s="28" t="s">
        <v>90</v>
      </c>
      <c r="F704" s="28" t="s">
        <v>118</v>
      </c>
      <c r="G704" s="28">
        <v>146</v>
      </c>
      <c r="H704" s="28">
        <v>8760</v>
      </c>
      <c r="I704" s="29">
        <f t="shared" si="83"/>
        <v>4</v>
      </c>
      <c r="J704" s="12">
        <f t="shared" si="79"/>
        <v>38.93</v>
      </c>
      <c r="K704" s="13">
        <f t="shared" si="80"/>
        <v>60</v>
      </c>
      <c r="L704" s="15">
        <f t="shared" si="81"/>
        <v>2335.8000000000002</v>
      </c>
      <c r="M704" s="25">
        <v>44255</v>
      </c>
      <c r="N704" s="26">
        <v>44228</v>
      </c>
    </row>
    <row r="705" spans="1:14" x14ac:dyDescent="0.25">
      <c r="A705" s="1" t="s">
        <v>190</v>
      </c>
      <c r="B705" s="27">
        <v>44251</v>
      </c>
      <c r="C705" s="27">
        <v>44266</v>
      </c>
      <c r="D705" s="3">
        <f t="shared" si="82"/>
        <v>15</v>
      </c>
      <c r="E705" s="28" t="s">
        <v>91</v>
      </c>
      <c r="F705" s="28" t="s">
        <v>127</v>
      </c>
      <c r="G705" s="28">
        <v>97.85</v>
      </c>
      <c r="H705" s="28">
        <v>24955.8</v>
      </c>
      <c r="I705" s="29">
        <f t="shared" si="83"/>
        <v>4</v>
      </c>
      <c r="J705" s="12">
        <f t="shared" si="79"/>
        <v>26.09</v>
      </c>
      <c r="K705" s="13">
        <f t="shared" si="80"/>
        <v>255.04</v>
      </c>
      <c r="L705" s="15">
        <f t="shared" si="81"/>
        <v>6653.99</v>
      </c>
      <c r="M705" s="25">
        <v>44255</v>
      </c>
      <c r="N705" s="26">
        <v>44228</v>
      </c>
    </row>
    <row r="706" spans="1:14" x14ac:dyDescent="0.25">
      <c r="A706" s="1" t="s">
        <v>190</v>
      </c>
      <c r="B706" s="27">
        <v>44251</v>
      </c>
      <c r="C706" s="27">
        <v>44266</v>
      </c>
      <c r="D706" s="3">
        <f t="shared" si="82"/>
        <v>15</v>
      </c>
      <c r="E706" s="28" t="s">
        <v>92</v>
      </c>
      <c r="F706" s="28" t="s">
        <v>4</v>
      </c>
      <c r="G706" s="28">
        <v>18</v>
      </c>
      <c r="H706" s="28">
        <v>704</v>
      </c>
      <c r="I706" s="29">
        <f t="shared" si="83"/>
        <v>4</v>
      </c>
      <c r="J706" s="12">
        <f t="shared" si="79"/>
        <v>4.8</v>
      </c>
      <c r="K706" s="13">
        <f t="shared" si="80"/>
        <v>39.11</v>
      </c>
      <c r="L706" s="15">
        <f t="shared" si="81"/>
        <v>187.73</v>
      </c>
      <c r="M706" s="25">
        <v>44255</v>
      </c>
      <c r="N706" s="26">
        <v>44228</v>
      </c>
    </row>
    <row r="707" spans="1:14" x14ac:dyDescent="0.25">
      <c r="A707" s="1" t="s">
        <v>190</v>
      </c>
      <c r="B707" s="27">
        <v>44251</v>
      </c>
      <c r="C707" s="27">
        <v>44266</v>
      </c>
      <c r="D707" s="3">
        <f t="shared" si="82"/>
        <v>15</v>
      </c>
      <c r="E707" s="28" t="s">
        <v>93</v>
      </c>
      <c r="F707" s="28" t="s">
        <v>4</v>
      </c>
      <c r="G707" s="28">
        <v>8.19</v>
      </c>
      <c r="H707" s="28">
        <v>10073.700000000001</v>
      </c>
      <c r="I707" s="29">
        <f t="shared" si="83"/>
        <v>4</v>
      </c>
      <c r="J707" s="12">
        <f t="shared" si="79"/>
        <v>2.1800000000000002</v>
      </c>
      <c r="K707" s="13">
        <f t="shared" si="80"/>
        <v>1230</v>
      </c>
      <c r="L707" s="15">
        <f t="shared" si="81"/>
        <v>2681.4</v>
      </c>
      <c r="M707" s="25">
        <v>44255</v>
      </c>
      <c r="N707" s="26">
        <v>44228</v>
      </c>
    </row>
    <row r="708" spans="1:14" x14ac:dyDescent="0.25">
      <c r="A708" s="1" t="s">
        <v>190</v>
      </c>
      <c r="B708" s="27">
        <v>44251</v>
      </c>
      <c r="C708" s="27">
        <v>44266</v>
      </c>
      <c r="D708" s="3">
        <f t="shared" si="82"/>
        <v>15</v>
      </c>
      <c r="E708" s="28" t="s">
        <v>94</v>
      </c>
      <c r="F708" s="28" t="s">
        <v>127</v>
      </c>
      <c r="G708" s="28">
        <v>4</v>
      </c>
      <c r="H708" s="28">
        <v>2400</v>
      </c>
      <c r="I708" s="29">
        <f t="shared" si="83"/>
        <v>4</v>
      </c>
      <c r="J708" s="12">
        <f t="shared" si="79"/>
        <v>1.07</v>
      </c>
      <c r="K708" s="13">
        <f t="shared" si="80"/>
        <v>600</v>
      </c>
      <c r="L708" s="15">
        <f t="shared" si="81"/>
        <v>642</v>
      </c>
      <c r="M708" s="25">
        <v>44255</v>
      </c>
      <c r="N708" s="26">
        <v>44228</v>
      </c>
    </row>
    <row r="709" spans="1:14" x14ac:dyDescent="0.25">
      <c r="A709" s="1" t="s">
        <v>190</v>
      </c>
      <c r="B709" s="27">
        <v>44251</v>
      </c>
      <c r="C709" s="27">
        <v>44266</v>
      </c>
      <c r="D709" s="3">
        <f t="shared" si="82"/>
        <v>15</v>
      </c>
      <c r="E709" s="28" t="s">
        <v>95</v>
      </c>
      <c r="F709" s="28" t="s">
        <v>4</v>
      </c>
      <c r="G709" s="28">
        <v>17.8</v>
      </c>
      <c r="H709" s="28">
        <v>5740.5</v>
      </c>
      <c r="I709" s="29">
        <f t="shared" si="83"/>
        <v>4</v>
      </c>
      <c r="J709" s="12">
        <f t="shared" si="79"/>
        <v>4.75</v>
      </c>
      <c r="K709" s="13">
        <f t="shared" si="80"/>
        <v>322.5</v>
      </c>
      <c r="L709" s="15">
        <f t="shared" si="81"/>
        <v>1531.88</v>
      </c>
      <c r="M709" s="25">
        <v>44255</v>
      </c>
      <c r="N709" s="26">
        <v>44228</v>
      </c>
    </row>
    <row r="710" spans="1:14" x14ac:dyDescent="0.25">
      <c r="A710" s="1" t="s">
        <v>190</v>
      </c>
      <c r="B710" s="27">
        <v>44251</v>
      </c>
      <c r="C710" s="27">
        <v>44266</v>
      </c>
      <c r="D710" s="3">
        <f t="shared" si="82"/>
        <v>15</v>
      </c>
      <c r="E710" s="28" t="s">
        <v>96</v>
      </c>
      <c r="F710" s="28" t="s">
        <v>4</v>
      </c>
      <c r="G710" s="28">
        <v>1.61</v>
      </c>
      <c r="H710" s="28">
        <v>2990</v>
      </c>
      <c r="I710" s="29">
        <f t="shared" si="83"/>
        <v>4</v>
      </c>
      <c r="J710" s="12">
        <f t="shared" si="79"/>
        <v>0.43</v>
      </c>
      <c r="K710" s="13">
        <f t="shared" si="80"/>
        <v>1857.14</v>
      </c>
      <c r="L710" s="15">
        <f t="shared" si="81"/>
        <v>798.57</v>
      </c>
      <c r="M710" s="25">
        <v>44255</v>
      </c>
      <c r="N710" s="26">
        <v>44228</v>
      </c>
    </row>
    <row r="711" spans="1:14" x14ac:dyDescent="0.25">
      <c r="A711" s="1" t="s">
        <v>190</v>
      </c>
      <c r="B711" s="27">
        <v>44251</v>
      </c>
      <c r="C711" s="27">
        <v>44266</v>
      </c>
      <c r="D711" s="3">
        <f t="shared" si="82"/>
        <v>15</v>
      </c>
      <c r="E711" s="28" t="s">
        <v>97</v>
      </c>
      <c r="F711" s="28" t="s">
        <v>4</v>
      </c>
      <c r="G711" s="28">
        <v>5.65</v>
      </c>
      <c r="H711" s="28">
        <v>9040</v>
      </c>
      <c r="I711" s="29">
        <f t="shared" si="83"/>
        <v>4</v>
      </c>
      <c r="J711" s="12">
        <f t="shared" si="79"/>
        <v>1.51</v>
      </c>
      <c r="K711" s="13">
        <f t="shared" si="80"/>
        <v>1600</v>
      </c>
      <c r="L711" s="15">
        <f t="shared" si="81"/>
        <v>2416</v>
      </c>
      <c r="M711" s="25">
        <v>44255</v>
      </c>
      <c r="N711" s="26">
        <v>44228</v>
      </c>
    </row>
    <row r="712" spans="1:14" x14ac:dyDescent="0.25">
      <c r="A712" s="1" t="s">
        <v>190</v>
      </c>
      <c r="B712" s="27">
        <v>44251</v>
      </c>
      <c r="C712" s="27">
        <v>44266</v>
      </c>
      <c r="D712" s="3">
        <f t="shared" si="82"/>
        <v>15</v>
      </c>
      <c r="E712" s="28" t="s">
        <v>98</v>
      </c>
      <c r="F712" s="28" t="s">
        <v>4</v>
      </c>
      <c r="G712" s="28">
        <v>73.959999999999994</v>
      </c>
      <c r="H712" s="28">
        <v>7396.19</v>
      </c>
      <c r="I712" s="29">
        <f t="shared" si="83"/>
        <v>4</v>
      </c>
      <c r="J712" s="12">
        <f t="shared" si="79"/>
        <v>19.72</v>
      </c>
      <c r="K712" s="13">
        <f t="shared" si="80"/>
        <v>100</v>
      </c>
      <c r="L712" s="15">
        <f t="shared" si="81"/>
        <v>1972</v>
      </c>
      <c r="M712" s="25">
        <v>44255</v>
      </c>
      <c r="N712" s="26">
        <v>44228</v>
      </c>
    </row>
    <row r="713" spans="1:14" x14ac:dyDescent="0.25">
      <c r="A713" s="1" t="s">
        <v>190</v>
      </c>
      <c r="B713" s="27">
        <v>44251</v>
      </c>
      <c r="C713" s="27">
        <v>44266</v>
      </c>
      <c r="D713" s="3">
        <f t="shared" si="82"/>
        <v>15</v>
      </c>
      <c r="E713" s="28" t="s">
        <v>99</v>
      </c>
      <c r="F713" s="28" t="s">
        <v>4</v>
      </c>
      <c r="G713" s="28">
        <v>7.1</v>
      </c>
      <c r="H713" s="28">
        <v>2840</v>
      </c>
      <c r="I713" s="29">
        <f t="shared" si="83"/>
        <v>4</v>
      </c>
      <c r="J713" s="12">
        <f t="shared" si="79"/>
        <v>1.89</v>
      </c>
      <c r="K713" s="13">
        <f t="shared" si="80"/>
        <v>400</v>
      </c>
      <c r="L713" s="15">
        <f t="shared" si="81"/>
        <v>756</v>
      </c>
      <c r="M713" s="25">
        <v>44255</v>
      </c>
      <c r="N713" s="26">
        <v>44228</v>
      </c>
    </row>
    <row r="714" spans="1:14" x14ac:dyDescent="0.25">
      <c r="A714" s="1" t="s">
        <v>190</v>
      </c>
      <c r="B714" s="27">
        <v>44251</v>
      </c>
      <c r="C714" s="27">
        <v>44266</v>
      </c>
      <c r="D714" s="3">
        <f t="shared" si="82"/>
        <v>15</v>
      </c>
      <c r="E714" s="28" t="s">
        <v>100</v>
      </c>
      <c r="F714" s="28" t="s">
        <v>4</v>
      </c>
      <c r="G714" s="28">
        <v>22.74</v>
      </c>
      <c r="H714" s="28">
        <v>50090.66</v>
      </c>
      <c r="I714" s="29">
        <f t="shared" si="83"/>
        <v>4</v>
      </c>
      <c r="J714" s="12">
        <f t="shared" si="79"/>
        <v>6.06</v>
      </c>
      <c r="K714" s="13">
        <f t="shared" si="80"/>
        <v>2202.7600000000002</v>
      </c>
      <c r="L714" s="15">
        <f t="shared" si="81"/>
        <v>13348.73</v>
      </c>
      <c r="M714" s="25">
        <v>44255</v>
      </c>
      <c r="N714" s="26">
        <v>44228</v>
      </c>
    </row>
    <row r="715" spans="1:14" x14ac:dyDescent="0.25">
      <c r="A715" s="1" t="s">
        <v>190</v>
      </c>
      <c r="B715" s="27">
        <v>44251</v>
      </c>
      <c r="C715" s="27">
        <v>44266</v>
      </c>
      <c r="D715" s="3">
        <f t="shared" si="82"/>
        <v>15</v>
      </c>
      <c r="E715" s="28" t="s">
        <v>101</v>
      </c>
      <c r="F715" s="28" t="s">
        <v>118</v>
      </c>
      <c r="G715" s="28">
        <v>42</v>
      </c>
      <c r="H715" s="28">
        <v>2362.5</v>
      </c>
      <c r="I715" s="29">
        <f t="shared" si="83"/>
        <v>4</v>
      </c>
      <c r="J715" s="12">
        <f t="shared" si="79"/>
        <v>11.2</v>
      </c>
      <c r="K715" s="13">
        <f t="shared" si="80"/>
        <v>56.25</v>
      </c>
      <c r="L715" s="15">
        <f t="shared" si="81"/>
        <v>630</v>
      </c>
      <c r="M715" s="25">
        <v>44255</v>
      </c>
      <c r="N715" s="26">
        <v>44228</v>
      </c>
    </row>
    <row r="716" spans="1:14" x14ac:dyDescent="0.25">
      <c r="A716" s="1" t="s">
        <v>190</v>
      </c>
      <c r="B716" s="27">
        <v>44251</v>
      </c>
      <c r="C716" s="27">
        <v>44266</v>
      </c>
      <c r="D716" s="3">
        <f t="shared" si="82"/>
        <v>15</v>
      </c>
      <c r="E716" s="28" t="s">
        <v>163</v>
      </c>
      <c r="F716" s="28" t="s">
        <v>4</v>
      </c>
      <c r="G716" s="28">
        <v>8.1</v>
      </c>
      <c r="H716" s="28">
        <v>10017</v>
      </c>
      <c r="I716" s="29">
        <f t="shared" si="83"/>
        <v>4</v>
      </c>
      <c r="J716" s="12">
        <f t="shared" si="79"/>
        <v>2.16</v>
      </c>
      <c r="K716" s="13">
        <f t="shared" si="80"/>
        <v>1236.67</v>
      </c>
      <c r="L716" s="15">
        <f t="shared" si="81"/>
        <v>2671.21</v>
      </c>
      <c r="M716" s="25">
        <v>44255</v>
      </c>
      <c r="N716" s="26">
        <v>44228</v>
      </c>
    </row>
    <row r="717" spans="1:14" x14ac:dyDescent="0.25">
      <c r="A717" s="1" t="s">
        <v>190</v>
      </c>
      <c r="B717" s="27">
        <v>44251</v>
      </c>
      <c r="C717" s="27">
        <v>44266</v>
      </c>
      <c r="D717" s="3">
        <f t="shared" si="82"/>
        <v>15</v>
      </c>
      <c r="E717" s="28" t="s">
        <v>102</v>
      </c>
      <c r="F717" s="28" t="s">
        <v>4</v>
      </c>
      <c r="G717" s="28">
        <v>6.1</v>
      </c>
      <c r="H717" s="28">
        <v>4292.32</v>
      </c>
      <c r="I717" s="29">
        <f t="shared" si="83"/>
        <v>4</v>
      </c>
      <c r="J717" s="12">
        <f t="shared" si="79"/>
        <v>1.63</v>
      </c>
      <c r="K717" s="13">
        <f t="shared" si="80"/>
        <v>703.66</v>
      </c>
      <c r="L717" s="15">
        <f t="shared" si="81"/>
        <v>1146.97</v>
      </c>
      <c r="M717" s="25">
        <v>44255</v>
      </c>
      <c r="N717" s="26">
        <v>44228</v>
      </c>
    </row>
    <row r="718" spans="1:14" x14ac:dyDescent="0.25">
      <c r="A718" s="1" t="s">
        <v>190</v>
      </c>
      <c r="B718" s="27">
        <v>44251</v>
      </c>
      <c r="C718" s="27">
        <v>44266</v>
      </c>
      <c r="D718" s="3">
        <f t="shared" si="82"/>
        <v>15</v>
      </c>
      <c r="E718" s="28" t="s">
        <v>103</v>
      </c>
      <c r="F718" s="28" t="s">
        <v>4</v>
      </c>
      <c r="G718" s="28">
        <v>16</v>
      </c>
      <c r="H718" s="28">
        <v>2200</v>
      </c>
      <c r="I718" s="29">
        <f t="shared" si="83"/>
        <v>4</v>
      </c>
      <c r="J718" s="12">
        <f t="shared" si="79"/>
        <v>4.2699999999999996</v>
      </c>
      <c r="K718" s="13">
        <f t="shared" si="80"/>
        <v>137.5</v>
      </c>
      <c r="L718" s="15">
        <f t="shared" si="81"/>
        <v>587.13</v>
      </c>
      <c r="M718" s="25">
        <v>44255</v>
      </c>
      <c r="N718" s="26">
        <v>44228</v>
      </c>
    </row>
    <row r="719" spans="1:14" x14ac:dyDescent="0.25">
      <c r="A719" s="1" t="s">
        <v>190</v>
      </c>
      <c r="B719" s="27">
        <v>44251</v>
      </c>
      <c r="C719" s="27">
        <v>44266</v>
      </c>
      <c r="D719" s="3">
        <f t="shared" si="82"/>
        <v>15</v>
      </c>
      <c r="E719" s="28" t="s">
        <v>195</v>
      </c>
      <c r="F719" s="28" t="s">
        <v>118</v>
      </c>
      <c r="G719" s="28">
        <v>1</v>
      </c>
      <c r="H719" s="28">
        <v>500</v>
      </c>
      <c r="I719" s="29">
        <f t="shared" si="83"/>
        <v>4</v>
      </c>
      <c r="J719" s="12">
        <f t="shared" si="79"/>
        <v>0.27</v>
      </c>
      <c r="K719" s="13">
        <f t="shared" si="80"/>
        <v>500</v>
      </c>
      <c r="L719" s="15">
        <f t="shared" si="81"/>
        <v>135</v>
      </c>
      <c r="M719" s="25">
        <v>44255</v>
      </c>
      <c r="N719" s="26">
        <v>44228</v>
      </c>
    </row>
    <row r="720" spans="1:14" x14ac:dyDescent="0.25">
      <c r="A720" s="1" t="s">
        <v>190</v>
      </c>
      <c r="B720" s="27">
        <v>44251</v>
      </c>
      <c r="C720" s="27">
        <v>44266</v>
      </c>
      <c r="D720" s="3">
        <f t="shared" si="82"/>
        <v>15</v>
      </c>
      <c r="E720" s="28" t="s">
        <v>104</v>
      </c>
      <c r="F720" s="28" t="s">
        <v>127</v>
      </c>
      <c r="G720" s="28">
        <v>1.62</v>
      </c>
      <c r="H720" s="28">
        <v>2079</v>
      </c>
      <c r="I720" s="29">
        <f t="shared" si="83"/>
        <v>4</v>
      </c>
      <c r="J720" s="12">
        <f t="shared" si="79"/>
        <v>0.43</v>
      </c>
      <c r="K720" s="13">
        <f t="shared" si="80"/>
        <v>1283.33</v>
      </c>
      <c r="L720" s="15">
        <f t="shared" si="81"/>
        <v>551.83000000000004</v>
      </c>
      <c r="M720" s="25">
        <v>44255</v>
      </c>
      <c r="N720" s="26">
        <v>44228</v>
      </c>
    </row>
    <row r="721" spans="1:14" x14ac:dyDescent="0.25">
      <c r="A721" s="1" t="s">
        <v>190</v>
      </c>
      <c r="B721" s="27">
        <v>44251</v>
      </c>
      <c r="C721" s="27">
        <v>44266</v>
      </c>
      <c r="D721" s="3">
        <f t="shared" si="82"/>
        <v>15</v>
      </c>
      <c r="E721" s="28" t="s">
        <v>105</v>
      </c>
      <c r="F721" s="28" t="s">
        <v>4</v>
      </c>
      <c r="G721" s="28">
        <v>45</v>
      </c>
      <c r="H721" s="28">
        <v>33750</v>
      </c>
      <c r="I721" s="29">
        <f t="shared" si="83"/>
        <v>4</v>
      </c>
      <c r="J721" s="12">
        <f t="shared" si="79"/>
        <v>12</v>
      </c>
      <c r="K721" s="13">
        <f t="shared" si="80"/>
        <v>750</v>
      </c>
      <c r="L721" s="15">
        <f t="shared" si="81"/>
        <v>9000</v>
      </c>
      <c r="M721" s="25">
        <v>44255</v>
      </c>
      <c r="N721" s="26">
        <v>44228</v>
      </c>
    </row>
    <row r="722" spans="1:14" x14ac:dyDescent="0.25">
      <c r="A722" s="1" t="s">
        <v>190</v>
      </c>
      <c r="B722" s="27">
        <v>44251</v>
      </c>
      <c r="C722" s="27">
        <v>44266</v>
      </c>
      <c r="D722" s="3">
        <f t="shared" si="82"/>
        <v>15</v>
      </c>
      <c r="E722" s="28" t="s">
        <v>106</v>
      </c>
      <c r="F722" s="28" t="s">
        <v>4</v>
      </c>
      <c r="G722" s="28">
        <v>47</v>
      </c>
      <c r="H722" s="28">
        <v>30080</v>
      </c>
      <c r="I722" s="29">
        <f t="shared" si="83"/>
        <v>4</v>
      </c>
      <c r="J722" s="12">
        <f t="shared" si="79"/>
        <v>12.53</v>
      </c>
      <c r="K722" s="13">
        <f t="shared" si="80"/>
        <v>640</v>
      </c>
      <c r="L722" s="15">
        <f t="shared" si="81"/>
        <v>8019.2</v>
      </c>
      <c r="M722" s="25">
        <v>44255</v>
      </c>
      <c r="N722" s="26">
        <v>44228</v>
      </c>
    </row>
    <row r="723" spans="1:14" x14ac:dyDescent="0.25">
      <c r="A723" s="1" t="s">
        <v>190</v>
      </c>
      <c r="B723" s="27">
        <v>44251</v>
      </c>
      <c r="C723" s="27">
        <v>44266</v>
      </c>
      <c r="D723" s="3">
        <f t="shared" si="82"/>
        <v>15</v>
      </c>
      <c r="E723" s="28" t="s">
        <v>107</v>
      </c>
      <c r="F723" s="28" t="s">
        <v>4</v>
      </c>
      <c r="G723" s="28">
        <v>14.5</v>
      </c>
      <c r="H723" s="28">
        <v>9425</v>
      </c>
      <c r="I723" s="29">
        <f t="shared" si="83"/>
        <v>4</v>
      </c>
      <c r="J723" s="12">
        <f t="shared" si="79"/>
        <v>3.87</v>
      </c>
      <c r="K723" s="13">
        <f t="shared" si="80"/>
        <v>650</v>
      </c>
      <c r="L723" s="15">
        <f t="shared" si="81"/>
        <v>2515.5</v>
      </c>
      <c r="M723" s="25">
        <v>44255</v>
      </c>
      <c r="N723" s="26">
        <v>44228</v>
      </c>
    </row>
    <row r="724" spans="1:14" x14ac:dyDescent="0.25">
      <c r="A724" s="1" t="s">
        <v>190</v>
      </c>
      <c r="B724" s="27">
        <v>44251</v>
      </c>
      <c r="C724" s="27">
        <v>44266</v>
      </c>
      <c r="D724" s="3">
        <f t="shared" si="82"/>
        <v>15</v>
      </c>
      <c r="E724" s="28" t="s">
        <v>108</v>
      </c>
      <c r="F724" s="28" t="s">
        <v>4</v>
      </c>
      <c r="G724" s="28">
        <v>90.15</v>
      </c>
      <c r="H724" s="28">
        <v>37496.400000000001</v>
      </c>
      <c r="I724" s="29">
        <f t="shared" si="83"/>
        <v>4</v>
      </c>
      <c r="J724" s="12">
        <f t="shared" si="79"/>
        <v>24.04</v>
      </c>
      <c r="K724" s="13">
        <f t="shared" si="80"/>
        <v>415.93</v>
      </c>
      <c r="L724" s="15">
        <f t="shared" si="81"/>
        <v>9998.9599999999991</v>
      </c>
      <c r="M724" s="25">
        <v>44255</v>
      </c>
      <c r="N724" s="26">
        <v>44228</v>
      </c>
    </row>
    <row r="725" spans="1:14" x14ac:dyDescent="0.25">
      <c r="A725" s="1" t="s">
        <v>190</v>
      </c>
      <c r="B725" s="27">
        <v>44251</v>
      </c>
      <c r="C725" s="27">
        <v>44266</v>
      </c>
      <c r="D725" s="3">
        <f t="shared" si="82"/>
        <v>15</v>
      </c>
      <c r="E725" s="28" t="s">
        <v>109</v>
      </c>
      <c r="F725" s="28" t="s">
        <v>4</v>
      </c>
      <c r="G725" s="28">
        <v>111.94</v>
      </c>
      <c r="H725" s="28">
        <v>44862.13</v>
      </c>
      <c r="I725" s="29">
        <f t="shared" si="83"/>
        <v>4</v>
      </c>
      <c r="J725" s="12">
        <f t="shared" si="79"/>
        <v>29.85</v>
      </c>
      <c r="K725" s="13">
        <f t="shared" si="80"/>
        <v>400.77</v>
      </c>
      <c r="L725" s="15">
        <f t="shared" si="81"/>
        <v>11962.98</v>
      </c>
      <c r="M725" s="25">
        <v>44255</v>
      </c>
      <c r="N725" s="26">
        <v>44228</v>
      </c>
    </row>
    <row r="726" spans="1:14" x14ac:dyDescent="0.25">
      <c r="A726" s="1" t="s">
        <v>190</v>
      </c>
      <c r="B726" s="27">
        <v>44251</v>
      </c>
      <c r="C726" s="27">
        <v>44266</v>
      </c>
      <c r="D726" s="3">
        <f t="shared" si="82"/>
        <v>15</v>
      </c>
      <c r="E726" s="28" t="s">
        <v>110</v>
      </c>
      <c r="F726" s="28" t="s">
        <v>4</v>
      </c>
      <c r="G726" s="28">
        <v>0.68</v>
      </c>
      <c r="H726" s="28">
        <v>900</v>
      </c>
      <c r="I726" s="29">
        <f t="shared" si="83"/>
        <v>4</v>
      </c>
      <c r="J726" s="12">
        <f t="shared" si="79"/>
        <v>0.18</v>
      </c>
      <c r="K726" s="13">
        <f t="shared" si="80"/>
        <v>1323.53</v>
      </c>
      <c r="L726" s="15">
        <f t="shared" si="81"/>
        <v>238.24</v>
      </c>
      <c r="M726" s="25">
        <v>44255</v>
      </c>
      <c r="N726" s="26">
        <v>44228</v>
      </c>
    </row>
    <row r="727" spans="1:14" x14ac:dyDescent="0.25">
      <c r="A727" s="1" t="s">
        <v>190</v>
      </c>
      <c r="B727" s="27">
        <v>44251</v>
      </c>
      <c r="C727" s="27">
        <v>44266</v>
      </c>
      <c r="D727" s="3">
        <f t="shared" si="82"/>
        <v>15</v>
      </c>
      <c r="E727" s="28" t="s">
        <v>111</v>
      </c>
      <c r="F727" s="28" t="s">
        <v>4</v>
      </c>
      <c r="G727" s="28">
        <v>2.4</v>
      </c>
      <c r="H727" s="28">
        <v>4500</v>
      </c>
      <c r="I727" s="29">
        <f t="shared" si="83"/>
        <v>4</v>
      </c>
      <c r="J727" s="12">
        <f t="shared" si="79"/>
        <v>0.64</v>
      </c>
      <c r="K727" s="13">
        <f t="shared" si="80"/>
        <v>1875</v>
      </c>
      <c r="L727" s="15">
        <f t="shared" si="81"/>
        <v>1200</v>
      </c>
      <c r="M727" s="25">
        <v>44255</v>
      </c>
      <c r="N727" s="26">
        <v>44228</v>
      </c>
    </row>
    <row r="728" spans="1:14" x14ac:dyDescent="0.25">
      <c r="A728" s="1" t="s">
        <v>190</v>
      </c>
      <c r="B728" s="27">
        <v>44251</v>
      </c>
      <c r="C728" s="27">
        <v>44266</v>
      </c>
      <c r="D728" s="3">
        <f t="shared" si="82"/>
        <v>15</v>
      </c>
      <c r="E728" s="28" t="s">
        <v>112</v>
      </c>
      <c r="F728" s="28" t="s">
        <v>4</v>
      </c>
      <c r="G728" s="28">
        <v>0.8</v>
      </c>
      <c r="H728" s="28">
        <v>2330</v>
      </c>
      <c r="I728" s="29">
        <f t="shared" si="83"/>
        <v>4</v>
      </c>
      <c r="J728" s="12">
        <f t="shared" si="79"/>
        <v>0.21</v>
      </c>
      <c r="K728" s="13">
        <f t="shared" si="80"/>
        <v>2912.5</v>
      </c>
      <c r="L728" s="15">
        <f t="shared" si="81"/>
        <v>611.63</v>
      </c>
      <c r="M728" s="25">
        <v>44255</v>
      </c>
      <c r="N728" s="26">
        <v>44228</v>
      </c>
    </row>
    <row r="729" spans="1:14" x14ac:dyDescent="0.25">
      <c r="A729" s="1" t="s">
        <v>190</v>
      </c>
      <c r="B729" s="27">
        <v>44251</v>
      </c>
      <c r="C729" s="27">
        <v>44266</v>
      </c>
      <c r="D729" s="3">
        <f t="shared" si="82"/>
        <v>15</v>
      </c>
      <c r="E729" s="28" t="s">
        <v>113</v>
      </c>
      <c r="F729" s="28" t="s">
        <v>118</v>
      </c>
      <c r="G729" s="28">
        <v>617</v>
      </c>
      <c r="H729" s="28">
        <v>7141.36</v>
      </c>
      <c r="I729" s="29">
        <f t="shared" si="83"/>
        <v>4</v>
      </c>
      <c r="J729" s="12">
        <f t="shared" si="79"/>
        <v>164.53</v>
      </c>
      <c r="K729" s="13">
        <f t="shared" si="80"/>
        <v>11.57</v>
      </c>
      <c r="L729" s="15">
        <f t="shared" si="81"/>
        <v>1903.61</v>
      </c>
      <c r="M729" s="25">
        <v>44255</v>
      </c>
      <c r="N729" s="26">
        <v>44228</v>
      </c>
    </row>
    <row r="730" spans="1:14" x14ac:dyDescent="0.25">
      <c r="A730" s="1" t="s">
        <v>190</v>
      </c>
      <c r="B730" s="27">
        <v>44251</v>
      </c>
      <c r="C730" s="27">
        <v>44266</v>
      </c>
      <c r="D730" s="3">
        <f t="shared" si="82"/>
        <v>15</v>
      </c>
      <c r="E730" s="28" t="s">
        <v>114</v>
      </c>
      <c r="F730" s="28" t="s">
        <v>118</v>
      </c>
      <c r="G730" s="28">
        <v>4200</v>
      </c>
      <c r="H730" s="28">
        <v>39487.199999999997</v>
      </c>
      <c r="I730" s="29">
        <f t="shared" si="83"/>
        <v>4</v>
      </c>
      <c r="J730" s="12">
        <f t="shared" si="79"/>
        <v>1120</v>
      </c>
      <c r="K730" s="13">
        <f t="shared" si="80"/>
        <v>9.4</v>
      </c>
      <c r="L730" s="15">
        <f t="shared" si="81"/>
        <v>10528</v>
      </c>
      <c r="M730" s="25">
        <v>44255</v>
      </c>
      <c r="N730" s="26">
        <v>44228</v>
      </c>
    </row>
    <row r="731" spans="1:14" x14ac:dyDescent="0.25">
      <c r="A731" s="1" t="s">
        <v>190</v>
      </c>
      <c r="B731" s="27">
        <v>44251</v>
      </c>
      <c r="C731" s="27">
        <v>44266</v>
      </c>
      <c r="D731" s="3">
        <f t="shared" si="82"/>
        <v>15</v>
      </c>
      <c r="E731" s="28" t="s">
        <v>115</v>
      </c>
      <c r="F731" s="28" t="s">
        <v>4</v>
      </c>
      <c r="G731" s="28">
        <v>18.84</v>
      </c>
      <c r="H731" s="28">
        <v>21242.7</v>
      </c>
      <c r="I731" s="29">
        <f t="shared" si="83"/>
        <v>4</v>
      </c>
      <c r="J731" s="12">
        <f t="shared" si="79"/>
        <v>5.0199999999999996</v>
      </c>
      <c r="K731" s="13">
        <f t="shared" si="80"/>
        <v>1127.53</v>
      </c>
      <c r="L731" s="15">
        <f t="shared" si="81"/>
        <v>5660.2</v>
      </c>
      <c r="M731" s="25">
        <v>44255</v>
      </c>
      <c r="N731" s="26">
        <v>44228</v>
      </c>
    </row>
    <row r="732" spans="1:14" x14ac:dyDescent="0.25">
      <c r="A732" s="1" t="s">
        <v>190</v>
      </c>
      <c r="B732" s="27">
        <v>44251</v>
      </c>
      <c r="C732" s="27">
        <v>44266</v>
      </c>
      <c r="D732" s="3">
        <f t="shared" si="82"/>
        <v>15</v>
      </c>
      <c r="E732" s="28" t="s">
        <v>117</v>
      </c>
      <c r="F732" s="28" t="s">
        <v>4</v>
      </c>
      <c r="G732" s="28">
        <v>57.6</v>
      </c>
      <c r="H732" s="28">
        <v>62961.5</v>
      </c>
      <c r="I732" s="29">
        <f t="shared" si="83"/>
        <v>4</v>
      </c>
      <c r="J732" s="12">
        <f t="shared" si="79"/>
        <v>15.36</v>
      </c>
      <c r="K732" s="13">
        <f t="shared" si="80"/>
        <v>1093.08</v>
      </c>
      <c r="L732" s="15">
        <f t="shared" si="81"/>
        <v>16789.71</v>
      </c>
      <c r="M732" s="25">
        <v>44255</v>
      </c>
      <c r="N732" s="26">
        <v>44228</v>
      </c>
    </row>
    <row r="733" spans="1:14" x14ac:dyDescent="0.25">
      <c r="A733" s="1" t="s">
        <v>190</v>
      </c>
      <c r="B733" s="27">
        <v>44251</v>
      </c>
      <c r="C733" s="27">
        <v>44266</v>
      </c>
      <c r="D733" s="3">
        <f t="shared" si="82"/>
        <v>15</v>
      </c>
      <c r="E733" s="28" t="s">
        <v>196</v>
      </c>
      <c r="F733" s="28" t="s">
        <v>118</v>
      </c>
      <c r="G733" s="28">
        <v>0.66700000000000004</v>
      </c>
      <c r="H733" s="28">
        <v>2067.6999999999998</v>
      </c>
      <c r="I733" s="29">
        <f t="shared" ref="I733:I754" si="84">M733-B733</f>
        <v>4</v>
      </c>
      <c r="J733" s="12">
        <f t="shared" ref="J733:J754" si="85">ROUND(G733/D733*I733,2)</f>
        <v>0.18</v>
      </c>
      <c r="K733" s="13">
        <f t="shared" ref="K733:K754" si="86">ROUND(H733/G733,2)</f>
        <v>3100</v>
      </c>
      <c r="L733" s="15">
        <f t="shared" ref="L733:L754" si="87">ROUND(J733*K733,2)</f>
        <v>558</v>
      </c>
      <c r="M733" s="25">
        <v>44255</v>
      </c>
      <c r="N733" s="26">
        <v>44228</v>
      </c>
    </row>
    <row r="734" spans="1:14" x14ac:dyDescent="0.25">
      <c r="A734" s="1" t="s">
        <v>190</v>
      </c>
      <c r="B734" s="27">
        <v>44251</v>
      </c>
      <c r="C734" s="27">
        <v>44266</v>
      </c>
      <c r="D734" s="3">
        <f t="shared" si="82"/>
        <v>15</v>
      </c>
      <c r="E734" s="28" t="s">
        <v>128</v>
      </c>
      <c r="F734" s="28" t="s">
        <v>118</v>
      </c>
      <c r="G734" s="28">
        <v>1</v>
      </c>
      <c r="H734" s="28">
        <v>238.5</v>
      </c>
      <c r="I734" s="29">
        <f t="shared" si="84"/>
        <v>4</v>
      </c>
      <c r="J734" s="12">
        <f t="shared" si="85"/>
        <v>0.27</v>
      </c>
      <c r="K734" s="13">
        <f t="shared" si="86"/>
        <v>238.5</v>
      </c>
      <c r="L734" s="15">
        <f t="shared" si="87"/>
        <v>64.400000000000006</v>
      </c>
      <c r="M734" s="25">
        <v>44255</v>
      </c>
      <c r="N734" s="26">
        <v>44228</v>
      </c>
    </row>
    <row r="735" spans="1:14" x14ac:dyDescent="0.25">
      <c r="A735" s="1" t="s">
        <v>190</v>
      </c>
      <c r="B735" s="27">
        <v>44251</v>
      </c>
      <c r="C735" s="27">
        <v>44266</v>
      </c>
      <c r="D735" s="3">
        <f t="shared" si="82"/>
        <v>15</v>
      </c>
      <c r="E735" s="28" t="s">
        <v>165</v>
      </c>
      <c r="F735" s="28" t="s">
        <v>118</v>
      </c>
      <c r="G735" s="28">
        <v>2</v>
      </c>
      <c r="H735" s="28">
        <v>2321.42</v>
      </c>
      <c r="I735" s="29">
        <f t="shared" si="84"/>
        <v>4</v>
      </c>
      <c r="J735" s="12">
        <f t="shared" si="85"/>
        <v>0.53</v>
      </c>
      <c r="K735" s="13">
        <f t="shared" si="86"/>
        <v>1160.71</v>
      </c>
      <c r="L735" s="15">
        <f t="shared" si="87"/>
        <v>615.17999999999995</v>
      </c>
      <c r="M735" s="25">
        <v>44255</v>
      </c>
      <c r="N735" s="26">
        <v>44228</v>
      </c>
    </row>
    <row r="736" spans="1:14" x14ac:dyDescent="0.25">
      <c r="A736" s="1" t="s">
        <v>190</v>
      </c>
      <c r="B736" s="27">
        <v>44251</v>
      </c>
      <c r="C736" s="27">
        <v>44266</v>
      </c>
      <c r="D736" s="3">
        <f t="shared" si="82"/>
        <v>15</v>
      </c>
      <c r="E736" s="28" t="s">
        <v>130</v>
      </c>
      <c r="F736" s="28" t="s">
        <v>159</v>
      </c>
      <c r="G736" s="28">
        <v>7</v>
      </c>
      <c r="H736" s="28">
        <v>1036</v>
      </c>
      <c r="I736" s="29">
        <f t="shared" si="84"/>
        <v>4</v>
      </c>
      <c r="J736" s="12">
        <f t="shared" si="85"/>
        <v>1.87</v>
      </c>
      <c r="K736" s="13">
        <f t="shared" si="86"/>
        <v>148</v>
      </c>
      <c r="L736" s="15">
        <f t="shared" si="87"/>
        <v>276.76</v>
      </c>
      <c r="M736" s="25">
        <v>44255</v>
      </c>
      <c r="N736" s="26">
        <v>44228</v>
      </c>
    </row>
    <row r="737" spans="1:14" x14ac:dyDescent="0.25">
      <c r="A737" s="1" t="s">
        <v>190</v>
      </c>
      <c r="B737" s="27">
        <v>44251</v>
      </c>
      <c r="C737" s="27">
        <v>44266</v>
      </c>
      <c r="D737" s="3">
        <f t="shared" si="82"/>
        <v>15</v>
      </c>
      <c r="E737" s="28" t="s">
        <v>131</v>
      </c>
      <c r="F737" s="28" t="s">
        <v>118</v>
      </c>
      <c r="G737" s="28">
        <v>13</v>
      </c>
      <c r="H737" s="28">
        <v>613.16999999999996</v>
      </c>
      <c r="I737" s="29">
        <f t="shared" si="84"/>
        <v>4</v>
      </c>
      <c r="J737" s="12">
        <f t="shared" si="85"/>
        <v>3.47</v>
      </c>
      <c r="K737" s="13">
        <f t="shared" si="86"/>
        <v>47.17</v>
      </c>
      <c r="L737" s="15">
        <f t="shared" si="87"/>
        <v>163.68</v>
      </c>
      <c r="M737" s="25">
        <v>44255</v>
      </c>
      <c r="N737" s="26">
        <v>44228</v>
      </c>
    </row>
    <row r="738" spans="1:14" x14ac:dyDescent="0.25">
      <c r="A738" s="1" t="s">
        <v>190</v>
      </c>
      <c r="B738" s="27">
        <v>44251</v>
      </c>
      <c r="C738" s="27">
        <v>44266</v>
      </c>
      <c r="D738" s="3">
        <f t="shared" si="82"/>
        <v>15</v>
      </c>
      <c r="E738" s="28" t="s">
        <v>132</v>
      </c>
      <c r="F738" s="28" t="s">
        <v>118</v>
      </c>
      <c r="G738" s="28">
        <v>9</v>
      </c>
      <c r="H738" s="28">
        <v>175.03</v>
      </c>
      <c r="I738" s="29">
        <f t="shared" si="84"/>
        <v>4</v>
      </c>
      <c r="J738" s="12">
        <f t="shared" si="85"/>
        <v>2.4</v>
      </c>
      <c r="K738" s="13">
        <f t="shared" si="86"/>
        <v>19.45</v>
      </c>
      <c r="L738" s="15">
        <f t="shared" si="87"/>
        <v>46.68</v>
      </c>
      <c r="M738" s="25">
        <v>44255</v>
      </c>
      <c r="N738" s="26">
        <v>44228</v>
      </c>
    </row>
    <row r="739" spans="1:14" x14ac:dyDescent="0.25">
      <c r="A739" s="1" t="s">
        <v>190</v>
      </c>
      <c r="B739" s="27">
        <v>44251</v>
      </c>
      <c r="C739" s="27">
        <v>44266</v>
      </c>
      <c r="D739" s="3">
        <f t="shared" si="82"/>
        <v>15</v>
      </c>
      <c r="E739" s="28" t="s">
        <v>133</v>
      </c>
      <c r="F739" s="28" t="s">
        <v>118</v>
      </c>
      <c r="G739" s="28">
        <v>1</v>
      </c>
      <c r="H739" s="28">
        <v>660.15</v>
      </c>
      <c r="I739" s="29">
        <f t="shared" si="84"/>
        <v>4</v>
      </c>
      <c r="J739" s="12">
        <f t="shared" si="85"/>
        <v>0.27</v>
      </c>
      <c r="K739" s="13">
        <f t="shared" si="86"/>
        <v>660.15</v>
      </c>
      <c r="L739" s="15">
        <f t="shared" si="87"/>
        <v>178.24</v>
      </c>
      <c r="M739" s="25">
        <v>44255</v>
      </c>
      <c r="N739" s="26">
        <v>44228</v>
      </c>
    </row>
    <row r="740" spans="1:14" x14ac:dyDescent="0.25">
      <c r="A740" s="1" t="s">
        <v>190</v>
      </c>
      <c r="B740" s="27">
        <v>44251</v>
      </c>
      <c r="C740" s="27">
        <v>44266</v>
      </c>
      <c r="D740" s="3">
        <f t="shared" si="82"/>
        <v>15</v>
      </c>
      <c r="E740" s="28" t="s">
        <v>134</v>
      </c>
      <c r="F740" s="28" t="s">
        <v>118</v>
      </c>
      <c r="G740" s="28">
        <v>10</v>
      </c>
      <c r="H740" s="28">
        <v>800</v>
      </c>
      <c r="I740" s="29">
        <f t="shared" si="84"/>
        <v>4</v>
      </c>
      <c r="J740" s="12">
        <f t="shared" si="85"/>
        <v>2.67</v>
      </c>
      <c r="K740" s="13">
        <f t="shared" si="86"/>
        <v>80</v>
      </c>
      <c r="L740" s="15">
        <f t="shared" si="87"/>
        <v>213.6</v>
      </c>
      <c r="M740" s="25">
        <v>44255</v>
      </c>
      <c r="N740" s="26">
        <v>44228</v>
      </c>
    </row>
    <row r="741" spans="1:14" x14ac:dyDescent="0.25">
      <c r="A741" s="1" t="s">
        <v>190</v>
      </c>
      <c r="B741" s="27">
        <v>44251</v>
      </c>
      <c r="C741" s="27">
        <v>44266</v>
      </c>
      <c r="D741" s="3">
        <f t="shared" si="82"/>
        <v>15</v>
      </c>
      <c r="E741" s="28" t="s">
        <v>135</v>
      </c>
      <c r="F741" s="28" t="s">
        <v>118</v>
      </c>
      <c r="G741" s="28">
        <v>3</v>
      </c>
      <c r="H741" s="28">
        <v>750</v>
      </c>
      <c r="I741" s="29">
        <f t="shared" si="84"/>
        <v>4</v>
      </c>
      <c r="J741" s="12">
        <f t="shared" si="85"/>
        <v>0.8</v>
      </c>
      <c r="K741" s="13">
        <f t="shared" si="86"/>
        <v>250</v>
      </c>
      <c r="L741" s="15">
        <f t="shared" si="87"/>
        <v>200</v>
      </c>
      <c r="M741" s="25">
        <v>44255</v>
      </c>
      <c r="N741" s="26">
        <v>44228</v>
      </c>
    </row>
    <row r="742" spans="1:14" x14ac:dyDescent="0.25">
      <c r="A742" s="1" t="s">
        <v>190</v>
      </c>
      <c r="B742" s="27">
        <v>44251</v>
      </c>
      <c r="C742" s="27">
        <v>44266</v>
      </c>
      <c r="D742" s="3">
        <f t="shared" si="82"/>
        <v>15</v>
      </c>
      <c r="E742" s="28" t="s">
        <v>136</v>
      </c>
      <c r="F742" s="28" t="s">
        <v>159</v>
      </c>
      <c r="G742" s="28">
        <v>17</v>
      </c>
      <c r="H742" s="28">
        <v>1003</v>
      </c>
      <c r="I742" s="29">
        <f t="shared" si="84"/>
        <v>4</v>
      </c>
      <c r="J742" s="12">
        <f t="shared" si="85"/>
        <v>4.53</v>
      </c>
      <c r="K742" s="13">
        <f t="shared" si="86"/>
        <v>59</v>
      </c>
      <c r="L742" s="15">
        <f t="shared" si="87"/>
        <v>267.27</v>
      </c>
      <c r="M742" s="25">
        <v>44255</v>
      </c>
      <c r="N742" s="26">
        <v>44228</v>
      </c>
    </row>
    <row r="743" spans="1:14" x14ac:dyDescent="0.25">
      <c r="A743" s="1" t="s">
        <v>190</v>
      </c>
      <c r="B743" s="27">
        <v>44251</v>
      </c>
      <c r="C743" s="27">
        <v>44266</v>
      </c>
      <c r="D743" s="3">
        <f t="shared" si="82"/>
        <v>15</v>
      </c>
      <c r="E743" s="28" t="s">
        <v>137</v>
      </c>
      <c r="F743" s="28" t="s">
        <v>118</v>
      </c>
      <c r="G743" s="28">
        <v>100</v>
      </c>
      <c r="H743" s="28">
        <v>1500</v>
      </c>
      <c r="I743" s="29">
        <f t="shared" si="84"/>
        <v>4</v>
      </c>
      <c r="J743" s="12">
        <f t="shared" si="85"/>
        <v>26.67</v>
      </c>
      <c r="K743" s="13">
        <f t="shared" si="86"/>
        <v>15</v>
      </c>
      <c r="L743" s="15">
        <f t="shared" si="87"/>
        <v>400.05</v>
      </c>
      <c r="M743" s="25">
        <v>44255</v>
      </c>
      <c r="N743" s="26">
        <v>44228</v>
      </c>
    </row>
    <row r="744" spans="1:14" x14ac:dyDescent="0.25">
      <c r="A744" s="1" t="s">
        <v>190</v>
      </c>
      <c r="B744" s="27">
        <v>44251</v>
      </c>
      <c r="C744" s="27">
        <v>44266</v>
      </c>
      <c r="D744" s="3">
        <f t="shared" si="82"/>
        <v>15</v>
      </c>
      <c r="E744" s="28" t="s">
        <v>138</v>
      </c>
      <c r="F744" s="28" t="s">
        <v>118</v>
      </c>
      <c r="G744" s="28">
        <v>0.4</v>
      </c>
      <c r="H744" s="28">
        <v>331.25</v>
      </c>
      <c r="I744" s="29">
        <f t="shared" si="84"/>
        <v>4</v>
      </c>
      <c r="J744" s="12">
        <f t="shared" si="85"/>
        <v>0.11</v>
      </c>
      <c r="K744" s="13">
        <f t="shared" si="86"/>
        <v>828.13</v>
      </c>
      <c r="L744" s="15">
        <f t="shared" si="87"/>
        <v>91.09</v>
      </c>
      <c r="M744" s="25">
        <v>44255</v>
      </c>
      <c r="N744" s="26">
        <v>44228</v>
      </c>
    </row>
    <row r="745" spans="1:14" x14ac:dyDescent="0.25">
      <c r="A745" s="1" t="s">
        <v>190</v>
      </c>
      <c r="B745" s="27">
        <v>44251</v>
      </c>
      <c r="C745" s="27">
        <v>44266</v>
      </c>
      <c r="D745" s="3">
        <f t="shared" si="82"/>
        <v>15</v>
      </c>
      <c r="E745" s="28" t="s">
        <v>139</v>
      </c>
      <c r="F745" s="28" t="s">
        <v>118</v>
      </c>
      <c r="G745" s="28">
        <v>15</v>
      </c>
      <c r="H745" s="28">
        <v>1272.7</v>
      </c>
      <c r="I745" s="29">
        <f t="shared" si="84"/>
        <v>4</v>
      </c>
      <c r="J745" s="12">
        <f t="shared" si="85"/>
        <v>4</v>
      </c>
      <c r="K745" s="13">
        <f t="shared" si="86"/>
        <v>84.85</v>
      </c>
      <c r="L745" s="15">
        <f t="shared" si="87"/>
        <v>339.4</v>
      </c>
      <c r="M745" s="25">
        <v>44255</v>
      </c>
      <c r="N745" s="26">
        <v>44228</v>
      </c>
    </row>
    <row r="746" spans="1:14" x14ac:dyDescent="0.25">
      <c r="A746" s="1" t="s">
        <v>190</v>
      </c>
      <c r="B746" s="27">
        <v>44251</v>
      </c>
      <c r="C746" s="27">
        <v>44266</v>
      </c>
      <c r="D746" s="3">
        <f t="shared" si="82"/>
        <v>15</v>
      </c>
      <c r="E746" s="28" t="s">
        <v>197</v>
      </c>
      <c r="F746" s="28" t="s">
        <v>118</v>
      </c>
      <c r="G746" s="28">
        <v>1</v>
      </c>
      <c r="H746" s="28">
        <v>356</v>
      </c>
      <c r="I746" s="29">
        <f t="shared" si="84"/>
        <v>4</v>
      </c>
      <c r="J746" s="12">
        <f t="shared" si="85"/>
        <v>0.27</v>
      </c>
      <c r="K746" s="13">
        <f t="shared" si="86"/>
        <v>356</v>
      </c>
      <c r="L746" s="15">
        <f t="shared" si="87"/>
        <v>96.12</v>
      </c>
      <c r="M746" s="25">
        <v>44255</v>
      </c>
      <c r="N746" s="26">
        <v>44228</v>
      </c>
    </row>
    <row r="747" spans="1:14" x14ac:dyDescent="0.25">
      <c r="A747" s="1" t="s">
        <v>190</v>
      </c>
      <c r="B747" s="27">
        <v>44251</v>
      </c>
      <c r="C747" s="27">
        <v>44266</v>
      </c>
      <c r="D747" s="3">
        <f t="shared" si="82"/>
        <v>15</v>
      </c>
      <c r="E747" s="28" t="s">
        <v>140</v>
      </c>
      <c r="F747" s="28" t="s">
        <v>118</v>
      </c>
      <c r="G747" s="28">
        <v>40</v>
      </c>
      <c r="H747" s="28">
        <v>3000</v>
      </c>
      <c r="I747" s="29">
        <f t="shared" si="84"/>
        <v>4</v>
      </c>
      <c r="J747" s="12">
        <f t="shared" si="85"/>
        <v>10.67</v>
      </c>
      <c r="K747" s="13">
        <f t="shared" si="86"/>
        <v>75</v>
      </c>
      <c r="L747" s="15">
        <f t="shared" si="87"/>
        <v>800.25</v>
      </c>
      <c r="M747" s="25">
        <v>44255</v>
      </c>
      <c r="N747" s="26">
        <v>44228</v>
      </c>
    </row>
    <row r="748" spans="1:14" x14ac:dyDescent="0.25">
      <c r="A748" s="1" t="s">
        <v>190</v>
      </c>
      <c r="B748" s="27">
        <v>44251</v>
      </c>
      <c r="C748" s="27">
        <v>44266</v>
      </c>
      <c r="D748" s="3">
        <f t="shared" ref="D748:D811" si="88">C748-B748</f>
        <v>15</v>
      </c>
      <c r="E748" s="28" t="s">
        <v>141</v>
      </c>
      <c r="F748" s="28" t="s">
        <v>118</v>
      </c>
      <c r="G748" s="28">
        <v>10</v>
      </c>
      <c r="H748" s="28">
        <v>2500</v>
      </c>
      <c r="I748" s="29">
        <f t="shared" si="84"/>
        <v>4</v>
      </c>
      <c r="J748" s="12">
        <f t="shared" si="85"/>
        <v>2.67</v>
      </c>
      <c r="K748" s="13">
        <f t="shared" si="86"/>
        <v>250</v>
      </c>
      <c r="L748" s="15">
        <f t="shared" si="87"/>
        <v>667.5</v>
      </c>
      <c r="M748" s="25">
        <v>44255</v>
      </c>
      <c r="N748" s="26">
        <v>44228</v>
      </c>
    </row>
    <row r="749" spans="1:14" x14ac:dyDescent="0.25">
      <c r="A749" s="1" t="s">
        <v>190</v>
      </c>
      <c r="B749" s="27">
        <v>44251</v>
      </c>
      <c r="C749" s="27">
        <v>44266</v>
      </c>
      <c r="D749" s="3">
        <f t="shared" si="88"/>
        <v>15</v>
      </c>
      <c r="E749" s="28" t="s">
        <v>142</v>
      </c>
      <c r="F749" s="28" t="s">
        <v>118</v>
      </c>
      <c r="G749" s="28">
        <v>9</v>
      </c>
      <c r="H749" s="28">
        <v>855</v>
      </c>
      <c r="I749" s="29">
        <f t="shared" si="84"/>
        <v>4</v>
      </c>
      <c r="J749" s="12">
        <f t="shared" si="85"/>
        <v>2.4</v>
      </c>
      <c r="K749" s="13">
        <f t="shared" si="86"/>
        <v>95</v>
      </c>
      <c r="L749" s="15">
        <f t="shared" si="87"/>
        <v>228</v>
      </c>
      <c r="M749" s="25">
        <v>44255</v>
      </c>
      <c r="N749" s="26">
        <v>44228</v>
      </c>
    </row>
    <row r="750" spans="1:14" x14ac:dyDescent="0.25">
      <c r="A750" s="1" t="s">
        <v>190</v>
      </c>
      <c r="B750" s="27">
        <v>44251</v>
      </c>
      <c r="C750" s="27">
        <v>44266</v>
      </c>
      <c r="D750" s="3">
        <f t="shared" si="88"/>
        <v>15</v>
      </c>
      <c r="E750" s="28" t="s">
        <v>173</v>
      </c>
      <c r="F750" s="28" t="s">
        <v>176</v>
      </c>
      <c r="G750" s="28">
        <v>6</v>
      </c>
      <c r="H750" s="28">
        <v>3180</v>
      </c>
      <c r="I750" s="29">
        <f t="shared" si="84"/>
        <v>4</v>
      </c>
      <c r="J750" s="12">
        <f t="shared" si="85"/>
        <v>1.6</v>
      </c>
      <c r="K750" s="13">
        <f t="shared" si="86"/>
        <v>530</v>
      </c>
      <c r="L750" s="15">
        <f t="shared" si="87"/>
        <v>848</v>
      </c>
      <c r="M750" s="25">
        <v>44255</v>
      </c>
      <c r="N750" s="26">
        <v>44228</v>
      </c>
    </row>
    <row r="751" spans="1:14" x14ac:dyDescent="0.25">
      <c r="A751" s="1" t="s">
        <v>190</v>
      </c>
      <c r="B751" s="27">
        <v>44251</v>
      </c>
      <c r="C751" s="27">
        <v>44266</v>
      </c>
      <c r="D751" s="3">
        <f t="shared" si="88"/>
        <v>15</v>
      </c>
      <c r="E751" s="28" t="s">
        <v>144</v>
      </c>
      <c r="F751" s="28" t="s">
        <v>160</v>
      </c>
      <c r="G751" s="28">
        <v>100</v>
      </c>
      <c r="H751" s="28">
        <v>5000</v>
      </c>
      <c r="I751" s="29">
        <f t="shared" si="84"/>
        <v>4</v>
      </c>
      <c r="J751" s="12">
        <f t="shared" si="85"/>
        <v>26.67</v>
      </c>
      <c r="K751" s="13">
        <f t="shared" si="86"/>
        <v>50</v>
      </c>
      <c r="L751" s="15">
        <f t="shared" si="87"/>
        <v>1333.5</v>
      </c>
      <c r="M751" s="25">
        <v>44255</v>
      </c>
      <c r="N751" s="26">
        <v>44228</v>
      </c>
    </row>
    <row r="752" spans="1:14" x14ac:dyDescent="0.25">
      <c r="A752" s="1" t="s">
        <v>190</v>
      </c>
      <c r="B752" s="27">
        <v>44251</v>
      </c>
      <c r="C752" s="27">
        <v>44266</v>
      </c>
      <c r="D752" s="3">
        <f t="shared" si="88"/>
        <v>15</v>
      </c>
      <c r="E752" s="28" t="s">
        <v>145</v>
      </c>
      <c r="F752" s="28" t="s">
        <v>160</v>
      </c>
      <c r="G752" s="28">
        <v>7</v>
      </c>
      <c r="H752" s="28">
        <v>1380</v>
      </c>
      <c r="I752" s="29">
        <f t="shared" si="84"/>
        <v>4</v>
      </c>
      <c r="J752" s="12">
        <f t="shared" si="85"/>
        <v>1.87</v>
      </c>
      <c r="K752" s="13">
        <f t="shared" si="86"/>
        <v>197.14</v>
      </c>
      <c r="L752" s="15">
        <f t="shared" si="87"/>
        <v>368.65</v>
      </c>
      <c r="M752" s="25">
        <v>44255</v>
      </c>
      <c r="N752" s="26">
        <v>44228</v>
      </c>
    </row>
    <row r="753" spans="1:14" x14ac:dyDescent="0.25">
      <c r="A753" s="1" t="s">
        <v>190</v>
      </c>
      <c r="B753" s="27">
        <v>44251</v>
      </c>
      <c r="C753" s="27">
        <v>44266</v>
      </c>
      <c r="D753" s="3">
        <f t="shared" si="88"/>
        <v>15</v>
      </c>
      <c r="E753" s="28" t="s">
        <v>167</v>
      </c>
      <c r="F753" s="28" t="s">
        <v>160</v>
      </c>
      <c r="G753" s="28">
        <v>3</v>
      </c>
      <c r="H753" s="28">
        <v>372</v>
      </c>
      <c r="I753" s="29">
        <f t="shared" si="84"/>
        <v>4</v>
      </c>
      <c r="J753" s="12">
        <f t="shared" si="85"/>
        <v>0.8</v>
      </c>
      <c r="K753" s="13">
        <f t="shared" si="86"/>
        <v>124</v>
      </c>
      <c r="L753" s="15">
        <f t="shared" si="87"/>
        <v>99.2</v>
      </c>
      <c r="M753" s="25">
        <v>44255</v>
      </c>
      <c r="N753" s="26">
        <v>44228</v>
      </c>
    </row>
    <row r="754" spans="1:14" x14ac:dyDescent="0.25">
      <c r="A754" s="1" t="s">
        <v>190</v>
      </c>
      <c r="B754" s="27">
        <v>44251</v>
      </c>
      <c r="C754" s="27">
        <v>44266</v>
      </c>
      <c r="D754" s="3">
        <f t="shared" si="88"/>
        <v>15</v>
      </c>
      <c r="E754" s="28" t="s">
        <v>146</v>
      </c>
      <c r="F754" s="28" t="s">
        <v>118</v>
      </c>
      <c r="G754" s="28">
        <v>2</v>
      </c>
      <c r="H754" s="28">
        <v>12000</v>
      </c>
      <c r="I754" s="29">
        <f t="shared" si="84"/>
        <v>4</v>
      </c>
      <c r="J754" s="12">
        <f t="shared" si="85"/>
        <v>0.53</v>
      </c>
      <c r="K754" s="13">
        <f t="shared" si="86"/>
        <v>6000</v>
      </c>
      <c r="L754" s="15">
        <f t="shared" si="87"/>
        <v>3180</v>
      </c>
      <c r="M754" s="25">
        <v>44255</v>
      </c>
      <c r="N754" s="26">
        <v>44228</v>
      </c>
    </row>
    <row r="755" spans="1:14" x14ac:dyDescent="0.25">
      <c r="A755" s="1" t="s">
        <v>190</v>
      </c>
      <c r="B755" s="27">
        <v>44251</v>
      </c>
      <c r="C755" s="27">
        <v>44266</v>
      </c>
      <c r="D755" s="3">
        <f t="shared" si="88"/>
        <v>15</v>
      </c>
      <c r="E755" s="28" t="s">
        <v>148</v>
      </c>
      <c r="F755" s="28" t="s">
        <v>118</v>
      </c>
      <c r="G755" s="28">
        <v>2</v>
      </c>
      <c r="H755" s="28">
        <v>260</v>
      </c>
      <c r="I755" s="29">
        <f t="shared" ref="I755:I778" si="89">M755-B755</f>
        <v>4</v>
      </c>
      <c r="J755" s="12">
        <f t="shared" ref="J755:J818" si="90">ROUND(G755/D755*I755,2)</f>
        <v>0.53</v>
      </c>
      <c r="K755" s="13">
        <f t="shared" ref="K755:K818" si="91">ROUND(H755/G755,2)</f>
        <v>130</v>
      </c>
      <c r="L755" s="15">
        <f t="shared" ref="L755:L818" si="92">ROUND(J755*K755,2)</f>
        <v>68.900000000000006</v>
      </c>
      <c r="M755" s="25">
        <v>44255</v>
      </c>
      <c r="N755" s="26">
        <v>44228</v>
      </c>
    </row>
    <row r="756" spans="1:14" x14ac:dyDescent="0.25">
      <c r="A756" s="1" t="s">
        <v>190</v>
      </c>
      <c r="B756" s="27">
        <v>44251</v>
      </c>
      <c r="C756" s="27">
        <v>44266</v>
      </c>
      <c r="D756" s="3">
        <f t="shared" si="88"/>
        <v>15</v>
      </c>
      <c r="E756" s="28" t="s">
        <v>149</v>
      </c>
      <c r="F756" s="28" t="s">
        <v>159</v>
      </c>
      <c r="G756" s="28">
        <v>4</v>
      </c>
      <c r="H756" s="28">
        <v>320</v>
      </c>
      <c r="I756" s="29">
        <f t="shared" si="89"/>
        <v>4</v>
      </c>
      <c r="J756" s="12">
        <f t="shared" si="90"/>
        <v>1.07</v>
      </c>
      <c r="K756" s="13">
        <f t="shared" si="91"/>
        <v>80</v>
      </c>
      <c r="L756" s="15">
        <f t="shared" si="92"/>
        <v>85.6</v>
      </c>
      <c r="M756" s="25">
        <v>44255</v>
      </c>
      <c r="N756" s="26">
        <v>44228</v>
      </c>
    </row>
    <row r="757" spans="1:14" x14ac:dyDescent="0.25">
      <c r="A757" s="1" t="s">
        <v>190</v>
      </c>
      <c r="B757" s="27">
        <v>44251</v>
      </c>
      <c r="C757" s="27">
        <v>44266</v>
      </c>
      <c r="D757" s="3">
        <f t="shared" si="88"/>
        <v>15</v>
      </c>
      <c r="E757" s="28" t="s">
        <v>150</v>
      </c>
      <c r="F757" s="28" t="s">
        <v>118</v>
      </c>
      <c r="G757" s="28">
        <v>46</v>
      </c>
      <c r="H757" s="28">
        <v>9430</v>
      </c>
      <c r="I757" s="29">
        <f t="shared" si="89"/>
        <v>4</v>
      </c>
      <c r="J757" s="12">
        <f t="shared" si="90"/>
        <v>12.27</v>
      </c>
      <c r="K757" s="13">
        <f t="shared" si="91"/>
        <v>205</v>
      </c>
      <c r="L757" s="15">
        <f t="shared" si="92"/>
        <v>2515.35</v>
      </c>
      <c r="M757" s="25">
        <v>44255</v>
      </c>
      <c r="N757" s="26">
        <v>44228</v>
      </c>
    </row>
    <row r="758" spans="1:14" x14ac:dyDescent="0.25">
      <c r="A758" s="1" t="s">
        <v>190</v>
      </c>
      <c r="B758" s="27">
        <v>44251</v>
      </c>
      <c r="C758" s="27">
        <v>44266</v>
      </c>
      <c r="D758" s="3">
        <f t="shared" si="88"/>
        <v>15</v>
      </c>
      <c r="E758" s="28" t="s">
        <v>151</v>
      </c>
      <c r="F758" s="28" t="s">
        <v>118</v>
      </c>
      <c r="G758" s="28">
        <v>1</v>
      </c>
      <c r="H758" s="28">
        <v>475</v>
      </c>
      <c r="I758" s="29">
        <f t="shared" si="89"/>
        <v>4</v>
      </c>
      <c r="J758" s="12">
        <f t="shared" si="90"/>
        <v>0.27</v>
      </c>
      <c r="K758" s="13">
        <f t="shared" si="91"/>
        <v>475</v>
      </c>
      <c r="L758" s="15">
        <f t="shared" si="92"/>
        <v>128.25</v>
      </c>
      <c r="M758" s="25">
        <v>44255</v>
      </c>
      <c r="N758" s="26">
        <v>44228</v>
      </c>
    </row>
    <row r="759" spans="1:14" x14ac:dyDescent="0.25">
      <c r="A759" s="1" t="s">
        <v>190</v>
      </c>
      <c r="B759" s="27">
        <v>44251</v>
      </c>
      <c r="C759" s="27">
        <v>44266</v>
      </c>
      <c r="D759" s="3">
        <f t="shared" si="88"/>
        <v>15</v>
      </c>
      <c r="E759" s="28" t="s">
        <v>198</v>
      </c>
      <c r="F759" s="28" t="s">
        <v>118</v>
      </c>
      <c r="G759" s="28">
        <v>1</v>
      </c>
      <c r="H759" s="28">
        <v>525</v>
      </c>
      <c r="I759" s="29">
        <f t="shared" si="89"/>
        <v>4</v>
      </c>
      <c r="J759" s="12">
        <f t="shared" si="90"/>
        <v>0.27</v>
      </c>
      <c r="K759" s="13">
        <f t="shared" si="91"/>
        <v>525</v>
      </c>
      <c r="L759" s="15">
        <f t="shared" si="92"/>
        <v>141.75</v>
      </c>
      <c r="M759" s="25">
        <v>44255</v>
      </c>
      <c r="N759" s="26">
        <v>44228</v>
      </c>
    </row>
    <row r="760" spans="1:14" x14ac:dyDescent="0.25">
      <c r="A760" s="1" t="s">
        <v>190</v>
      </c>
      <c r="B760" s="27">
        <v>44251</v>
      </c>
      <c r="C760" s="27">
        <v>44266</v>
      </c>
      <c r="D760" s="3">
        <f t="shared" si="88"/>
        <v>15</v>
      </c>
      <c r="E760" s="28" t="s">
        <v>199</v>
      </c>
      <c r="F760" s="28" t="s">
        <v>118</v>
      </c>
      <c r="G760" s="28">
        <v>1</v>
      </c>
      <c r="H760" s="28">
        <v>420</v>
      </c>
      <c r="I760" s="29">
        <f t="shared" si="89"/>
        <v>4</v>
      </c>
      <c r="J760" s="12">
        <f t="shared" si="90"/>
        <v>0.27</v>
      </c>
      <c r="K760" s="13">
        <f t="shared" si="91"/>
        <v>420</v>
      </c>
      <c r="L760" s="15">
        <f t="shared" si="92"/>
        <v>113.4</v>
      </c>
      <c r="M760" s="25">
        <v>44255</v>
      </c>
      <c r="N760" s="26">
        <v>44228</v>
      </c>
    </row>
    <row r="761" spans="1:14" x14ac:dyDescent="0.25">
      <c r="A761" s="1" t="s">
        <v>190</v>
      </c>
      <c r="B761" s="27">
        <v>44251</v>
      </c>
      <c r="C761" s="27">
        <v>44266</v>
      </c>
      <c r="D761" s="3">
        <f t="shared" si="88"/>
        <v>15</v>
      </c>
      <c r="E761" s="28" t="s">
        <v>153</v>
      </c>
      <c r="F761" s="28" t="s">
        <v>118</v>
      </c>
      <c r="G761" s="28">
        <v>1</v>
      </c>
      <c r="H761" s="28">
        <v>217</v>
      </c>
      <c r="I761" s="29">
        <f t="shared" si="89"/>
        <v>4</v>
      </c>
      <c r="J761" s="12">
        <f t="shared" si="90"/>
        <v>0.27</v>
      </c>
      <c r="K761" s="13">
        <f t="shared" si="91"/>
        <v>217</v>
      </c>
      <c r="L761" s="15">
        <f t="shared" si="92"/>
        <v>58.59</v>
      </c>
      <c r="M761" s="25">
        <v>44255</v>
      </c>
      <c r="N761" s="26">
        <v>44228</v>
      </c>
    </row>
    <row r="762" spans="1:14" x14ac:dyDescent="0.25">
      <c r="A762" s="1" t="s">
        <v>190</v>
      </c>
      <c r="B762" s="27">
        <v>44251</v>
      </c>
      <c r="C762" s="27">
        <v>44266</v>
      </c>
      <c r="D762" s="3">
        <f t="shared" si="88"/>
        <v>15</v>
      </c>
      <c r="E762" s="28" t="s">
        <v>168</v>
      </c>
      <c r="F762" s="28" t="s">
        <v>118</v>
      </c>
      <c r="G762" s="28">
        <v>2</v>
      </c>
      <c r="H762" s="28">
        <v>910</v>
      </c>
      <c r="I762" s="29">
        <f t="shared" si="89"/>
        <v>4</v>
      </c>
      <c r="J762" s="12">
        <f t="shared" si="90"/>
        <v>0.53</v>
      </c>
      <c r="K762" s="13">
        <f t="shared" si="91"/>
        <v>455</v>
      </c>
      <c r="L762" s="15">
        <f t="shared" si="92"/>
        <v>241.15</v>
      </c>
      <c r="M762" s="25">
        <v>44255</v>
      </c>
      <c r="N762" s="26">
        <v>44228</v>
      </c>
    </row>
    <row r="763" spans="1:14" x14ac:dyDescent="0.25">
      <c r="A763" s="1" t="s">
        <v>190</v>
      </c>
      <c r="B763" s="27">
        <v>44251</v>
      </c>
      <c r="C763" s="27">
        <v>44266</v>
      </c>
      <c r="D763" s="3">
        <f t="shared" si="88"/>
        <v>15</v>
      </c>
      <c r="E763" s="28" t="s">
        <v>200</v>
      </c>
      <c r="F763" s="28" t="s">
        <v>118</v>
      </c>
      <c r="G763" s="28">
        <v>2</v>
      </c>
      <c r="H763" s="28">
        <v>1089.0899999999999</v>
      </c>
      <c r="I763" s="29">
        <f t="shared" si="89"/>
        <v>4</v>
      </c>
      <c r="J763" s="12">
        <f t="shared" si="90"/>
        <v>0.53</v>
      </c>
      <c r="K763" s="13">
        <f t="shared" si="91"/>
        <v>544.54999999999995</v>
      </c>
      <c r="L763" s="15">
        <f t="shared" si="92"/>
        <v>288.61</v>
      </c>
      <c r="M763" s="25">
        <v>44255</v>
      </c>
      <c r="N763" s="26">
        <v>44228</v>
      </c>
    </row>
    <row r="764" spans="1:14" x14ac:dyDescent="0.25">
      <c r="A764" s="1" t="s">
        <v>190</v>
      </c>
      <c r="B764" s="27">
        <v>44251</v>
      </c>
      <c r="C764" s="27">
        <v>44266</v>
      </c>
      <c r="D764" s="3">
        <f t="shared" si="88"/>
        <v>15</v>
      </c>
      <c r="E764" s="28" t="s">
        <v>154</v>
      </c>
      <c r="F764" s="28" t="s">
        <v>118</v>
      </c>
      <c r="G764" s="28">
        <v>58</v>
      </c>
      <c r="H764" s="28">
        <v>1160</v>
      </c>
      <c r="I764" s="29">
        <f t="shared" si="89"/>
        <v>4</v>
      </c>
      <c r="J764" s="12">
        <f t="shared" si="90"/>
        <v>15.47</v>
      </c>
      <c r="K764" s="13">
        <f t="shared" si="91"/>
        <v>20</v>
      </c>
      <c r="L764" s="15">
        <f t="shared" si="92"/>
        <v>309.39999999999998</v>
      </c>
      <c r="M764" s="25">
        <v>44255</v>
      </c>
      <c r="N764" s="26">
        <v>44228</v>
      </c>
    </row>
    <row r="765" spans="1:14" x14ac:dyDescent="0.25">
      <c r="A765" s="1" t="s">
        <v>190</v>
      </c>
      <c r="B765" s="27">
        <v>44251</v>
      </c>
      <c r="C765" s="27">
        <v>44266</v>
      </c>
      <c r="D765" s="3">
        <f t="shared" si="88"/>
        <v>15</v>
      </c>
      <c r="E765" s="28" t="s">
        <v>155</v>
      </c>
      <c r="F765" s="28" t="s">
        <v>118</v>
      </c>
      <c r="G765" s="28">
        <v>10</v>
      </c>
      <c r="H765" s="28">
        <v>5665.2</v>
      </c>
      <c r="I765" s="29">
        <f t="shared" si="89"/>
        <v>4</v>
      </c>
      <c r="J765" s="12">
        <f t="shared" si="90"/>
        <v>2.67</v>
      </c>
      <c r="K765" s="13">
        <f t="shared" si="91"/>
        <v>566.52</v>
      </c>
      <c r="L765" s="15">
        <f t="shared" si="92"/>
        <v>1512.61</v>
      </c>
      <c r="M765" s="25">
        <v>44255</v>
      </c>
      <c r="N765" s="26">
        <v>44228</v>
      </c>
    </row>
    <row r="766" spans="1:14" x14ac:dyDescent="0.25">
      <c r="A766" s="1" t="s">
        <v>190</v>
      </c>
      <c r="B766" s="27">
        <v>44251</v>
      </c>
      <c r="C766" s="27">
        <v>44266</v>
      </c>
      <c r="D766" s="3">
        <f t="shared" si="88"/>
        <v>15</v>
      </c>
      <c r="E766" s="28" t="s">
        <v>156</v>
      </c>
      <c r="F766" s="28" t="s">
        <v>118</v>
      </c>
      <c r="G766" s="28">
        <v>2</v>
      </c>
      <c r="H766" s="28">
        <v>250</v>
      </c>
      <c r="I766" s="29">
        <f t="shared" si="89"/>
        <v>4</v>
      </c>
      <c r="J766" s="12">
        <f t="shared" si="90"/>
        <v>0.53</v>
      </c>
      <c r="K766" s="13">
        <f t="shared" si="91"/>
        <v>125</v>
      </c>
      <c r="L766" s="15">
        <f t="shared" si="92"/>
        <v>66.25</v>
      </c>
      <c r="M766" s="25">
        <v>44255</v>
      </c>
      <c r="N766" s="26">
        <v>44228</v>
      </c>
    </row>
    <row r="767" spans="1:14" x14ac:dyDescent="0.25">
      <c r="A767" s="1" t="s">
        <v>190</v>
      </c>
      <c r="B767" s="27">
        <v>44251</v>
      </c>
      <c r="C767" s="27">
        <v>44266</v>
      </c>
      <c r="D767" s="3">
        <f t="shared" si="88"/>
        <v>15</v>
      </c>
      <c r="E767" s="28" t="s">
        <v>157</v>
      </c>
      <c r="F767" s="28" t="s">
        <v>118</v>
      </c>
      <c r="G767" s="28">
        <v>10</v>
      </c>
      <c r="H767" s="28">
        <v>200</v>
      </c>
      <c r="I767" s="29">
        <f t="shared" si="89"/>
        <v>4</v>
      </c>
      <c r="J767" s="12">
        <f t="shared" si="90"/>
        <v>2.67</v>
      </c>
      <c r="K767" s="13">
        <f t="shared" si="91"/>
        <v>20</v>
      </c>
      <c r="L767" s="15">
        <f t="shared" si="92"/>
        <v>53.4</v>
      </c>
      <c r="M767" s="25">
        <v>44255</v>
      </c>
      <c r="N767" s="26">
        <v>44228</v>
      </c>
    </row>
    <row r="768" spans="1:14" x14ac:dyDescent="0.25">
      <c r="A768" s="1" t="s">
        <v>190</v>
      </c>
      <c r="B768" s="27">
        <v>44251</v>
      </c>
      <c r="C768" s="27">
        <v>44266</v>
      </c>
      <c r="D768" s="3">
        <f t="shared" si="88"/>
        <v>15</v>
      </c>
      <c r="E768" s="28" t="s">
        <v>158</v>
      </c>
      <c r="F768" s="28" t="s">
        <v>118</v>
      </c>
      <c r="G768" s="28">
        <v>18</v>
      </c>
      <c r="H768" s="28">
        <v>720</v>
      </c>
      <c r="I768" s="29">
        <f t="shared" si="89"/>
        <v>4</v>
      </c>
      <c r="J768" s="12">
        <f t="shared" si="90"/>
        <v>4.8</v>
      </c>
      <c r="K768" s="13">
        <f t="shared" si="91"/>
        <v>40</v>
      </c>
      <c r="L768" s="15">
        <f t="shared" si="92"/>
        <v>192</v>
      </c>
      <c r="M768" s="25">
        <v>44255</v>
      </c>
      <c r="N768" s="26">
        <v>44228</v>
      </c>
    </row>
    <row r="769" spans="1:14" x14ac:dyDescent="0.25">
      <c r="A769" s="1" t="s">
        <v>190</v>
      </c>
      <c r="B769" s="27">
        <v>44251</v>
      </c>
      <c r="C769" s="27">
        <v>44266</v>
      </c>
      <c r="D769" s="3">
        <f t="shared" si="88"/>
        <v>15</v>
      </c>
      <c r="E769" s="28" t="s">
        <v>2</v>
      </c>
      <c r="F769" s="28" t="s">
        <v>4</v>
      </c>
      <c r="G769" s="28">
        <v>0.80500000000000005</v>
      </c>
      <c r="H769" s="28">
        <v>398.47</v>
      </c>
      <c r="I769" s="29">
        <f t="shared" si="89"/>
        <v>4</v>
      </c>
      <c r="J769" s="12">
        <f t="shared" si="90"/>
        <v>0.21</v>
      </c>
      <c r="K769" s="13">
        <f t="shared" si="91"/>
        <v>494.99</v>
      </c>
      <c r="L769" s="15">
        <f t="shared" si="92"/>
        <v>103.95</v>
      </c>
      <c r="M769" s="25">
        <v>44255</v>
      </c>
      <c r="N769" s="26">
        <v>44228</v>
      </c>
    </row>
    <row r="770" spans="1:14" x14ac:dyDescent="0.25">
      <c r="A770" s="1" t="s">
        <v>190</v>
      </c>
      <c r="B770" s="27">
        <v>44251</v>
      </c>
      <c r="C770" s="27">
        <v>44266</v>
      </c>
      <c r="D770" s="3">
        <f t="shared" si="88"/>
        <v>15</v>
      </c>
      <c r="E770" s="28" t="s">
        <v>120</v>
      </c>
      <c r="F770" s="28" t="s">
        <v>4</v>
      </c>
      <c r="G770" s="28">
        <v>0.2</v>
      </c>
      <c r="H770" s="28">
        <v>520.62</v>
      </c>
      <c r="I770" s="29">
        <f t="shared" si="89"/>
        <v>4</v>
      </c>
      <c r="J770" s="12">
        <f t="shared" si="90"/>
        <v>0.05</v>
      </c>
      <c r="K770" s="13">
        <f t="shared" si="91"/>
        <v>2603.1</v>
      </c>
      <c r="L770" s="15">
        <f t="shared" si="92"/>
        <v>130.16</v>
      </c>
      <c r="M770" s="25">
        <v>44255</v>
      </c>
      <c r="N770" s="26">
        <v>44228</v>
      </c>
    </row>
    <row r="771" spans="1:14" x14ac:dyDescent="0.25">
      <c r="A771" s="1" t="s">
        <v>190</v>
      </c>
      <c r="B771" s="27">
        <v>44251</v>
      </c>
      <c r="C771" s="27">
        <v>44266</v>
      </c>
      <c r="D771" s="3">
        <f t="shared" si="88"/>
        <v>15</v>
      </c>
      <c r="E771" s="28" t="s">
        <v>201</v>
      </c>
      <c r="F771" s="28" t="s">
        <v>4</v>
      </c>
      <c r="G771" s="28">
        <v>0.3</v>
      </c>
      <c r="H771" s="28">
        <v>837.79</v>
      </c>
      <c r="I771" s="29">
        <f t="shared" si="89"/>
        <v>4</v>
      </c>
      <c r="J771" s="12">
        <f t="shared" si="90"/>
        <v>0.08</v>
      </c>
      <c r="K771" s="13">
        <f t="shared" si="91"/>
        <v>2792.63</v>
      </c>
      <c r="L771" s="15">
        <f t="shared" si="92"/>
        <v>223.41</v>
      </c>
      <c r="M771" s="25">
        <v>44255</v>
      </c>
      <c r="N771" s="26">
        <v>44228</v>
      </c>
    </row>
    <row r="772" spans="1:14" x14ac:dyDescent="0.25">
      <c r="A772" s="1" t="s">
        <v>190</v>
      </c>
      <c r="B772" s="27">
        <v>44251</v>
      </c>
      <c r="C772" s="27">
        <v>44266</v>
      </c>
      <c r="D772" s="3">
        <f t="shared" si="88"/>
        <v>15</v>
      </c>
      <c r="E772" s="28" t="s">
        <v>121</v>
      </c>
      <c r="F772" s="28" t="s">
        <v>4</v>
      </c>
      <c r="G772" s="28">
        <v>0.5</v>
      </c>
      <c r="H772" s="28">
        <v>1473.09</v>
      </c>
      <c r="I772" s="29">
        <f t="shared" si="89"/>
        <v>4</v>
      </c>
      <c r="J772" s="12">
        <f t="shared" si="90"/>
        <v>0.13</v>
      </c>
      <c r="K772" s="13">
        <f t="shared" si="91"/>
        <v>2946.18</v>
      </c>
      <c r="L772" s="15">
        <f t="shared" si="92"/>
        <v>383</v>
      </c>
      <c r="M772" s="25">
        <v>44255</v>
      </c>
      <c r="N772" s="26">
        <v>44228</v>
      </c>
    </row>
    <row r="773" spans="1:14" x14ac:dyDescent="0.25">
      <c r="A773" s="1" t="s">
        <v>190</v>
      </c>
      <c r="B773" s="27">
        <v>44251</v>
      </c>
      <c r="C773" s="27">
        <v>44266</v>
      </c>
      <c r="D773" s="3">
        <f t="shared" si="88"/>
        <v>15</v>
      </c>
      <c r="E773" s="28" t="s">
        <v>122</v>
      </c>
      <c r="F773" s="28" t="s">
        <v>4</v>
      </c>
      <c r="G773" s="28">
        <v>0.5</v>
      </c>
      <c r="H773" s="28">
        <v>1396.16</v>
      </c>
      <c r="I773" s="29">
        <f t="shared" si="89"/>
        <v>4</v>
      </c>
      <c r="J773" s="12">
        <f t="shared" si="90"/>
        <v>0.13</v>
      </c>
      <c r="K773" s="13">
        <f t="shared" si="91"/>
        <v>2792.32</v>
      </c>
      <c r="L773" s="15">
        <f t="shared" si="92"/>
        <v>363</v>
      </c>
      <c r="M773" s="25">
        <v>44255</v>
      </c>
      <c r="N773" s="26">
        <v>44228</v>
      </c>
    </row>
    <row r="774" spans="1:14" x14ac:dyDescent="0.25">
      <c r="A774" s="1" t="s">
        <v>190</v>
      </c>
      <c r="B774" s="27">
        <v>44251</v>
      </c>
      <c r="C774" s="27">
        <v>44266</v>
      </c>
      <c r="D774" s="3">
        <f t="shared" si="88"/>
        <v>15</v>
      </c>
      <c r="E774" s="28" t="s">
        <v>202</v>
      </c>
      <c r="F774" s="28" t="s">
        <v>118</v>
      </c>
      <c r="G774" s="28">
        <v>1</v>
      </c>
      <c r="H774" s="28">
        <v>2592</v>
      </c>
      <c r="I774" s="29">
        <f t="shared" si="89"/>
        <v>4</v>
      </c>
      <c r="J774" s="12">
        <f t="shared" si="90"/>
        <v>0.27</v>
      </c>
      <c r="K774" s="13">
        <f t="shared" si="91"/>
        <v>2592</v>
      </c>
      <c r="L774" s="15">
        <f t="shared" si="92"/>
        <v>699.84</v>
      </c>
      <c r="M774" s="25">
        <v>44255</v>
      </c>
      <c r="N774" s="26">
        <v>44228</v>
      </c>
    </row>
    <row r="775" spans="1:14" x14ac:dyDescent="0.25">
      <c r="A775" s="1" t="s">
        <v>190</v>
      </c>
      <c r="B775" s="27">
        <v>44251</v>
      </c>
      <c r="C775" s="27">
        <v>44266</v>
      </c>
      <c r="D775" s="3">
        <f t="shared" si="88"/>
        <v>15</v>
      </c>
      <c r="E775" s="28" t="s">
        <v>164</v>
      </c>
      <c r="F775" s="28" t="s">
        <v>118</v>
      </c>
      <c r="G775" s="28">
        <v>1</v>
      </c>
      <c r="H775" s="28">
        <v>1229</v>
      </c>
      <c r="I775" s="29">
        <f t="shared" si="89"/>
        <v>4</v>
      </c>
      <c r="J775" s="12">
        <f t="shared" si="90"/>
        <v>0.27</v>
      </c>
      <c r="K775" s="13">
        <f t="shared" si="91"/>
        <v>1229</v>
      </c>
      <c r="L775" s="15">
        <f t="shared" si="92"/>
        <v>331.83</v>
      </c>
      <c r="M775" s="25">
        <v>44255</v>
      </c>
      <c r="N775" s="26">
        <v>44228</v>
      </c>
    </row>
    <row r="776" spans="1:14" x14ac:dyDescent="0.25">
      <c r="A776" s="1" t="s">
        <v>190</v>
      </c>
      <c r="B776" s="27">
        <v>44251</v>
      </c>
      <c r="C776" s="27">
        <v>44266</v>
      </c>
      <c r="D776" s="3">
        <f t="shared" si="88"/>
        <v>15</v>
      </c>
      <c r="E776" s="28" t="s">
        <v>124</v>
      </c>
      <c r="F776" s="28" t="s">
        <v>118</v>
      </c>
      <c r="G776" s="28">
        <v>6</v>
      </c>
      <c r="H776" s="28">
        <v>1516.67</v>
      </c>
      <c r="I776" s="29">
        <f t="shared" si="89"/>
        <v>4</v>
      </c>
      <c r="J776" s="12">
        <f t="shared" si="90"/>
        <v>1.6</v>
      </c>
      <c r="K776" s="13">
        <f t="shared" si="91"/>
        <v>252.78</v>
      </c>
      <c r="L776" s="15">
        <f t="shared" si="92"/>
        <v>404.45</v>
      </c>
      <c r="M776" s="25">
        <v>44255</v>
      </c>
      <c r="N776" s="26">
        <v>44228</v>
      </c>
    </row>
    <row r="777" spans="1:14" x14ac:dyDescent="0.25">
      <c r="A777" s="1" t="s">
        <v>190</v>
      </c>
      <c r="B777" s="27">
        <v>44251</v>
      </c>
      <c r="C777" s="27">
        <v>44266</v>
      </c>
      <c r="D777" s="3">
        <f t="shared" si="88"/>
        <v>15</v>
      </c>
      <c r="E777" s="28" t="s">
        <v>125</v>
      </c>
      <c r="F777" s="28" t="s">
        <v>118</v>
      </c>
      <c r="G777" s="28">
        <v>10</v>
      </c>
      <c r="H777" s="28">
        <v>3356</v>
      </c>
      <c r="I777" s="29">
        <f t="shared" si="89"/>
        <v>4</v>
      </c>
      <c r="J777" s="12">
        <f t="shared" si="90"/>
        <v>2.67</v>
      </c>
      <c r="K777" s="13">
        <f t="shared" si="91"/>
        <v>335.6</v>
      </c>
      <c r="L777" s="15">
        <f t="shared" si="92"/>
        <v>896.05</v>
      </c>
      <c r="M777" s="25">
        <v>44255</v>
      </c>
      <c r="N777" s="26">
        <v>44228</v>
      </c>
    </row>
    <row r="778" spans="1:14" x14ac:dyDescent="0.25">
      <c r="A778" s="1" t="s">
        <v>190</v>
      </c>
      <c r="B778" s="27">
        <v>44251</v>
      </c>
      <c r="C778" s="27">
        <v>44266</v>
      </c>
      <c r="D778" s="3">
        <f t="shared" si="88"/>
        <v>15</v>
      </c>
      <c r="E778" s="28" t="s">
        <v>126</v>
      </c>
      <c r="F778" s="28" t="s">
        <v>118</v>
      </c>
      <c r="G778" s="28">
        <v>7</v>
      </c>
      <c r="H778" s="28">
        <v>1043</v>
      </c>
      <c r="I778" s="29">
        <f t="shared" si="89"/>
        <v>4</v>
      </c>
      <c r="J778" s="12">
        <f t="shared" si="90"/>
        <v>1.87</v>
      </c>
      <c r="K778" s="13">
        <f t="shared" si="91"/>
        <v>149</v>
      </c>
      <c r="L778" s="15">
        <f t="shared" si="92"/>
        <v>278.63</v>
      </c>
      <c r="M778" s="25">
        <v>44255</v>
      </c>
      <c r="N778" s="26">
        <v>44228</v>
      </c>
    </row>
    <row r="779" spans="1:14" x14ac:dyDescent="0.25">
      <c r="A779" s="1" t="s">
        <v>190</v>
      </c>
      <c r="B779" s="27">
        <v>44251</v>
      </c>
      <c r="C779" s="27">
        <v>44266</v>
      </c>
      <c r="D779" s="3">
        <f t="shared" si="88"/>
        <v>15</v>
      </c>
      <c r="E779" s="28" t="s">
        <v>9</v>
      </c>
      <c r="F779" s="28" t="s">
        <v>4</v>
      </c>
      <c r="G779" s="28">
        <v>10.26</v>
      </c>
      <c r="H779" s="28">
        <v>9990</v>
      </c>
      <c r="I779" s="29">
        <v>11</v>
      </c>
      <c r="J779" s="12">
        <f t="shared" si="90"/>
        <v>7.52</v>
      </c>
      <c r="K779" s="13">
        <f t="shared" si="91"/>
        <v>973.68</v>
      </c>
      <c r="L779" s="15">
        <f t="shared" si="92"/>
        <v>7322.07</v>
      </c>
      <c r="M779" s="25">
        <f>C779</f>
        <v>44266</v>
      </c>
      <c r="N779" s="26">
        <v>44256</v>
      </c>
    </row>
    <row r="780" spans="1:14" x14ac:dyDescent="0.25">
      <c r="A780" s="1" t="s">
        <v>190</v>
      </c>
      <c r="B780" s="27">
        <v>44251</v>
      </c>
      <c r="C780" s="27">
        <v>44266</v>
      </c>
      <c r="D780" s="3">
        <f t="shared" si="88"/>
        <v>15</v>
      </c>
      <c r="E780" s="28" t="s">
        <v>10</v>
      </c>
      <c r="F780" s="28" t="s">
        <v>4</v>
      </c>
      <c r="G780" s="28">
        <v>1.4</v>
      </c>
      <c r="H780" s="28">
        <v>2160</v>
      </c>
      <c r="I780" s="29">
        <v>11</v>
      </c>
      <c r="J780" s="12">
        <f t="shared" si="90"/>
        <v>1.03</v>
      </c>
      <c r="K780" s="13">
        <f t="shared" si="91"/>
        <v>1542.86</v>
      </c>
      <c r="L780" s="15">
        <f t="shared" si="92"/>
        <v>1589.15</v>
      </c>
      <c r="M780" s="25">
        <f t="shared" ref="M780:M843" si="93">C780</f>
        <v>44266</v>
      </c>
      <c r="N780" s="26">
        <v>44256</v>
      </c>
    </row>
    <row r="781" spans="1:14" x14ac:dyDescent="0.25">
      <c r="A781" s="1" t="s">
        <v>190</v>
      </c>
      <c r="B781" s="27">
        <v>44251</v>
      </c>
      <c r="C781" s="27">
        <v>44266</v>
      </c>
      <c r="D781" s="3">
        <f t="shared" si="88"/>
        <v>15</v>
      </c>
      <c r="E781" s="28" t="s">
        <v>11</v>
      </c>
      <c r="F781" s="28" t="s">
        <v>4</v>
      </c>
      <c r="G781" s="28">
        <v>17.079999999999998</v>
      </c>
      <c r="H781" s="28">
        <v>13066.2</v>
      </c>
      <c r="I781" s="29">
        <v>11</v>
      </c>
      <c r="J781" s="12">
        <f t="shared" si="90"/>
        <v>12.53</v>
      </c>
      <c r="K781" s="13">
        <f t="shared" si="91"/>
        <v>765</v>
      </c>
      <c r="L781" s="15">
        <f t="shared" si="92"/>
        <v>9585.4500000000007</v>
      </c>
      <c r="M781" s="25">
        <f t="shared" si="93"/>
        <v>44266</v>
      </c>
      <c r="N781" s="26">
        <v>44256</v>
      </c>
    </row>
    <row r="782" spans="1:14" x14ac:dyDescent="0.25">
      <c r="A782" s="1" t="s">
        <v>190</v>
      </c>
      <c r="B782" s="27">
        <v>44251</v>
      </c>
      <c r="C782" s="27">
        <v>44266</v>
      </c>
      <c r="D782" s="3">
        <f t="shared" si="88"/>
        <v>15</v>
      </c>
      <c r="E782" s="28" t="s">
        <v>12</v>
      </c>
      <c r="F782" s="28" t="s">
        <v>4</v>
      </c>
      <c r="G782" s="28">
        <v>1.68</v>
      </c>
      <c r="H782" s="28">
        <v>1365</v>
      </c>
      <c r="I782" s="29">
        <v>11</v>
      </c>
      <c r="J782" s="12">
        <f t="shared" si="90"/>
        <v>1.23</v>
      </c>
      <c r="K782" s="13">
        <f t="shared" si="91"/>
        <v>812.5</v>
      </c>
      <c r="L782" s="15">
        <f t="shared" si="92"/>
        <v>999.38</v>
      </c>
      <c r="M782" s="25">
        <f t="shared" si="93"/>
        <v>44266</v>
      </c>
      <c r="N782" s="26">
        <v>44256</v>
      </c>
    </row>
    <row r="783" spans="1:14" x14ac:dyDescent="0.25">
      <c r="A783" s="1" t="s">
        <v>190</v>
      </c>
      <c r="B783" s="27">
        <v>44251</v>
      </c>
      <c r="C783" s="27">
        <v>44266</v>
      </c>
      <c r="D783" s="3">
        <f t="shared" si="88"/>
        <v>15</v>
      </c>
      <c r="E783" s="28" t="s">
        <v>13</v>
      </c>
      <c r="F783" s="28" t="s">
        <v>4</v>
      </c>
      <c r="G783" s="28">
        <v>1.02</v>
      </c>
      <c r="H783" s="28">
        <v>872.83</v>
      </c>
      <c r="I783" s="29">
        <v>11</v>
      </c>
      <c r="J783" s="12">
        <f t="shared" si="90"/>
        <v>0.75</v>
      </c>
      <c r="K783" s="13">
        <f t="shared" si="91"/>
        <v>855.72</v>
      </c>
      <c r="L783" s="15">
        <f t="shared" si="92"/>
        <v>641.79</v>
      </c>
      <c r="M783" s="25">
        <f t="shared" si="93"/>
        <v>44266</v>
      </c>
      <c r="N783" s="26">
        <v>44256</v>
      </c>
    </row>
    <row r="784" spans="1:14" x14ac:dyDescent="0.25">
      <c r="A784" s="1" t="s">
        <v>190</v>
      </c>
      <c r="B784" s="27">
        <v>44251</v>
      </c>
      <c r="C784" s="27">
        <v>44266</v>
      </c>
      <c r="D784" s="3">
        <f t="shared" si="88"/>
        <v>15</v>
      </c>
      <c r="E784" s="28" t="s">
        <v>15</v>
      </c>
      <c r="F784" s="28" t="s">
        <v>4</v>
      </c>
      <c r="G784" s="28">
        <v>1.93</v>
      </c>
      <c r="H784" s="28">
        <v>11906.19</v>
      </c>
      <c r="I784" s="29">
        <v>11</v>
      </c>
      <c r="J784" s="12">
        <f t="shared" si="90"/>
        <v>1.42</v>
      </c>
      <c r="K784" s="13">
        <f t="shared" si="91"/>
        <v>6169.01</v>
      </c>
      <c r="L784" s="15">
        <f t="shared" si="92"/>
        <v>8759.99</v>
      </c>
      <c r="M784" s="25">
        <f t="shared" si="93"/>
        <v>44266</v>
      </c>
      <c r="N784" s="26">
        <v>44256</v>
      </c>
    </row>
    <row r="785" spans="1:14" x14ac:dyDescent="0.25">
      <c r="A785" s="1" t="s">
        <v>190</v>
      </c>
      <c r="B785" s="27">
        <v>44251</v>
      </c>
      <c r="C785" s="27">
        <v>44266</v>
      </c>
      <c r="D785" s="3">
        <f t="shared" si="88"/>
        <v>15</v>
      </c>
      <c r="E785" s="28" t="s">
        <v>16</v>
      </c>
      <c r="F785" s="28" t="s">
        <v>4</v>
      </c>
      <c r="G785" s="28">
        <v>8.4</v>
      </c>
      <c r="H785" s="28">
        <v>14490</v>
      </c>
      <c r="I785" s="29">
        <v>11</v>
      </c>
      <c r="J785" s="12">
        <f t="shared" si="90"/>
        <v>6.16</v>
      </c>
      <c r="K785" s="13">
        <f t="shared" si="91"/>
        <v>1725</v>
      </c>
      <c r="L785" s="15">
        <f t="shared" si="92"/>
        <v>10626</v>
      </c>
      <c r="M785" s="25">
        <f t="shared" si="93"/>
        <v>44266</v>
      </c>
      <c r="N785" s="26">
        <v>44256</v>
      </c>
    </row>
    <row r="786" spans="1:14" x14ac:dyDescent="0.25">
      <c r="A786" s="1" t="s">
        <v>190</v>
      </c>
      <c r="B786" s="27">
        <v>44251</v>
      </c>
      <c r="C786" s="27">
        <v>44266</v>
      </c>
      <c r="D786" s="3">
        <f t="shared" si="88"/>
        <v>15</v>
      </c>
      <c r="E786" s="28" t="s">
        <v>177</v>
      </c>
      <c r="F786" s="28" t="s">
        <v>4</v>
      </c>
      <c r="G786" s="28">
        <v>1.4999999999999999E-2</v>
      </c>
      <c r="H786" s="28">
        <v>400</v>
      </c>
      <c r="I786" s="29">
        <v>11</v>
      </c>
      <c r="J786" s="12">
        <f t="shared" si="90"/>
        <v>0.01</v>
      </c>
      <c r="K786" s="13">
        <f t="shared" si="91"/>
        <v>26666.67</v>
      </c>
      <c r="L786" s="15">
        <f t="shared" si="92"/>
        <v>266.67</v>
      </c>
      <c r="M786" s="25">
        <f t="shared" si="93"/>
        <v>44266</v>
      </c>
      <c r="N786" s="26">
        <v>44256</v>
      </c>
    </row>
    <row r="787" spans="1:14" x14ac:dyDescent="0.25">
      <c r="A787" s="1" t="s">
        <v>190</v>
      </c>
      <c r="B787" s="27">
        <v>44251</v>
      </c>
      <c r="C787" s="27">
        <v>44266</v>
      </c>
      <c r="D787" s="3">
        <f t="shared" si="88"/>
        <v>15</v>
      </c>
      <c r="E787" s="28" t="s">
        <v>17</v>
      </c>
      <c r="F787" s="28" t="s">
        <v>4</v>
      </c>
      <c r="G787" s="28">
        <v>3.1</v>
      </c>
      <c r="H787" s="28">
        <v>4376.3999999999996</v>
      </c>
      <c r="I787" s="29">
        <v>11</v>
      </c>
      <c r="J787" s="12">
        <f t="shared" si="90"/>
        <v>2.27</v>
      </c>
      <c r="K787" s="13">
        <f t="shared" si="91"/>
        <v>1411.74</v>
      </c>
      <c r="L787" s="15">
        <f t="shared" si="92"/>
        <v>3204.65</v>
      </c>
      <c r="M787" s="25">
        <f t="shared" si="93"/>
        <v>44266</v>
      </c>
      <c r="N787" s="26">
        <v>44256</v>
      </c>
    </row>
    <row r="788" spans="1:14" x14ac:dyDescent="0.25">
      <c r="A788" s="1" t="s">
        <v>190</v>
      </c>
      <c r="B788" s="27">
        <v>44251</v>
      </c>
      <c r="C788" s="27">
        <v>44266</v>
      </c>
      <c r="D788" s="3">
        <f t="shared" si="88"/>
        <v>15</v>
      </c>
      <c r="E788" s="28" t="s">
        <v>19</v>
      </c>
      <c r="F788" s="28" t="s">
        <v>4</v>
      </c>
      <c r="G788" s="28">
        <v>3</v>
      </c>
      <c r="H788" s="28">
        <v>2496</v>
      </c>
      <c r="I788" s="29">
        <v>11</v>
      </c>
      <c r="J788" s="12">
        <f t="shared" si="90"/>
        <v>2.2000000000000002</v>
      </c>
      <c r="K788" s="13">
        <f t="shared" si="91"/>
        <v>832</v>
      </c>
      <c r="L788" s="15">
        <f t="shared" si="92"/>
        <v>1830.4</v>
      </c>
      <c r="M788" s="25">
        <f t="shared" si="93"/>
        <v>44266</v>
      </c>
      <c r="N788" s="26">
        <v>44256</v>
      </c>
    </row>
    <row r="789" spans="1:14" x14ac:dyDescent="0.25">
      <c r="A789" s="1" t="s">
        <v>190</v>
      </c>
      <c r="B789" s="27">
        <v>44251</v>
      </c>
      <c r="C789" s="27">
        <v>44266</v>
      </c>
      <c r="D789" s="3">
        <f t="shared" si="88"/>
        <v>15</v>
      </c>
      <c r="E789" s="28" t="s">
        <v>20</v>
      </c>
      <c r="F789" s="28" t="s">
        <v>4</v>
      </c>
      <c r="G789" s="28">
        <v>0.1</v>
      </c>
      <c r="H789" s="28">
        <v>200</v>
      </c>
      <c r="I789" s="29">
        <v>11</v>
      </c>
      <c r="J789" s="12">
        <f t="shared" si="90"/>
        <v>7.0000000000000007E-2</v>
      </c>
      <c r="K789" s="13">
        <f t="shared" si="91"/>
        <v>2000</v>
      </c>
      <c r="L789" s="15">
        <f t="shared" si="92"/>
        <v>140</v>
      </c>
      <c r="M789" s="25">
        <f t="shared" si="93"/>
        <v>44266</v>
      </c>
      <c r="N789" s="26">
        <v>44256</v>
      </c>
    </row>
    <row r="790" spans="1:14" x14ac:dyDescent="0.25">
      <c r="A790" s="1" t="s">
        <v>190</v>
      </c>
      <c r="B790" s="27">
        <v>44251</v>
      </c>
      <c r="C790" s="27">
        <v>44266</v>
      </c>
      <c r="D790" s="3">
        <f t="shared" si="88"/>
        <v>15</v>
      </c>
      <c r="E790" s="28" t="s">
        <v>21</v>
      </c>
      <c r="F790" s="28" t="s">
        <v>118</v>
      </c>
      <c r="G790" s="28">
        <v>46</v>
      </c>
      <c r="H790" s="28">
        <v>3036</v>
      </c>
      <c r="I790" s="29">
        <v>11</v>
      </c>
      <c r="J790" s="12">
        <f t="shared" si="90"/>
        <v>33.729999999999997</v>
      </c>
      <c r="K790" s="13">
        <f t="shared" si="91"/>
        <v>66</v>
      </c>
      <c r="L790" s="15">
        <f t="shared" si="92"/>
        <v>2226.1799999999998</v>
      </c>
      <c r="M790" s="25">
        <f t="shared" si="93"/>
        <v>44266</v>
      </c>
      <c r="N790" s="26">
        <v>44256</v>
      </c>
    </row>
    <row r="791" spans="1:14" x14ac:dyDescent="0.25">
      <c r="A791" s="1" t="s">
        <v>190</v>
      </c>
      <c r="B791" s="27">
        <v>44251</v>
      </c>
      <c r="C791" s="27">
        <v>44266</v>
      </c>
      <c r="D791" s="3">
        <f t="shared" si="88"/>
        <v>15</v>
      </c>
      <c r="E791" s="28" t="s">
        <v>22</v>
      </c>
      <c r="F791" s="28" t="s">
        <v>4</v>
      </c>
      <c r="G791" s="28">
        <v>112.09</v>
      </c>
      <c r="H791" s="28">
        <v>11964.45</v>
      </c>
      <c r="I791" s="29">
        <v>11</v>
      </c>
      <c r="J791" s="12">
        <f t="shared" si="90"/>
        <v>82.2</v>
      </c>
      <c r="K791" s="13">
        <f t="shared" si="91"/>
        <v>106.74</v>
      </c>
      <c r="L791" s="15">
        <f t="shared" si="92"/>
        <v>8774.0300000000007</v>
      </c>
      <c r="M791" s="25">
        <f t="shared" si="93"/>
        <v>44266</v>
      </c>
      <c r="N791" s="26">
        <v>44256</v>
      </c>
    </row>
    <row r="792" spans="1:14" x14ac:dyDescent="0.25">
      <c r="A792" s="1" t="s">
        <v>190</v>
      </c>
      <c r="B792" s="27">
        <v>44251</v>
      </c>
      <c r="C792" s="27">
        <v>44266</v>
      </c>
      <c r="D792" s="3">
        <f t="shared" si="88"/>
        <v>15</v>
      </c>
      <c r="E792" s="28" t="s">
        <v>23</v>
      </c>
      <c r="F792" s="28" t="s">
        <v>4</v>
      </c>
      <c r="G792" s="28">
        <v>4.25</v>
      </c>
      <c r="H792" s="28">
        <v>1700</v>
      </c>
      <c r="I792" s="29">
        <v>11</v>
      </c>
      <c r="J792" s="12">
        <f t="shared" si="90"/>
        <v>3.12</v>
      </c>
      <c r="K792" s="13">
        <f t="shared" si="91"/>
        <v>400</v>
      </c>
      <c r="L792" s="15">
        <f t="shared" si="92"/>
        <v>1248</v>
      </c>
      <c r="M792" s="25">
        <f t="shared" si="93"/>
        <v>44266</v>
      </c>
      <c r="N792" s="26">
        <v>44256</v>
      </c>
    </row>
    <row r="793" spans="1:14" x14ac:dyDescent="0.25">
      <c r="A793" s="1" t="s">
        <v>190</v>
      </c>
      <c r="B793" s="27">
        <v>44251</v>
      </c>
      <c r="C793" s="27">
        <v>44266</v>
      </c>
      <c r="D793" s="3">
        <f t="shared" si="88"/>
        <v>15</v>
      </c>
      <c r="E793" s="28" t="s">
        <v>24</v>
      </c>
      <c r="F793" s="28" t="s">
        <v>4</v>
      </c>
      <c r="G793" s="28">
        <v>2.085</v>
      </c>
      <c r="H793" s="28">
        <v>3644.5</v>
      </c>
      <c r="I793" s="29">
        <v>11</v>
      </c>
      <c r="J793" s="12">
        <f t="shared" si="90"/>
        <v>1.53</v>
      </c>
      <c r="K793" s="13">
        <f t="shared" si="91"/>
        <v>1747.96</v>
      </c>
      <c r="L793" s="15">
        <f t="shared" si="92"/>
        <v>2674.38</v>
      </c>
      <c r="M793" s="25">
        <f t="shared" si="93"/>
        <v>44266</v>
      </c>
      <c r="N793" s="26">
        <v>44256</v>
      </c>
    </row>
    <row r="794" spans="1:14" x14ac:dyDescent="0.25">
      <c r="A794" s="1" t="s">
        <v>190</v>
      </c>
      <c r="B794" s="27">
        <v>44251</v>
      </c>
      <c r="C794" s="27">
        <v>44266</v>
      </c>
      <c r="D794" s="3">
        <f t="shared" si="88"/>
        <v>15</v>
      </c>
      <c r="E794" s="28" t="s">
        <v>25</v>
      </c>
      <c r="F794" s="28" t="s">
        <v>4</v>
      </c>
      <c r="G794" s="28">
        <v>1.7150000000000001</v>
      </c>
      <c r="H794" s="28">
        <v>1114.75</v>
      </c>
      <c r="I794" s="29">
        <v>11</v>
      </c>
      <c r="J794" s="12">
        <f t="shared" si="90"/>
        <v>1.26</v>
      </c>
      <c r="K794" s="13">
        <f t="shared" si="91"/>
        <v>650</v>
      </c>
      <c r="L794" s="15">
        <f t="shared" si="92"/>
        <v>819</v>
      </c>
      <c r="M794" s="25">
        <f t="shared" si="93"/>
        <v>44266</v>
      </c>
      <c r="N794" s="26">
        <v>44256</v>
      </c>
    </row>
    <row r="795" spans="1:14" x14ac:dyDescent="0.25">
      <c r="A795" s="1" t="s">
        <v>190</v>
      </c>
      <c r="B795" s="27">
        <v>44251</v>
      </c>
      <c r="C795" s="27">
        <v>44266</v>
      </c>
      <c r="D795" s="3">
        <f t="shared" si="88"/>
        <v>15</v>
      </c>
      <c r="E795" s="28" t="s">
        <v>26</v>
      </c>
      <c r="F795" s="28" t="s">
        <v>4</v>
      </c>
      <c r="G795" s="28">
        <v>194.03</v>
      </c>
      <c r="H795" s="28">
        <v>34537.339999999997</v>
      </c>
      <c r="I795" s="29">
        <v>11</v>
      </c>
      <c r="J795" s="12">
        <f t="shared" si="90"/>
        <v>142.29</v>
      </c>
      <c r="K795" s="13">
        <f t="shared" si="91"/>
        <v>178</v>
      </c>
      <c r="L795" s="15">
        <f t="shared" si="92"/>
        <v>25327.62</v>
      </c>
      <c r="M795" s="25">
        <f t="shared" si="93"/>
        <v>44266</v>
      </c>
      <c r="N795" s="26">
        <v>44256</v>
      </c>
    </row>
    <row r="796" spans="1:14" x14ac:dyDescent="0.25">
      <c r="A796" s="1" t="s">
        <v>190</v>
      </c>
      <c r="B796" s="27">
        <v>44251</v>
      </c>
      <c r="C796" s="27">
        <v>44266</v>
      </c>
      <c r="D796" s="3">
        <f t="shared" si="88"/>
        <v>15</v>
      </c>
      <c r="E796" s="28" t="s">
        <v>27</v>
      </c>
      <c r="F796" s="28" t="s">
        <v>4</v>
      </c>
      <c r="G796" s="28">
        <v>4.8499999999999996</v>
      </c>
      <c r="H796" s="28">
        <v>4403.8</v>
      </c>
      <c r="I796" s="29">
        <v>11</v>
      </c>
      <c r="J796" s="12">
        <f t="shared" si="90"/>
        <v>3.56</v>
      </c>
      <c r="K796" s="13">
        <f t="shared" si="91"/>
        <v>908</v>
      </c>
      <c r="L796" s="15">
        <f t="shared" si="92"/>
        <v>3232.48</v>
      </c>
      <c r="M796" s="25">
        <f t="shared" si="93"/>
        <v>44266</v>
      </c>
      <c r="N796" s="26">
        <v>44256</v>
      </c>
    </row>
    <row r="797" spans="1:14" x14ac:dyDescent="0.25">
      <c r="A797" s="1" t="s">
        <v>190</v>
      </c>
      <c r="B797" s="27">
        <v>44251</v>
      </c>
      <c r="C797" s="27">
        <v>44266</v>
      </c>
      <c r="D797" s="3">
        <f t="shared" si="88"/>
        <v>15</v>
      </c>
      <c r="E797" s="28" t="s">
        <v>28</v>
      </c>
      <c r="F797" s="28" t="s">
        <v>118</v>
      </c>
      <c r="G797" s="28">
        <v>67</v>
      </c>
      <c r="H797" s="28">
        <v>9648</v>
      </c>
      <c r="I797" s="29">
        <v>11</v>
      </c>
      <c r="J797" s="12">
        <f t="shared" si="90"/>
        <v>49.13</v>
      </c>
      <c r="K797" s="13">
        <f t="shared" si="91"/>
        <v>144</v>
      </c>
      <c r="L797" s="15">
        <f t="shared" si="92"/>
        <v>7074.72</v>
      </c>
      <c r="M797" s="25">
        <f t="shared" si="93"/>
        <v>44266</v>
      </c>
      <c r="N797" s="26">
        <v>44256</v>
      </c>
    </row>
    <row r="798" spans="1:14" x14ac:dyDescent="0.25">
      <c r="A798" s="1" t="s">
        <v>190</v>
      </c>
      <c r="B798" s="27">
        <v>44251</v>
      </c>
      <c r="C798" s="27">
        <v>44266</v>
      </c>
      <c r="D798" s="3">
        <f t="shared" si="88"/>
        <v>15</v>
      </c>
      <c r="E798" s="28" t="s">
        <v>29</v>
      </c>
      <c r="F798" s="28" t="s">
        <v>127</v>
      </c>
      <c r="G798" s="28">
        <v>226.8</v>
      </c>
      <c r="H798" s="28">
        <v>60984</v>
      </c>
      <c r="I798" s="29">
        <v>11</v>
      </c>
      <c r="J798" s="12">
        <f t="shared" si="90"/>
        <v>166.32</v>
      </c>
      <c r="K798" s="13">
        <f t="shared" si="91"/>
        <v>268.89</v>
      </c>
      <c r="L798" s="15">
        <f t="shared" si="92"/>
        <v>44721.78</v>
      </c>
      <c r="M798" s="25">
        <f t="shared" si="93"/>
        <v>44266</v>
      </c>
      <c r="N798" s="26">
        <v>44256</v>
      </c>
    </row>
    <row r="799" spans="1:14" x14ac:dyDescent="0.25">
      <c r="A799" s="1" t="s">
        <v>190</v>
      </c>
      <c r="B799" s="27">
        <v>44251</v>
      </c>
      <c r="C799" s="27">
        <v>44266</v>
      </c>
      <c r="D799" s="3">
        <f t="shared" si="88"/>
        <v>15</v>
      </c>
      <c r="E799" s="28" t="s">
        <v>31</v>
      </c>
      <c r="F799" s="28" t="s">
        <v>4</v>
      </c>
      <c r="G799" s="28">
        <v>4</v>
      </c>
      <c r="H799" s="28">
        <v>2200</v>
      </c>
      <c r="I799" s="29">
        <v>11</v>
      </c>
      <c r="J799" s="12">
        <f t="shared" si="90"/>
        <v>2.93</v>
      </c>
      <c r="K799" s="13">
        <f t="shared" si="91"/>
        <v>550</v>
      </c>
      <c r="L799" s="15">
        <f t="shared" si="92"/>
        <v>1611.5</v>
      </c>
      <c r="M799" s="25">
        <f t="shared" si="93"/>
        <v>44266</v>
      </c>
      <c r="N799" s="26">
        <v>44256</v>
      </c>
    </row>
    <row r="800" spans="1:14" x14ac:dyDescent="0.25">
      <c r="A800" s="1" t="s">
        <v>190</v>
      </c>
      <c r="B800" s="27">
        <v>44251</v>
      </c>
      <c r="C800" s="27">
        <v>44266</v>
      </c>
      <c r="D800" s="3">
        <f t="shared" si="88"/>
        <v>15</v>
      </c>
      <c r="E800" s="28" t="s">
        <v>32</v>
      </c>
      <c r="F800" s="28" t="s">
        <v>4</v>
      </c>
      <c r="G800" s="28">
        <v>10.9</v>
      </c>
      <c r="H800" s="28">
        <v>13407</v>
      </c>
      <c r="I800" s="29">
        <v>11</v>
      </c>
      <c r="J800" s="12">
        <f t="shared" si="90"/>
        <v>7.99</v>
      </c>
      <c r="K800" s="13">
        <f t="shared" si="91"/>
        <v>1230</v>
      </c>
      <c r="L800" s="15">
        <f t="shared" si="92"/>
        <v>9827.7000000000007</v>
      </c>
      <c r="M800" s="25">
        <f t="shared" si="93"/>
        <v>44266</v>
      </c>
      <c r="N800" s="26">
        <v>44256</v>
      </c>
    </row>
    <row r="801" spans="1:14" x14ac:dyDescent="0.25">
      <c r="A801" s="1" t="s">
        <v>190</v>
      </c>
      <c r="B801" s="27">
        <v>44251</v>
      </c>
      <c r="C801" s="27">
        <v>44266</v>
      </c>
      <c r="D801" s="3">
        <f t="shared" si="88"/>
        <v>15</v>
      </c>
      <c r="E801" s="28" t="s">
        <v>33</v>
      </c>
      <c r="F801" s="28" t="s">
        <v>4</v>
      </c>
      <c r="G801" s="28">
        <v>33.33</v>
      </c>
      <c r="H801" s="28">
        <v>43329</v>
      </c>
      <c r="I801" s="29">
        <v>11</v>
      </c>
      <c r="J801" s="12">
        <f t="shared" si="90"/>
        <v>24.44</v>
      </c>
      <c r="K801" s="13">
        <f t="shared" si="91"/>
        <v>1300</v>
      </c>
      <c r="L801" s="15">
        <f t="shared" si="92"/>
        <v>31772</v>
      </c>
      <c r="M801" s="25">
        <f t="shared" si="93"/>
        <v>44266</v>
      </c>
      <c r="N801" s="26">
        <v>44256</v>
      </c>
    </row>
    <row r="802" spans="1:14" x14ac:dyDescent="0.25">
      <c r="A802" s="1" t="s">
        <v>190</v>
      </c>
      <c r="B802" s="27">
        <v>44251</v>
      </c>
      <c r="C802" s="27">
        <v>44266</v>
      </c>
      <c r="D802" s="3">
        <f t="shared" si="88"/>
        <v>15</v>
      </c>
      <c r="E802" s="28" t="s">
        <v>34</v>
      </c>
      <c r="F802" s="28" t="s">
        <v>4</v>
      </c>
      <c r="G802" s="28">
        <v>2</v>
      </c>
      <c r="H802" s="28">
        <v>1240</v>
      </c>
      <c r="I802" s="29">
        <v>11</v>
      </c>
      <c r="J802" s="12">
        <f t="shared" si="90"/>
        <v>1.47</v>
      </c>
      <c r="K802" s="13">
        <f t="shared" si="91"/>
        <v>620</v>
      </c>
      <c r="L802" s="15">
        <f t="shared" si="92"/>
        <v>911.4</v>
      </c>
      <c r="M802" s="25">
        <f t="shared" si="93"/>
        <v>44266</v>
      </c>
      <c r="N802" s="26">
        <v>44256</v>
      </c>
    </row>
    <row r="803" spans="1:14" x14ac:dyDescent="0.25">
      <c r="A803" s="1" t="s">
        <v>190</v>
      </c>
      <c r="B803" s="27">
        <v>44251</v>
      </c>
      <c r="C803" s="27">
        <v>44266</v>
      </c>
      <c r="D803" s="3">
        <f t="shared" si="88"/>
        <v>15</v>
      </c>
      <c r="E803" s="28" t="s">
        <v>35</v>
      </c>
      <c r="F803" s="28" t="s">
        <v>4</v>
      </c>
      <c r="G803" s="28">
        <v>0.85</v>
      </c>
      <c r="H803" s="28">
        <v>5127.79</v>
      </c>
      <c r="I803" s="29">
        <v>11</v>
      </c>
      <c r="J803" s="12">
        <f t="shared" si="90"/>
        <v>0.62</v>
      </c>
      <c r="K803" s="13">
        <f t="shared" si="91"/>
        <v>6032.69</v>
      </c>
      <c r="L803" s="15">
        <f t="shared" si="92"/>
        <v>3740.27</v>
      </c>
      <c r="M803" s="25">
        <f t="shared" si="93"/>
        <v>44266</v>
      </c>
      <c r="N803" s="26">
        <v>44256</v>
      </c>
    </row>
    <row r="804" spans="1:14" x14ac:dyDescent="0.25">
      <c r="A804" s="1" t="s">
        <v>190</v>
      </c>
      <c r="B804" s="27">
        <v>44251</v>
      </c>
      <c r="C804" s="27">
        <v>44266</v>
      </c>
      <c r="D804" s="3">
        <f t="shared" si="88"/>
        <v>15</v>
      </c>
      <c r="E804" s="28" t="s">
        <v>36</v>
      </c>
      <c r="F804" s="28" t="s">
        <v>118</v>
      </c>
      <c r="G804" s="28">
        <v>215</v>
      </c>
      <c r="H804" s="28">
        <v>5901.32</v>
      </c>
      <c r="I804" s="29">
        <v>11</v>
      </c>
      <c r="J804" s="12">
        <f t="shared" si="90"/>
        <v>157.66999999999999</v>
      </c>
      <c r="K804" s="13">
        <f t="shared" si="91"/>
        <v>27.45</v>
      </c>
      <c r="L804" s="15">
        <f t="shared" si="92"/>
        <v>4328.04</v>
      </c>
      <c r="M804" s="25">
        <f t="shared" si="93"/>
        <v>44266</v>
      </c>
      <c r="N804" s="26">
        <v>44256</v>
      </c>
    </row>
    <row r="805" spans="1:14" x14ac:dyDescent="0.25">
      <c r="A805" s="1" t="s">
        <v>190</v>
      </c>
      <c r="B805" s="27">
        <v>44251</v>
      </c>
      <c r="C805" s="27">
        <v>44266</v>
      </c>
      <c r="D805" s="3">
        <f t="shared" si="88"/>
        <v>15</v>
      </c>
      <c r="E805" s="28" t="s">
        <v>37</v>
      </c>
      <c r="F805" s="28" t="s">
        <v>4</v>
      </c>
      <c r="G805" s="28">
        <v>1.17</v>
      </c>
      <c r="H805" s="28">
        <v>1096.46</v>
      </c>
      <c r="I805" s="29">
        <v>11</v>
      </c>
      <c r="J805" s="12">
        <f t="shared" si="90"/>
        <v>0.86</v>
      </c>
      <c r="K805" s="13">
        <f t="shared" si="91"/>
        <v>937.15</v>
      </c>
      <c r="L805" s="15">
        <f t="shared" si="92"/>
        <v>805.95</v>
      </c>
      <c r="M805" s="25">
        <f t="shared" si="93"/>
        <v>44266</v>
      </c>
      <c r="N805" s="26">
        <v>44256</v>
      </c>
    </row>
    <row r="806" spans="1:14" x14ac:dyDescent="0.25">
      <c r="A806" s="1" t="s">
        <v>190</v>
      </c>
      <c r="B806" s="27">
        <v>44251</v>
      </c>
      <c r="C806" s="27">
        <v>44266</v>
      </c>
      <c r="D806" s="3">
        <f t="shared" si="88"/>
        <v>15</v>
      </c>
      <c r="E806" s="28" t="s">
        <v>38</v>
      </c>
      <c r="F806" s="28" t="s">
        <v>4</v>
      </c>
      <c r="G806" s="28">
        <v>1.6</v>
      </c>
      <c r="H806" s="28">
        <v>960</v>
      </c>
      <c r="I806" s="29">
        <v>11</v>
      </c>
      <c r="J806" s="12">
        <f t="shared" si="90"/>
        <v>1.17</v>
      </c>
      <c r="K806" s="13">
        <f t="shared" si="91"/>
        <v>600</v>
      </c>
      <c r="L806" s="15">
        <f t="shared" si="92"/>
        <v>702</v>
      </c>
      <c r="M806" s="25">
        <f t="shared" si="93"/>
        <v>44266</v>
      </c>
      <c r="N806" s="26">
        <v>44256</v>
      </c>
    </row>
    <row r="807" spans="1:14" x14ac:dyDescent="0.25">
      <c r="A807" s="1" t="s">
        <v>190</v>
      </c>
      <c r="B807" s="27">
        <v>44251</v>
      </c>
      <c r="C807" s="27">
        <v>44266</v>
      </c>
      <c r="D807" s="3">
        <f t="shared" si="88"/>
        <v>15</v>
      </c>
      <c r="E807" s="28" t="s">
        <v>39</v>
      </c>
      <c r="F807" s="28" t="s">
        <v>4</v>
      </c>
      <c r="G807" s="28">
        <v>3</v>
      </c>
      <c r="H807" s="28">
        <v>720</v>
      </c>
      <c r="I807" s="29">
        <v>11</v>
      </c>
      <c r="J807" s="12">
        <f t="shared" si="90"/>
        <v>2.2000000000000002</v>
      </c>
      <c r="K807" s="13">
        <f t="shared" si="91"/>
        <v>240</v>
      </c>
      <c r="L807" s="15">
        <f t="shared" si="92"/>
        <v>528</v>
      </c>
      <c r="M807" s="25">
        <f t="shared" si="93"/>
        <v>44266</v>
      </c>
      <c r="N807" s="26">
        <v>44256</v>
      </c>
    </row>
    <row r="808" spans="1:14" x14ac:dyDescent="0.25">
      <c r="A808" s="1" t="s">
        <v>190</v>
      </c>
      <c r="B808" s="27">
        <v>44251</v>
      </c>
      <c r="C808" s="27">
        <v>44266</v>
      </c>
      <c r="D808" s="3">
        <f t="shared" si="88"/>
        <v>15</v>
      </c>
      <c r="E808" s="28" t="s">
        <v>40</v>
      </c>
      <c r="F808" s="28" t="s">
        <v>4</v>
      </c>
      <c r="G808" s="28">
        <v>13</v>
      </c>
      <c r="H808" s="28">
        <v>6760</v>
      </c>
      <c r="I808" s="29">
        <v>11</v>
      </c>
      <c r="J808" s="12">
        <f t="shared" si="90"/>
        <v>9.5299999999999994</v>
      </c>
      <c r="K808" s="13">
        <f t="shared" si="91"/>
        <v>520</v>
      </c>
      <c r="L808" s="15">
        <f t="shared" si="92"/>
        <v>4955.6000000000004</v>
      </c>
      <c r="M808" s="25">
        <f t="shared" si="93"/>
        <v>44266</v>
      </c>
      <c r="N808" s="26">
        <v>44256</v>
      </c>
    </row>
    <row r="809" spans="1:14" x14ac:dyDescent="0.25">
      <c r="A809" s="1" t="s">
        <v>190</v>
      </c>
      <c r="B809" s="27">
        <v>44251</v>
      </c>
      <c r="C809" s="27">
        <v>44266</v>
      </c>
      <c r="D809" s="3">
        <f t="shared" si="88"/>
        <v>15</v>
      </c>
      <c r="E809" s="28" t="s">
        <v>41</v>
      </c>
      <c r="F809" s="28" t="s">
        <v>4</v>
      </c>
      <c r="G809" s="28">
        <v>2</v>
      </c>
      <c r="H809" s="28">
        <v>590</v>
      </c>
      <c r="I809" s="29">
        <v>11</v>
      </c>
      <c r="J809" s="12">
        <f t="shared" si="90"/>
        <v>1.47</v>
      </c>
      <c r="K809" s="13">
        <f t="shared" si="91"/>
        <v>295</v>
      </c>
      <c r="L809" s="15">
        <f t="shared" si="92"/>
        <v>433.65</v>
      </c>
      <c r="M809" s="25">
        <f t="shared" si="93"/>
        <v>44266</v>
      </c>
      <c r="N809" s="26">
        <v>44256</v>
      </c>
    </row>
    <row r="810" spans="1:14" x14ac:dyDescent="0.25">
      <c r="A810" s="1" t="s">
        <v>190</v>
      </c>
      <c r="B810" s="27">
        <v>44251</v>
      </c>
      <c r="C810" s="27">
        <v>44266</v>
      </c>
      <c r="D810" s="3">
        <f t="shared" si="88"/>
        <v>15</v>
      </c>
      <c r="E810" s="28" t="s">
        <v>42</v>
      </c>
      <c r="F810" s="28" t="s">
        <v>4</v>
      </c>
      <c r="G810" s="28">
        <v>1.7</v>
      </c>
      <c r="H810" s="28">
        <v>603.5</v>
      </c>
      <c r="I810" s="29">
        <v>11</v>
      </c>
      <c r="J810" s="12">
        <f t="shared" si="90"/>
        <v>1.25</v>
      </c>
      <c r="K810" s="13">
        <f t="shared" si="91"/>
        <v>355</v>
      </c>
      <c r="L810" s="15">
        <f t="shared" si="92"/>
        <v>443.75</v>
      </c>
      <c r="M810" s="25">
        <f t="shared" si="93"/>
        <v>44266</v>
      </c>
      <c r="N810" s="26">
        <v>44256</v>
      </c>
    </row>
    <row r="811" spans="1:14" x14ac:dyDescent="0.25">
      <c r="A811" s="1" t="s">
        <v>190</v>
      </c>
      <c r="B811" s="27">
        <v>44251</v>
      </c>
      <c r="C811" s="27">
        <v>44266</v>
      </c>
      <c r="D811" s="3">
        <f t="shared" si="88"/>
        <v>15</v>
      </c>
      <c r="E811" s="28" t="s">
        <v>43</v>
      </c>
      <c r="F811" s="28" t="s">
        <v>4</v>
      </c>
      <c r="G811" s="28">
        <v>3</v>
      </c>
      <c r="H811" s="28">
        <v>615</v>
      </c>
      <c r="I811" s="29">
        <v>11</v>
      </c>
      <c r="J811" s="12">
        <f t="shared" si="90"/>
        <v>2.2000000000000002</v>
      </c>
      <c r="K811" s="13">
        <f t="shared" si="91"/>
        <v>205</v>
      </c>
      <c r="L811" s="15">
        <f t="shared" si="92"/>
        <v>451</v>
      </c>
      <c r="M811" s="25">
        <f t="shared" si="93"/>
        <v>44266</v>
      </c>
      <c r="N811" s="26">
        <v>44256</v>
      </c>
    </row>
    <row r="812" spans="1:14" x14ac:dyDescent="0.25">
      <c r="A812" s="1" t="s">
        <v>190</v>
      </c>
      <c r="B812" s="27">
        <v>44251</v>
      </c>
      <c r="C812" s="27">
        <v>44266</v>
      </c>
      <c r="D812" s="3">
        <f t="shared" ref="D812:D875" si="94">C812-B812</f>
        <v>15</v>
      </c>
      <c r="E812" s="28" t="s">
        <v>44</v>
      </c>
      <c r="F812" s="28" t="s">
        <v>4</v>
      </c>
      <c r="G812" s="28">
        <v>2.4</v>
      </c>
      <c r="H812" s="28">
        <v>580</v>
      </c>
      <c r="I812" s="29">
        <v>11</v>
      </c>
      <c r="J812" s="12">
        <f t="shared" si="90"/>
        <v>1.76</v>
      </c>
      <c r="K812" s="13">
        <f t="shared" si="91"/>
        <v>241.67</v>
      </c>
      <c r="L812" s="15">
        <f t="shared" si="92"/>
        <v>425.34</v>
      </c>
      <c r="M812" s="25">
        <f t="shared" si="93"/>
        <v>44266</v>
      </c>
      <c r="N812" s="26">
        <v>44256</v>
      </c>
    </row>
    <row r="813" spans="1:14" x14ac:dyDescent="0.25">
      <c r="A813" s="1" t="s">
        <v>190</v>
      </c>
      <c r="B813" s="27">
        <v>44251</v>
      </c>
      <c r="C813" s="27">
        <v>44266</v>
      </c>
      <c r="D813" s="3">
        <f t="shared" si="94"/>
        <v>15</v>
      </c>
      <c r="E813" s="28" t="s">
        <v>45</v>
      </c>
      <c r="F813" s="28" t="s">
        <v>4</v>
      </c>
      <c r="G813" s="28">
        <v>4</v>
      </c>
      <c r="H813" s="28">
        <v>1085</v>
      </c>
      <c r="I813" s="29">
        <v>11</v>
      </c>
      <c r="J813" s="12">
        <f t="shared" si="90"/>
        <v>2.93</v>
      </c>
      <c r="K813" s="13">
        <f t="shared" si="91"/>
        <v>271.25</v>
      </c>
      <c r="L813" s="15">
        <f t="shared" si="92"/>
        <v>794.76</v>
      </c>
      <c r="M813" s="25">
        <f t="shared" si="93"/>
        <v>44266</v>
      </c>
      <c r="N813" s="26">
        <v>44256</v>
      </c>
    </row>
    <row r="814" spans="1:14" x14ac:dyDescent="0.25">
      <c r="A814" s="1" t="s">
        <v>190</v>
      </c>
      <c r="B814" s="27">
        <v>44251</v>
      </c>
      <c r="C814" s="27">
        <v>44266</v>
      </c>
      <c r="D814" s="3">
        <f t="shared" si="94"/>
        <v>15</v>
      </c>
      <c r="E814" s="28" t="s">
        <v>46</v>
      </c>
      <c r="F814" s="28" t="s">
        <v>4</v>
      </c>
      <c r="G814" s="28">
        <v>2.48</v>
      </c>
      <c r="H814" s="28">
        <v>1885.23</v>
      </c>
      <c r="I814" s="29">
        <v>11</v>
      </c>
      <c r="J814" s="12">
        <f t="shared" si="90"/>
        <v>1.82</v>
      </c>
      <c r="K814" s="13">
        <f t="shared" si="91"/>
        <v>760.17</v>
      </c>
      <c r="L814" s="15">
        <f t="shared" si="92"/>
        <v>1383.51</v>
      </c>
      <c r="M814" s="25">
        <f t="shared" si="93"/>
        <v>44266</v>
      </c>
      <c r="N814" s="26">
        <v>44256</v>
      </c>
    </row>
    <row r="815" spans="1:14" x14ac:dyDescent="0.25">
      <c r="A815" s="1" t="s">
        <v>190</v>
      </c>
      <c r="B815" s="27">
        <v>44251</v>
      </c>
      <c r="C815" s="27">
        <v>44266</v>
      </c>
      <c r="D815" s="3">
        <f t="shared" si="94"/>
        <v>15</v>
      </c>
      <c r="E815" s="28" t="s">
        <v>47</v>
      </c>
      <c r="F815" s="28" t="s">
        <v>4</v>
      </c>
      <c r="G815" s="28">
        <v>2.4</v>
      </c>
      <c r="H815" s="28">
        <v>2541.6</v>
      </c>
      <c r="I815" s="29">
        <v>11</v>
      </c>
      <c r="J815" s="12">
        <f t="shared" si="90"/>
        <v>1.76</v>
      </c>
      <c r="K815" s="13">
        <f t="shared" si="91"/>
        <v>1059</v>
      </c>
      <c r="L815" s="15">
        <f t="shared" si="92"/>
        <v>1863.84</v>
      </c>
      <c r="M815" s="25">
        <f t="shared" si="93"/>
        <v>44266</v>
      </c>
      <c r="N815" s="26">
        <v>44256</v>
      </c>
    </row>
    <row r="816" spans="1:14" x14ac:dyDescent="0.25">
      <c r="A816" s="1" t="s">
        <v>190</v>
      </c>
      <c r="B816" s="27">
        <v>44251</v>
      </c>
      <c r="C816" s="27">
        <v>44266</v>
      </c>
      <c r="D816" s="3">
        <f t="shared" si="94"/>
        <v>15</v>
      </c>
      <c r="E816" s="28" t="s">
        <v>48</v>
      </c>
      <c r="F816" s="28" t="s">
        <v>4</v>
      </c>
      <c r="G816" s="28">
        <v>1.27</v>
      </c>
      <c r="H816" s="28">
        <v>1117.5999999999999</v>
      </c>
      <c r="I816" s="29">
        <v>11</v>
      </c>
      <c r="J816" s="12">
        <f t="shared" si="90"/>
        <v>0.93</v>
      </c>
      <c r="K816" s="13">
        <f t="shared" si="91"/>
        <v>880</v>
      </c>
      <c r="L816" s="15">
        <f t="shared" si="92"/>
        <v>818.4</v>
      </c>
      <c r="M816" s="25">
        <f t="shared" si="93"/>
        <v>44266</v>
      </c>
      <c r="N816" s="26">
        <v>44256</v>
      </c>
    </row>
    <row r="817" spans="1:14" x14ac:dyDescent="0.25">
      <c r="A817" s="1" t="s">
        <v>190</v>
      </c>
      <c r="B817" s="27">
        <v>44251</v>
      </c>
      <c r="C817" s="27">
        <v>44266</v>
      </c>
      <c r="D817" s="3">
        <f t="shared" si="94"/>
        <v>15</v>
      </c>
      <c r="E817" s="28" t="s">
        <v>50</v>
      </c>
      <c r="F817" s="28" t="s">
        <v>4</v>
      </c>
      <c r="G817" s="28">
        <v>17.2</v>
      </c>
      <c r="H817" s="28">
        <v>13760</v>
      </c>
      <c r="I817" s="29">
        <v>11</v>
      </c>
      <c r="J817" s="12">
        <f t="shared" si="90"/>
        <v>12.61</v>
      </c>
      <c r="K817" s="13">
        <f t="shared" si="91"/>
        <v>800</v>
      </c>
      <c r="L817" s="15">
        <f t="shared" si="92"/>
        <v>10088</v>
      </c>
      <c r="M817" s="25">
        <f t="shared" si="93"/>
        <v>44266</v>
      </c>
      <c r="N817" s="26">
        <v>44256</v>
      </c>
    </row>
    <row r="818" spans="1:14" x14ac:dyDescent="0.25">
      <c r="A818" s="1" t="s">
        <v>190</v>
      </c>
      <c r="B818" s="27">
        <v>44251</v>
      </c>
      <c r="C818" s="27">
        <v>44266</v>
      </c>
      <c r="D818" s="3">
        <f t="shared" si="94"/>
        <v>15</v>
      </c>
      <c r="E818" s="28" t="s">
        <v>161</v>
      </c>
      <c r="F818" s="28" t="s">
        <v>4</v>
      </c>
      <c r="G818" s="28">
        <v>0.02</v>
      </c>
      <c r="H818" s="28">
        <v>82</v>
      </c>
      <c r="I818" s="29">
        <v>11</v>
      </c>
      <c r="J818" s="12">
        <f t="shared" si="90"/>
        <v>0.01</v>
      </c>
      <c r="K818" s="13">
        <f t="shared" si="91"/>
        <v>4100</v>
      </c>
      <c r="L818" s="15">
        <f t="shared" si="92"/>
        <v>41</v>
      </c>
      <c r="M818" s="25">
        <f t="shared" si="93"/>
        <v>44266</v>
      </c>
      <c r="N818" s="26">
        <v>44256</v>
      </c>
    </row>
    <row r="819" spans="1:14" x14ac:dyDescent="0.25">
      <c r="A819" s="1" t="s">
        <v>190</v>
      </c>
      <c r="B819" s="27">
        <v>44251</v>
      </c>
      <c r="C819" s="27">
        <v>44266</v>
      </c>
      <c r="D819" s="3">
        <f t="shared" si="94"/>
        <v>15</v>
      </c>
      <c r="E819" s="28" t="s">
        <v>51</v>
      </c>
      <c r="F819" s="28" t="s">
        <v>4</v>
      </c>
      <c r="G819" s="28">
        <v>108.36</v>
      </c>
      <c r="H819" s="28">
        <v>11527.8</v>
      </c>
      <c r="I819" s="29">
        <v>11</v>
      </c>
      <c r="J819" s="12">
        <f t="shared" ref="J819:J882" si="95">ROUND(G819/D819*I819,2)</f>
        <v>79.459999999999994</v>
      </c>
      <c r="K819" s="13">
        <f t="shared" ref="K819:K882" si="96">ROUND(H819/G819,2)</f>
        <v>106.38</v>
      </c>
      <c r="L819" s="15">
        <f t="shared" ref="L819:L882" si="97">ROUND(J819*K819,2)</f>
        <v>8452.9500000000007</v>
      </c>
      <c r="M819" s="25">
        <f t="shared" si="93"/>
        <v>44266</v>
      </c>
      <c r="N819" s="26">
        <v>44256</v>
      </c>
    </row>
    <row r="820" spans="1:14" x14ac:dyDescent="0.25">
      <c r="A820" s="1" t="s">
        <v>190</v>
      </c>
      <c r="B820" s="27">
        <v>44251</v>
      </c>
      <c r="C820" s="27">
        <v>44266</v>
      </c>
      <c r="D820" s="3">
        <f t="shared" si="94"/>
        <v>15</v>
      </c>
      <c r="E820" s="28" t="s">
        <v>52</v>
      </c>
      <c r="F820" s="28" t="s">
        <v>4</v>
      </c>
      <c r="G820" s="28">
        <v>20</v>
      </c>
      <c r="H820" s="28">
        <v>10660</v>
      </c>
      <c r="I820" s="29">
        <v>11</v>
      </c>
      <c r="J820" s="12">
        <f t="shared" si="95"/>
        <v>14.67</v>
      </c>
      <c r="K820" s="13">
        <f t="shared" si="96"/>
        <v>533</v>
      </c>
      <c r="L820" s="15">
        <f t="shared" si="97"/>
        <v>7819.11</v>
      </c>
      <c r="M820" s="25">
        <f t="shared" si="93"/>
        <v>44266</v>
      </c>
      <c r="N820" s="26">
        <v>44256</v>
      </c>
    </row>
    <row r="821" spans="1:14" x14ac:dyDescent="0.25">
      <c r="A821" s="1" t="s">
        <v>190</v>
      </c>
      <c r="B821" s="27">
        <v>44251</v>
      </c>
      <c r="C821" s="27">
        <v>44266</v>
      </c>
      <c r="D821" s="3">
        <f t="shared" si="94"/>
        <v>15</v>
      </c>
      <c r="E821" s="28" t="s">
        <v>53</v>
      </c>
      <c r="F821" s="28" t="s">
        <v>4</v>
      </c>
      <c r="G821" s="28">
        <v>29.7</v>
      </c>
      <c r="H821" s="28">
        <v>7626.5</v>
      </c>
      <c r="I821" s="29">
        <v>11</v>
      </c>
      <c r="J821" s="12">
        <f t="shared" si="95"/>
        <v>21.78</v>
      </c>
      <c r="K821" s="13">
        <f t="shared" si="96"/>
        <v>256.77999999999997</v>
      </c>
      <c r="L821" s="15">
        <f t="shared" si="97"/>
        <v>5592.67</v>
      </c>
      <c r="M821" s="25">
        <f t="shared" si="93"/>
        <v>44266</v>
      </c>
      <c r="N821" s="26">
        <v>44256</v>
      </c>
    </row>
    <row r="822" spans="1:14" x14ac:dyDescent="0.25">
      <c r="A822" s="1" t="s">
        <v>190</v>
      </c>
      <c r="B822" s="27">
        <v>44251</v>
      </c>
      <c r="C822" s="27">
        <v>44266</v>
      </c>
      <c r="D822" s="3">
        <f t="shared" si="94"/>
        <v>15</v>
      </c>
      <c r="E822" s="28" t="s">
        <v>191</v>
      </c>
      <c r="F822" s="28" t="s">
        <v>4</v>
      </c>
      <c r="G822" s="28">
        <v>9.1999999999999993</v>
      </c>
      <c r="H822" s="28">
        <v>5025.96</v>
      </c>
      <c r="I822" s="29">
        <v>11</v>
      </c>
      <c r="J822" s="12">
        <f t="shared" si="95"/>
        <v>6.75</v>
      </c>
      <c r="K822" s="13">
        <f t="shared" si="96"/>
        <v>546.29999999999995</v>
      </c>
      <c r="L822" s="15">
        <f t="shared" si="97"/>
        <v>3687.53</v>
      </c>
      <c r="M822" s="25">
        <f t="shared" si="93"/>
        <v>44266</v>
      </c>
      <c r="N822" s="26">
        <v>44256</v>
      </c>
    </row>
    <row r="823" spans="1:14" x14ac:dyDescent="0.25">
      <c r="A823" s="1" t="s">
        <v>190</v>
      </c>
      <c r="B823" s="27">
        <v>44251</v>
      </c>
      <c r="C823" s="27">
        <v>44266</v>
      </c>
      <c r="D823" s="3">
        <f t="shared" si="94"/>
        <v>15</v>
      </c>
      <c r="E823" s="28" t="s">
        <v>54</v>
      </c>
      <c r="F823" s="28" t="s">
        <v>4</v>
      </c>
      <c r="G823" s="28">
        <v>1.93</v>
      </c>
      <c r="H823" s="28">
        <v>1605.76</v>
      </c>
      <c r="I823" s="29">
        <v>11</v>
      </c>
      <c r="J823" s="12">
        <f t="shared" si="95"/>
        <v>1.42</v>
      </c>
      <c r="K823" s="13">
        <f t="shared" si="96"/>
        <v>832</v>
      </c>
      <c r="L823" s="15">
        <f t="shared" si="97"/>
        <v>1181.44</v>
      </c>
      <c r="M823" s="25">
        <f t="shared" si="93"/>
        <v>44266</v>
      </c>
      <c r="N823" s="26">
        <v>44256</v>
      </c>
    </row>
    <row r="824" spans="1:14" x14ac:dyDescent="0.25">
      <c r="A824" s="1" t="s">
        <v>190</v>
      </c>
      <c r="B824" s="27">
        <v>44251</v>
      </c>
      <c r="C824" s="27">
        <v>44266</v>
      </c>
      <c r="D824" s="3">
        <f t="shared" si="94"/>
        <v>15</v>
      </c>
      <c r="E824" s="28" t="s">
        <v>55</v>
      </c>
      <c r="F824" s="28" t="s">
        <v>4</v>
      </c>
      <c r="G824" s="28">
        <v>0.09</v>
      </c>
      <c r="H824" s="28">
        <v>260</v>
      </c>
      <c r="I824" s="29">
        <v>11</v>
      </c>
      <c r="J824" s="12">
        <f t="shared" si="95"/>
        <v>7.0000000000000007E-2</v>
      </c>
      <c r="K824" s="13">
        <f t="shared" si="96"/>
        <v>2888.89</v>
      </c>
      <c r="L824" s="15">
        <f t="shared" si="97"/>
        <v>202.22</v>
      </c>
      <c r="M824" s="25">
        <f t="shared" si="93"/>
        <v>44266</v>
      </c>
      <c r="N824" s="26">
        <v>44256</v>
      </c>
    </row>
    <row r="825" spans="1:14" x14ac:dyDescent="0.25">
      <c r="A825" s="1" t="s">
        <v>190</v>
      </c>
      <c r="B825" s="27">
        <v>44251</v>
      </c>
      <c r="C825" s="27">
        <v>44266</v>
      </c>
      <c r="D825" s="3">
        <f t="shared" si="94"/>
        <v>15</v>
      </c>
      <c r="E825" s="28" t="s">
        <v>56</v>
      </c>
      <c r="F825" s="28" t="s">
        <v>127</v>
      </c>
      <c r="G825" s="28">
        <v>63</v>
      </c>
      <c r="H825" s="28">
        <v>37494.89</v>
      </c>
      <c r="I825" s="29">
        <v>11</v>
      </c>
      <c r="J825" s="12">
        <f t="shared" si="95"/>
        <v>46.2</v>
      </c>
      <c r="K825" s="13">
        <f t="shared" si="96"/>
        <v>595.16</v>
      </c>
      <c r="L825" s="15">
        <f t="shared" si="97"/>
        <v>27496.39</v>
      </c>
      <c r="M825" s="25">
        <f t="shared" si="93"/>
        <v>44266</v>
      </c>
      <c r="N825" s="26">
        <v>44256</v>
      </c>
    </row>
    <row r="826" spans="1:14" x14ac:dyDescent="0.25">
      <c r="A826" s="1" t="s">
        <v>190</v>
      </c>
      <c r="B826" s="27">
        <v>44251</v>
      </c>
      <c r="C826" s="27">
        <v>44266</v>
      </c>
      <c r="D826" s="3">
        <f t="shared" si="94"/>
        <v>15</v>
      </c>
      <c r="E826" s="28" t="s">
        <v>57</v>
      </c>
      <c r="F826" s="28" t="s">
        <v>4</v>
      </c>
      <c r="G826" s="28">
        <v>25</v>
      </c>
      <c r="H826" s="28">
        <v>39980</v>
      </c>
      <c r="I826" s="29">
        <v>11</v>
      </c>
      <c r="J826" s="12">
        <f t="shared" si="95"/>
        <v>18.329999999999998</v>
      </c>
      <c r="K826" s="13">
        <f t="shared" si="96"/>
        <v>1599.2</v>
      </c>
      <c r="L826" s="15">
        <f t="shared" si="97"/>
        <v>29313.34</v>
      </c>
      <c r="M826" s="25">
        <f t="shared" si="93"/>
        <v>44266</v>
      </c>
      <c r="N826" s="26">
        <v>44256</v>
      </c>
    </row>
    <row r="827" spans="1:14" x14ac:dyDescent="0.25">
      <c r="A827" s="1" t="s">
        <v>190</v>
      </c>
      <c r="B827" s="27">
        <v>44251</v>
      </c>
      <c r="C827" s="27">
        <v>44266</v>
      </c>
      <c r="D827" s="3">
        <f t="shared" si="94"/>
        <v>15</v>
      </c>
      <c r="E827" s="28" t="s">
        <v>58</v>
      </c>
      <c r="F827" s="28" t="s">
        <v>4</v>
      </c>
      <c r="G827" s="28">
        <v>12</v>
      </c>
      <c r="H827" s="28">
        <v>18000</v>
      </c>
      <c r="I827" s="29">
        <v>11</v>
      </c>
      <c r="J827" s="12">
        <f t="shared" si="95"/>
        <v>8.8000000000000007</v>
      </c>
      <c r="K827" s="13">
        <f t="shared" si="96"/>
        <v>1500</v>
      </c>
      <c r="L827" s="15">
        <f t="shared" si="97"/>
        <v>13200</v>
      </c>
      <c r="M827" s="25">
        <f t="shared" si="93"/>
        <v>44266</v>
      </c>
      <c r="N827" s="26">
        <v>44256</v>
      </c>
    </row>
    <row r="828" spans="1:14" x14ac:dyDescent="0.25">
      <c r="A828" s="1" t="s">
        <v>190</v>
      </c>
      <c r="B828" s="27">
        <v>44251</v>
      </c>
      <c r="C828" s="27">
        <v>44266</v>
      </c>
      <c r="D828" s="3">
        <f t="shared" si="94"/>
        <v>15</v>
      </c>
      <c r="E828" s="28" t="s">
        <v>59</v>
      </c>
      <c r="F828" s="28" t="s">
        <v>118</v>
      </c>
      <c r="G828" s="28">
        <v>1520</v>
      </c>
      <c r="H828" s="28">
        <v>202160</v>
      </c>
      <c r="I828" s="29">
        <v>11</v>
      </c>
      <c r="J828" s="12">
        <f t="shared" si="95"/>
        <v>1114.67</v>
      </c>
      <c r="K828" s="13">
        <f t="shared" si="96"/>
        <v>133</v>
      </c>
      <c r="L828" s="15">
        <f t="shared" si="97"/>
        <v>148251.10999999999</v>
      </c>
      <c r="M828" s="25">
        <f t="shared" si="93"/>
        <v>44266</v>
      </c>
      <c r="N828" s="26">
        <v>44256</v>
      </c>
    </row>
    <row r="829" spans="1:14" x14ac:dyDescent="0.25">
      <c r="A829" s="1" t="s">
        <v>190</v>
      </c>
      <c r="B829" s="27">
        <v>44251</v>
      </c>
      <c r="C829" s="27">
        <v>44266</v>
      </c>
      <c r="D829" s="3">
        <f t="shared" si="94"/>
        <v>15</v>
      </c>
      <c r="E829" s="28" t="s">
        <v>60</v>
      </c>
      <c r="F829" s="28" t="s">
        <v>127</v>
      </c>
      <c r="G829" s="28">
        <v>317</v>
      </c>
      <c r="H829" s="28">
        <v>92883.33</v>
      </c>
      <c r="I829" s="29">
        <v>11</v>
      </c>
      <c r="J829" s="12">
        <f t="shared" si="95"/>
        <v>232.47</v>
      </c>
      <c r="K829" s="13">
        <f t="shared" si="96"/>
        <v>293.01</v>
      </c>
      <c r="L829" s="15">
        <f t="shared" si="97"/>
        <v>68116.03</v>
      </c>
      <c r="M829" s="25">
        <f t="shared" si="93"/>
        <v>44266</v>
      </c>
      <c r="N829" s="26">
        <v>44256</v>
      </c>
    </row>
    <row r="830" spans="1:14" x14ac:dyDescent="0.25">
      <c r="A830" s="1" t="s">
        <v>190</v>
      </c>
      <c r="B830" s="27">
        <v>44251</v>
      </c>
      <c r="C830" s="27">
        <v>44266</v>
      </c>
      <c r="D830" s="3">
        <f t="shared" si="94"/>
        <v>15</v>
      </c>
      <c r="E830" s="28" t="s">
        <v>61</v>
      </c>
      <c r="F830" s="28" t="s">
        <v>4</v>
      </c>
      <c r="G830" s="28">
        <v>0.48</v>
      </c>
      <c r="H830" s="28">
        <v>470.4</v>
      </c>
      <c r="I830" s="29">
        <v>11</v>
      </c>
      <c r="J830" s="12">
        <f t="shared" si="95"/>
        <v>0.35</v>
      </c>
      <c r="K830" s="13">
        <f t="shared" si="96"/>
        <v>980</v>
      </c>
      <c r="L830" s="15">
        <f t="shared" si="97"/>
        <v>343</v>
      </c>
      <c r="M830" s="25">
        <f t="shared" si="93"/>
        <v>44266</v>
      </c>
      <c r="N830" s="26">
        <v>44256</v>
      </c>
    </row>
    <row r="831" spans="1:14" x14ac:dyDescent="0.25">
      <c r="A831" s="1" t="s">
        <v>190</v>
      </c>
      <c r="B831" s="27">
        <v>44251</v>
      </c>
      <c r="C831" s="27">
        <v>44266</v>
      </c>
      <c r="D831" s="3">
        <f t="shared" si="94"/>
        <v>15</v>
      </c>
      <c r="E831" s="28" t="s">
        <v>62</v>
      </c>
      <c r="F831" s="28" t="s">
        <v>4</v>
      </c>
      <c r="G831" s="28">
        <v>119.6</v>
      </c>
      <c r="H831" s="28">
        <v>16430.5</v>
      </c>
      <c r="I831" s="29">
        <v>11</v>
      </c>
      <c r="J831" s="12">
        <f t="shared" si="95"/>
        <v>87.71</v>
      </c>
      <c r="K831" s="13">
        <f t="shared" si="96"/>
        <v>137.38</v>
      </c>
      <c r="L831" s="15">
        <f t="shared" si="97"/>
        <v>12049.6</v>
      </c>
      <c r="M831" s="25">
        <f t="shared" si="93"/>
        <v>44266</v>
      </c>
      <c r="N831" s="26">
        <v>44256</v>
      </c>
    </row>
    <row r="832" spans="1:14" x14ac:dyDescent="0.25">
      <c r="A832" s="1" t="s">
        <v>190</v>
      </c>
      <c r="B832" s="27">
        <v>44251</v>
      </c>
      <c r="C832" s="27">
        <v>44266</v>
      </c>
      <c r="D832" s="3">
        <f t="shared" si="94"/>
        <v>15</v>
      </c>
      <c r="E832" s="28" t="s">
        <v>179</v>
      </c>
      <c r="F832" s="28" t="s">
        <v>4</v>
      </c>
      <c r="G832" s="28">
        <v>40</v>
      </c>
      <c r="H832" s="28">
        <v>6240</v>
      </c>
      <c r="I832" s="29">
        <v>11</v>
      </c>
      <c r="J832" s="12">
        <f t="shared" si="95"/>
        <v>29.33</v>
      </c>
      <c r="K832" s="13">
        <f t="shared" si="96"/>
        <v>156</v>
      </c>
      <c r="L832" s="15">
        <f t="shared" si="97"/>
        <v>4575.4799999999996</v>
      </c>
      <c r="M832" s="25">
        <f t="shared" si="93"/>
        <v>44266</v>
      </c>
      <c r="N832" s="26">
        <v>44256</v>
      </c>
    </row>
    <row r="833" spans="1:14" x14ac:dyDescent="0.25">
      <c r="A833" s="1" t="s">
        <v>190</v>
      </c>
      <c r="B833" s="27">
        <v>44251</v>
      </c>
      <c r="C833" s="27">
        <v>44266</v>
      </c>
      <c r="D833" s="3">
        <f t="shared" si="94"/>
        <v>15</v>
      </c>
      <c r="E833" s="28" t="s">
        <v>63</v>
      </c>
      <c r="F833" s="28" t="s">
        <v>4</v>
      </c>
      <c r="G833" s="28">
        <v>64.400000000000006</v>
      </c>
      <c r="H833" s="28">
        <v>11463.2</v>
      </c>
      <c r="I833" s="29">
        <v>11</v>
      </c>
      <c r="J833" s="12">
        <f t="shared" si="95"/>
        <v>47.23</v>
      </c>
      <c r="K833" s="13">
        <f t="shared" si="96"/>
        <v>178</v>
      </c>
      <c r="L833" s="15">
        <f t="shared" si="97"/>
        <v>8406.94</v>
      </c>
      <c r="M833" s="25">
        <f t="shared" si="93"/>
        <v>44266</v>
      </c>
      <c r="N833" s="26">
        <v>44256</v>
      </c>
    </row>
    <row r="834" spans="1:14" x14ac:dyDescent="0.25">
      <c r="A834" s="1" t="s">
        <v>190</v>
      </c>
      <c r="B834" s="27">
        <v>44251</v>
      </c>
      <c r="C834" s="27">
        <v>44266</v>
      </c>
      <c r="D834" s="3">
        <f t="shared" si="94"/>
        <v>15</v>
      </c>
      <c r="E834" s="28" t="s">
        <v>192</v>
      </c>
      <c r="F834" s="28" t="s">
        <v>4</v>
      </c>
      <c r="G834" s="28">
        <v>20</v>
      </c>
      <c r="H834" s="28">
        <v>3200</v>
      </c>
      <c r="I834" s="29">
        <v>11</v>
      </c>
      <c r="J834" s="12">
        <f t="shared" si="95"/>
        <v>14.67</v>
      </c>
      <c r="K834" s="13">
        <f t="shared" si="96"/>
        <v>160</v>
      </c>
      <c r="L834" s="15">
        <f t="shared" si="97"/>
        <v>2347.1999999999998</v>
      </c>
      <c r="M834" s="25">
        <f t="shared" si="93"/>
        <v>44266</v>
      </c>
      <c r="N834" s="26">
        <v>44256</v>
      </c>
    </row>
    <row r="835" spans="1:14" x14ac:dyDescent="0.25">
      <c r="A835" s="1" t="s">
        <v>190</v>
      </c>
      <c r="B835" s="27">
        <v>44251</v>
      </c>
      <c r="C835" s="27">
        <v>44266</v>
      </c>
      <c r="D835" s="3">
        <f t="shared" si="94"/>
        <v>15</v>
      </c>
      <c r="E835" s="28" t="s">
        <v>64</v>
      </c>
      <c r="F835" s="28" t="s">
        <v>4</v>
      </c>
      <c r="G835" s="28">
        <v>37.299999999999997</v>
      </c>
      <c r="H835" s="28">
        <v>78330</v>
      </c>
      <c r="I835" s="29">
        <v>11</v>
      </c>
      <c r="J835" s="12">
        <f t="shared" si="95"/>
        <v>27.35</v>
      </c>
      <c r="K835" s="13">
        <f t="shared" si="96"/>
        <v>2100</v>
      </c>
      <c r="L835" s="15">
        <f t="shared" si="97"/>
        <v>57435</v>
      </c>
      <c r="M835" s="25">
        <f t="shared" si="93"/>
        <v>44266</v>
      </c>
      <c r="N835" s="26">
        <v>44256</v>
      </c>
    </row>
    <row r="836" spans="1:14" x14ac:dyDescent="0.25">
      <c r="A836" s="1" t="s">
        <v>190</v>
      </c>
      <c r="B836" s="27">
        <v>44251</v>
      </c>
      <c r="C836" s="27">
        <v>44266</v>
      </c>
      <c r="D836" s="3">
        <f t="shared" si="94"/>
        <v>15</v>
      </c>
      <c r="E836" s="28" t="s">
        <v>65</v>
      </c>
      <c r="F836" s="28" t="s">
        <v>4</v>
      </c>
      <c r="G836" s="28">
        <v>156.24</v>
      </c>
      <c r="H836" s="28">
        <v>365342.42</v>
      </c>
      <c r="I836" s="29">
        <v>11</v>
      </c>
      <c r="J836" s="12">
        <f t="shared" si="95"/>
        <v>114.58</v>
      </c>
      <c r="K836" s="13">
        <f t="shared" si="96"/>
        <v>2338.34</v>
      </c>
      <c r="L836" s="15">
        <f t="shared" si="97"/>
        <v>267927</v>
      </c>
      <c r="M836" s="25">
        <f t="shared" si="93"/>
        <v>44266</v>
      </c>
      <c r="N836" s="26">
        <v>44256</v>
      </c>
    </row>
    <row r="837" spans="1:14" x14ac:dyDescent="0.25">
      <c r="A837" s="1" t="s">
        <v>190</v>
      </c>
      <c r="B837" s="27">
        <v>44251</v>
      </c>
      <c r="C837" s="27">
        <v>44266</v>
      </c>
      <c r="D837" s="3">
        <f t="shared" si="94"/>
        <v>15</v>
      </c>
      <c r="E837" s="28" t="s">
        <v>66</v>
      </c>
      <c r="F837" s="28" t="s">
        <v>4</v>
      </c>
      <c r="G837" s="28">
        <v>6.5</v>
      </c>
      <c r="H837" s="28">
        <v>13000</v>
      </c>
      <c r="I837" s="29">
        <v>11</v>
      </c>
      <c r="J837" s="12">
        <f t="shared" si="95"/>
        <v>4.7699999999999996</v>
      </c>
      <c r="K837" s="13">
        <f t="shared" si="96"/>
        <v>2000</v>
      </c>
      <c r="L837" s="15">
        <f t="shared" si="97"/>
        <v>9540</v>
      </c>
      <c r="M837" s="25">
        <f t="shared" si="93"/>
        <v>44266</v>
      </c>
      <c r="N837" s="26">
        <v>44256</v>
      </c>
    </row>
    <row r="838" spans="1:14" x14ac:dyDescent="0.25">
      <c r="A838" s="1" t="s">
        <v>190</v>
      </c>
      <c r="B838" s="27">
        <v>44251</v>
      </c>
      <c r="C838" s="27">
        <v>44266</v>
      </c>
      <c r="D838" s="3">
        <f t="shared" si="94"/>
        <v>15</v>
      </c>
      <c r="E838" s="28" t="s">
        <v>67</v>
      </c>
      <c r="F838" s="28" t="s">
        <v>4</v>
      </c>
      <c r="G838" s="28">
        <v>8.4</v>
      </c>
      <c r="H838" s="28">
        <v>9240</v>
      </c>
      <c r="I838" s="29">
        <v>11</v>
      </c>
      <c r="J838" s="12">
        <f t="shared" si="95"/>
        <v>6.16</v>
      </c>
      <c r="K838" s="13">
        <f t="shared" si="96"/>
        <v>1100</v>
      </c>
      <c r="L838" s="15">
        <f t="shared" si="97"/>
        <v>6776</v>
      </c>
      <c r="M838" s="25">
        <f t="shared" si="93"/>
        <v>44266</v>
      </c>
      <c r="N838" s="26">
        <v>44256</v>
      </c>
    </row>
    <row r="839" spans="1:14" x14ac:dyDescent="0.25">
      <c r="A839" s="1" t="s">
        <v>190</v>
      </c>
      <c r="B839" s="27">
        <v>44251</v>
      </c>
      <c r="C839" s="27">
        <v>44266</v>
      </c>
      <c r="D839" s="3">
        <f t="shared" si="94"/>
        <v>15</v>
      </c>
      <c r="E839" s="28" t="s">
        <v>68</v>
      </c>
      <c r="F839" s="28" t="s">
        <v>4</v>
      </c>
      <c r="G839" s="28">
        <v>2.2000000000000002</v>
      </c>
      <c r="H839" s="28">
        <v>2095.2399999999998</v>
      </c>
      <c r="I839" s="29">
        <v>11</v>
      </c>
      <c r="J839" s="12">
        <f t="shared" si="95"/>
        <v>1.61</v>
      </c>
      <c r="K839" s="13">
        <f t="shared" si="96"/>
        <v>952.38</v>
      </c>
      <c r="L839" s="15">
        <f t="shared" si="97"/>
        <v>1533.33</v>
      </c>
      <c r="M839" s="25">
        <f t="shared" si="93"/>
        <v>44266</v>
      </c>
      <c r="N839" s="26">
        <v>44256</v>
      </c>
    </row>
    <row r="840" spans="1:14" x14ac:dyDescent="0.25">
      <c r="A840" s="1" t="s">
        <v>190</v>
      </c>
      <c r="B840" s="27">
        <v>44251</v>
      </c>
      <c r="C840" s="27">
        <v>44266</v>
      </c>
      <c r="D840" s="3">
        <f t="shared" si="94"/>
        <v>15</v>
      </c>
      <c r="E840" s="28" t="s">
        <v>69</v>
      </c>
      <c r="F840" s="28" t="s">
        <v>4</v>
      </c>
      <c r="G840" s="28">
        <v>26.69</v>
      </c>
      <c r="H840" s="28">
        <v>12700</v>
      </c>
      <c r="I840" s="29">
        <v>11</v>
      </c>
      <c r="J840" s="12">
        <f t="shared" si="95"/>
        <v>19.57</v>
      </c>
      <c r="K840" s="13">
        <f t="shared" si="96"/>
        <v>475.83</v>
      </c>
      <c r="L840" s="15">
        <f t="shared" si="97"/>
        <v>9311.99</v>
      </c>
      <c r="M840" s="25">
        <f t="shared" si="93"/>
        <v>44266</v>
      </c>
      <c r="N840" s="26">
        <v>44256</v>
      </c>
    </row>
    <row r="841" spans="1:14" x14ac:dyDescent="0.25">
      <c r="A841" s="1" t="s">
        <v>190</v>
      </c>
      <c r="B841" s="27">
        <v>44251</v>
      </c>
      <c r="C841" s="27">
        <v>44266</v>
      </c>
      <c r="D841" s="3">
        <f t="shared" si="94"/>
        <v>15</v>
      </c>
      <c r="E841" s="28" t="s">
        <v>70</v>
      </c>
      <c r="F841" s="28" t="s">
        <v>4</v>
      </c>
      <c r="G841" s="28">
        <v>12.36</v>
      </c>
      <c r="H841" s="28">
        <v>11620.2</v>
      </c>
      <c r="I841" s="29">
        <v>11</v>
      </c>
      <c r="J841" s="12">
        <f t="shared" si="95"/>
        <v>9.06</v>
      </c>
      <c r="K841" s="13">
        <f t="shared" si="96"/>
        <v>940.15</v>
      </c>
      <c r="L841" s="15">
        <f t="shared" si="97"/>
        <v>8517.76</v>
      </c>
      <c r="M841" s="25">
        <f t="shared" si="93"/>
        <v>44266</v>
      </c>
      <c r="N841" s="26">
        <v>44256</v>
      </c>
    </row>
    <row r="842" spans="1:14" x14ac:dyDescent="0.25">
      <c r="A842" s="1" t="s">
        <v>190</v>
      </c>
      <c r="B842" s="27">
        <v>44251</v>
      </c>
      <c r="C842" s="27">
        <v>44266</v>
      </c>
      <c r="D842" s="3">
        <f t="shared" si="94"/>
        <v>15</v>
      </c>
      <c r="E842" s="28" t="s">
        <v>71</v>
      </c>
      <c r="F842" s="28" t="s">
        <v>4</v>
      </c>
      <c r="G842" s="28">
        <v>11</v>
      </c>
      <c r="H842" s="28">
        <v>5269</v>
      </c>
      <c r="I842" s="29">
        <v>11</v>
      </c>
      <c r="J842" s="12">
        <f t="shared" si="95"/>
        <v>8.07</v>
      </c>
      <c r="K842" s="13">
        <f t="shared" si="96"/>
        <v>479</v>
      </c>
      <c r="L842" s="15">
        <f t="shared" si="97"/>
        <v>3865.53</v>
      </c>
      <c r="M842" s="25">
        <f t="shared" si="93"/>
        <v>44266</v>
      </c>
      <c r="N842" s="26">
        <v>44256</v>
      </c>
    </row>
    <row r="843" spans="1:14" x14ac:dyDescent="0.25">
      <c r="A843" s="1" t="s">
        <v>190</v>
      </c>
      <c r="B843" s="27">
        <v>44251</v>
      </c>
      <c r="C843" s="27">
        <v>44266</v>
      </c>
      <c r="D843" s="3">
        <f t="shared" si="94"/>
        <v>15</v>
      </c>
      <c r="E843" s="28" t="s">
        <v>72</v>
      </c>
      <c r="F843" s="28" t="s">
        <v>4</v>
      </c>
      <c r="G843" s="28">
        <v>187.4</v>
      </c>
      <c r="H843" s="28">
        <v>125028.1</v>
      </c>
      <c r="I843" s="29">
        <v>11</v>
      </c>
      <c r="J843" s="12">
        <f t="shared" si="95"/>
        <v>137.43</v>
      </c>
      <c r="K843" s="13">
        <f t="shared" si="96"/>
        <v>667.17</v>
      </c>
      <c r="L843" s="15">
        <f t="shared" si="97"/>
        <v>91689.17</v>
      </c>
      <c r="M843" s="25">
        <f t="shared" si="93"/>
        <v>44266</v>
      </c>
      <c r="N843" s="26">
        <v>44256</v>
      </c>
    </row>
    <row r="844" spans="1:14" x14ac:dyDescent="0.25">
      <c r="A844" s="1" t="s">
        <v>190</v>
      </c>
      <c r="B844" s="27">
        <v>44251</v>
      </c>
      <c r="C844" s="27">
        <v>44266</v>
      </c>
      <c r="D844" s="3">
        <f t="shared" si="94"/>
        <v>15</v>
      </c>
      <c r="E844" s="28" t="s">
        <v>73</v>
      </c>
      <c r="F844" s="28" t="s">
        <v>4</v>
      </c>
      <c r="G844" s="28">
        <v>0.78</v>
      </c>
      <c r="H844" s="28">
        <v>574</v>
      </c>
      <c r="I844" s="29">
        <v>11</v>
      </c>
      <c r="J844" s="12">
        <f t="shared" si="95"/>
        <v>0.56999999999999995</v>
      </c>
      <c r="K844" s="13">
        <f t="shared" si="96"/>
        <v>735.9</v>
      </c>
      <c r="L844" s="15">
        <f t="shared" si="97"/>
        <v>419.46</v>
      </c>
      <c r="M844" s="25">
        <f t="shared" ref="M844:M907" si="98">C844</f>
        <v>44266</v>
      </c>
      <c r="N844" s="26">
        <v>44256</v>
      </c>
    </row>
    <row r="845" spans="1:14" x14ac:dyDescent="0.25">
      <c r="A845" s="1" t="s">
        <v>190</v>
      </c>
      <c r="B845" s="27">
        <v>44251</v>
      </c>
      <c r="C845" s="27">
        <v>44266</v>
      </c>
      <c r="D845" s="3">
        <f t="shared" si="94"/>
        <v>15</v>
      </c>
      <c r="E845" s="28" t="s">
        <v>74</v>
      </c>
      <c r="F845" s="28" t="s">
        <v>4</v>
      </c>
      <c r="G845" s="28">
        <v>11.4</v>
      </c>
      <c r="H845" s="28">
        <v>7260</v>
      </c>
      <c r="I845" s="29">
        <v>11</v>
      </c>
      <c r="J845" s="12">
        <f t="shared" si="95"/>
        <v>8.36</v>
      </c>
      <c r="K845" s="13">
        <f t="shared" si="96"/>
        <v>636.84</v>
      </c>
      <c r="L845" s="15">
        <f t="shared" si="97"/>
        <v>5323.98</v>
      </c>
      <c r="M845" s="25">
        <f t="shared" si="98"/>
        <v>44266</v>
      </c>
      <c r="N845" s="26">
        <v>44256</v>
      </c>
    </row>
    <row r="846" spans="1:14" x14ac:dyDescent="0.25">
      <c r="A846" s="1" t="s">
        <v>190</v>
      </c>
      <c r="B846" s="27">
        <v>44251</v>
      </c>
      <c r="C846" s="27">
        <v>44266</v>
      </c>
      <c r="D846" s="3">
        <f t="shared" si="94"/>
        <v>15</v>
      </c>
      <c r="E846" s="28" t="s">
        <v>75</v>
      </c>
      <c r="F846" s="28" t="s">
        <v>4</v>
      </c>
      <c r="G846" s="28">
        <v>9</v>
      </c>
      <c r="H846" s="28">
        <v>13130</v>
      </c>
      <c r="I846" s="29">
        <v>11</v>
      </c>
      <c r="J846" s="12">
        <f t="shared" si="95"/>
        <v>6.6</v>
      </c>
      <c r="K846" s="13">
        <f t="shared" si="96"/>
        <v>1458.89</v>
      </c>
      <c r="L846" s="15">
        <f t="shared" si="97"/>
        <v>9628.67</v>
      </c>
      <c r="M846" s="25">
        <f t="shared" si="98"/>
        <v>44266</v>
      </c>
      <c r="N846" s="26">
        <v>44256</v>
      </c>
    </row>
    <row r="847" spans="1:14" x14ac:dyDescent="0.25">
      <c r="A847" s="1" t="s">
        <v>190</v>
      </c>
      <c r="B847" s="27">
        <v>44251</v>
      </c>
      <c r="C847" s="27">
        <v>44266</v>
      </c>
      <c r="D847" s="3">
        <f t="shared" si="94"/>
        <v>15</v>
      </c>
      <c r="E847" s="28" t="s">
        <v>162</v>
      </c>
      <c r="F847" s="28" t="s">
        <v>4</v>
      </c>
      <c r="G847" s="28">
        <v>0.39500000000000002</v>
      </c>
      <c r="H847" s="28">
        <v>343.67</v>
      </c>
      <c r="I847" s="29">
        <v>11</v>
      </c>
      <c r="J847" s="12">
        <f t="shared" si="95"/>
        <v>0.28999999999999998</v>
      </c>
      <c r="K847" s="13">
        <f t="shared" si="96"/>
        <v>870.05</v>
      </c>
      <c r="L847" s="15">
        <f t="shared" si="97"/>
        <v>252.31</v>
      </c>
      <c r="M847" s="25">
        <f t="shared" si="98"/>
        <v>44266</v>
      </c>
      <c r="N847" s="26">
        <v>44256</v>
      </c>
    </row>
    <row r="848" spans="1:14" x14ac:dyDescent="0.25">
      <c r="A848" s="1" t="s">
        <v>190</v>
      </c>
      <c r="B848" s="27">
        <v>44251</v>
      </c>
      <c r="C848" s="27">
        <v>44266</v>
      </c>
      <c r="D848" s="3">
        <f t="shared" si="94"/>
        <v>15</v>
      </c>
      <c r="E848" s="28" t="s">
        <v>193</v>
      </c>
      <c r="F848" s="28" t="s">
        <v>4</v>
      </c>
      <c r="G848" s="28">
        <v>0.83</v>
      </c>
      <c r="H848" s="28">
        <v>1909</v>
      </c>
      <c r="I848" s="29">
        <v>11</v>
      </c>
      <c r="J848" s="12">
        <f t="shared" si="95"/>
        <v>0.61</v>
      </c>
      <c r="K848" s="13">
        <f t="shared" si="96"/>
        <v>2300</v>
      </c>
      <c r="L848" s="15">
        <f t="shared" si="97"/>
        <v>1403</v>
      </c>
      <c r="M848" s="25">
        <f t="shared" si="98"/>
        <v>44266</v>
      </c>
      <c r="N848" s="26">
        <v>44256</v>
      </c>
    </row>
    <row r="849" spans="1:14" x14ac:dyDescent="0.25">
      <c r="A849" s="1" t="s">
        <v>190</v>
      </c>
      <c r="B849" s="27">
        <v>44251</v>
      </c>
      <c r="C849" s="27">
        <v>44266</v>
      </c>
      <c r="D849" s="3">
        <f t="shared" si="94"/>
        <v>15</v>
      </c>
      <c r="E849" s="28" t="s">
        <v>76</v>
      </c>
      <c r="F849" s="28" t="s">
        <v>4</v>
      </c>
      <c r="G849" s="28">
        <v>1.7</v>
      </c>
      <c r="H849" s="28">
        <v>2295</v>
      </c>
      <c r="I849" s="29">
        <v>11</v>
      </c>
      <c r="J849" s="12">
        <f t="shared" si="95"/>
        <v>1.25</v>
      </c>
      <c r="K849" s="13">
        <f t="shared" si="96"/>
        <v>1350</v>
      </c>
      <c r="L849" s="15">
        <f t="shared" si="97"/>
        <v>1687.5</v>
      </c>
      <c r="M849" s="25">
        <f t="shared" si="98"/>
        <v>44266</v>
      </c>
      <c r="N849" s="26">
        <v>44256</v>
      </c>
    </row>
    <row r="850" spans="1:14" x14ac:dyDescent="0.25">
      <c r="A850" s="1" t="s">
        <v>190</v>
      </c>
      <c r="B850" s="27">
        <v>44251</v>
      </c>
      <c r="C850" s="27">
        <v>44266</v>
      </c>
      <c r="D850" s="3">
        <f t="shared" si="94"/>
        <v>15</v>
      </c>
      <c r="E850" s="28" t="s">
        <v>77</v>
      </c>
      <c r="F850" s="28" t="s">
        <v>4</v>
      </c>
      <c r="G850" s="28">
        <v>12.025</v>
      </c>
      <c r="H850" s="28">
        <v>6192.87</v>
      </c>
      <c r="I850" s="29">
        <v>11</v>
      </c>
      <c r="J850" s="12">
        <f t="shared" si="95"/>
        <v>8.82</v>
      </c>
      <c r="K850" s="13">
        <f t="shared" si="96"/>
        <v>515</v>
      </c>
      <c r="L850" s="15">
        <f t="shared" si="97"/>
        <v>4542.3</v>
      </c>
      <c r="M850" s="25">
        <f t="shared" si="98"/>
        <v>44266</v>
      </c>
      <c r="N850" s="26">
        <v>44256</v>
      </c>
    </row>
    <row r="851" spans="1:14" x14ac:dyDescent="0.25">
      <c r="A851" s="1" t="s">
        <v>190</v>
      </c>
      <c r="B851" s="27">
        <v>44251</v>
      </c>
      <c r="C851" s="27">
        <v>44266</v>
      </c>
      <c r="D851" s="3">
        <f t="shared" si="94"/>
        <v>15</v>
      </c>
      <c r="E851" s="28" t="s">
        <v>194</v>
      </c>
      <c r="F851" s="28" t="s">
        <v>4</v>
      </c>
      <c r="G851" s="28">
        <v>0.4</v>
      </c>
      <c r="H851" s="28">
        <v>308.05</v>
      </c>
      <c r="I851" s="29">
        <v>11</v>
      </c>
      <c r="J851" s="12">
        <f t="shared" si="95"/>
        <v>0.28999999999999998</v>
      </c>
      <c r="K851" s="13">
        <f t="shared" si="96"/>
        <v>770.13</v>
      </c>
      <c r="L851" s="15">
        <f t="shared" si="97"/>
        <v>223.34</v>
      </c>
      <c r="M851" s="25">
        <f t="shared" si="98"/>
        <v>44266</v>
      </c>
      <c r="N851" s="26">
        <v>44256</v>
      </c>
    </row>
    <row r="852" spans="1:14" x14ac:dyDescent="0.25">
      <c r="A852" s="1" t="s">
        <v>190</v>
      </c>
      <c r="B852" s="27">
        <v>44251</v>
      </c>
      <c r="C852" s="27">
        <v>44266</v>
      </c>
      <c r="D852" s="3">
        <f t="shared" si="94"/>
        <v>15</v>
      </c>
      <c r="E852" s="28" t="s">
        <v>78</v>
      </c>
      <c r="F852" s="28" t="s">
        <v>4</v>
      </c>
      <c r="G852" s="28">
        <v>10</v>
      </c>
      <c r="H852" s="28">
        <v>1242.52</v>
      </c>
      <c r="I852" s="29">
        <v>11</v>
      </c>
      <c r="J852" s="12">
        <f t="shared" si="95"/>
        <v>7.33</v>
      </c>
      <c r="K852" s="13">
        <f t="shared" si="96"/>
        <v>124.25</v>
      </c>
      <c r="L852" s="15">
        <f t="shared" si="97"/>
        <v>910.75</v>
      </c>
      <c r="M852" s="25">
        <f t="shared" si="98"/>
        <v>44266</v>
      </c>
      <c r="N852" s="26">
        <v>44256</v>
      </c>
    </row>
    <row r="853" spans="1:14" x14ac:dyDescent="0.25">
      <c r="A853" s="1" t="s">
        <v>190</v>
      </c>
      <c r="B853" s="27">
        <v>44251</v>
      </c>
      <c r="C853" s="27">
        <v>44266</v>
      </c>
      <c r="D853" s="3">
        <f t="shared" si="94"/>
        <v>15</v>
      </c>
      <c r="E853" s="28" t="s">
        <v>180</v>
      </c>
      <c r="F853" s="28" t="s">
        <v>118</v>
      </c>
      <c r="G853" s="28">
        <v>7</v>
      </c>
      <c r="H853" s="28">
        <v>210</v>
      </c>
      <c r="I853" s="29">
        <v>11</v>
      </c>
      <c r="J853" s="12">
        <f t="shared" si="95"/>
        <v>5.13</v>
      </c>
      <c r="K853" s="13">
        <f t="shared" si="96"/>
        <v>30</v>
      </c>
      <c r="L853" s="15">
        <f t="shared" si="97"/>
        <v>153.9</v>
      </c>
      <c r="M853" s="25">
        <f t="shared" si="98"/>
        <v>44266</v>
      </c>
      <c r="N853" s="26">
        <v>44256</v>
      </c>
    </row>
    <row r="854" spans="1:14" x14ac:dyDescent="0.25">
      <c r="A854" s="1" t="s">
        <v>190</v>
      </c>
      <c r="B854" s="27">
        <v>44251</v>
      </c>
      <c r="C854" s="27">
        <v>44266</v>
      </c>
      <c r="D854" s="3">
        <f t="shared" si="94"/>
        <v>15</v>
      </c>
      <c r="E854" s="28" t="s">
        <v>79</v>
      </c>
      <c r="F854" s="28" t="s">
        <v>4</v>
      </c>
      <c r="G854" s="28">
        <v>13</v>
      </c>
      <c r="H854" s="28">
        <v>1950</v>
      </c>
      <c r="I854" s="29">
        <v>11</v>
      </c>
      <c r="J854" s="12">
        <f t="shared" si="95"/>
        <v>9.5299999999999994</v>
      </c>
      <c r="K854" s="13">
        <f t="shared" si="96"/>
        <v>150</v>
      </c>
      <c r="L854" s="15">
        <f t="shared" si="97"/>
        <v>1429.5</v>
      </c>
      <c r="M854" s="25">
        <f t="shared" si="98"/>
        <v>44266</v>
      </c>
      <c r="N854" s="26">
        <v>44256</v>
      </c>
    </row>
    <row r="855" spans="1:14" x14ac:dyDescent="0.25">
      <c r="A855" s="1" t="s">
        <v>190</v>
      </c>
      <c r="B855" s="27">
        <v>44251</v>
      </c>
      <c r="C855" s="27">
        <v>44266</v>
      </c>
      <c r="D855" s="3">
        <f t="shared" si="94"/>
        <v>15</v>
      </c>
      <c r="E855" s="28" t="s">
        <v>80</v>
      </c>
      <c r="F855" s="28" t="s">
        <v>4</v>
      </c>
      <c r="G855" s="28">
        <v>95.6</v>
      </c>
      <c r="H855" s="28">
        <v>21510</v>
      </c>
      <c r="I855" s="29">
        <v>11</v>
      </c>
      <c r="J855" s="12">
        <f t="shared" si="95"/>
        <v>70.11</v>
      </c>
      <c r="K855" s="13">
        <f t="shared" si="96"/>
        <v>225</v>
      </c>
      <c r="L855" s="15">
        <f t="shared" si="97"/>
        <v>15774.75</v>
      </c>
      <c r="M855" s="25">
        <f t="shared" si="98"/>
        <v>44266</v>
      </c>
      <c r="N855" s="26">
        <v>44256</v>
      </c>
    </row>
    <row r="856" spans="1:14" x14ac:dyDescent="0.25">
      <c r="A856" s="1" t="s">
        <v>190</v>
      </c>
      <c r="B856" s="27">
        <v>44251</v>
      </c>
      <c r="C856" s="27">
        <v>44266</v>
      </c>
      <c r="D856" s="3">
        <f t="shared" si="94"/>
        <v>15</v>
      </c>
      <c r="E856" s="28" t="s">
        <v>82</v>
      </c>
      <c r="F856" s="28" t="s">
        <v>4</v>
      </c>
      <c r="G856" s="28">
        <v>33</v>
      </c>
      <c r="H856" s="28">
        <v>43509</v>
      </c>
      <c r="I856" s="29">
        <v>11</v>
      </c>
      <c r="J856" s="12">
        <f t="shared" si="95"/>
        <v>24.2</v>
      </c>
      <c r="K856" s="13">
        <f t="shared" si="96"/>
        <v>1318.45</v>
      </c>
      <c r="L856" s="15">
        <f t="shared" si="97"/>
        <v>31906.49</v>
      </c>
      <c r="M856" s="25">
        <f t="shared" si="98"/>
        <v>44266</v>
      </c>
      <c r="N856" s="26">
        <v>44256</v>
      </c>
    </row>
    <row r="857" spans="1:14" x14ac:dyDescent="0.25">
      <c r="A857" s="1" t="s">
        <v>190</v>
      </c>
      <c r="B857" s="27">
        <v>44251</v>
      </c>
      <c r="C857" s="27">
        <v>44266</v>
      </c>
      <c r="D857" s="3">
        <f t="shared" si="94"/>
        <v>15</v>
      </c>
      <c r="E857" s="28" t="s">
        <v>83</v>
      </c>
      <c r="F857" s="28" t="s">
        <v>4</v>
      </c>
      <c r="G857" s="28">
        <v>1.5</v>
      </c>
      <c r="H857" s="28">
        <v>1275</v>
      </c>
      <c r="I857" s="29">
        <v>11</v>
      </c>
      <c r="J857" s="12">
        <f t="shared" si="95"/>
        <v>1.1000000000000001</v>
      </c>
      <c r="K857" s="13">
        <f t="shared" si="96"/>
        <v>850</v>
      </c>
      <c r="L857" s="15">
        <f t="shared" si="97"/>
        <v>935</v>
      </c>
      <c r="M857" s="25">
        <f t="shared" si="98"/>
        <v>44266</v>
      </c>
      <c r="N857" s="26">
        <v>44256</v>
      </c>
    </row>
    <row r="858" spans="1:14" x14ac:dyDescent="0.25">
      <c r="A858" s="1" t="s">
        <v>190</v>
      </c>
      <c r="B858" s="27">
        <v>44251</v>
      </c>
      <c r="C858" s="27">
        <v>44266</v>
      </c>
      <c r="D858" s="3">
        <f t="shared" si="94"/>
        <v>15</v>
      </c>
      <c r="E858" s="28" t="s">
        <v>84</v>
      </c>
      <c r="F858" s="28" t="s">
        <v>4</v>
      </c>
      <c r="G858" s="28">
        <v>9</v>
      </c>
      <c r="H858" s="28">
        <v>2520</v>
      </c>
      <c r="I858" s="29">
        <v>11</v>
      </c>
      <c r="J858" s="12">
        <f t="shared" si="95"/>
        <v>6.6</v>
      </c>
      <c r="K858" s="13">
        <f t="shared" si="96"/>
        <v>280</v>
      </c>
      <c r="L858" s="15">
        <f t="shared" si="97"/>
        <v>1848</v>
      </c>
      <c r="M858" s="25">
        <f t="shared" si="98"/>
        <v>44266</v>
      </c>
      <c r="N858" s="26">
        <v>44256</v>
      </c>
    </row>
    <row r="859" spans="1:14" x14ac:dyDescent="0.25">
      <c r="A859" s="1" t="s">
        <v>190</v>
      </c>
      <c r="B859" s="27">
        <v>44251</v>
      </c>
      <c r="C859" s="27">
        <v>44266</v>
      </c>
      <c r="D859" s="3">
        <f t="shared" si="94"/>
        <v>15</v>
      </c>
      <c r="E859" s="28" t="s">
        <v>85</v>
      </c>
      <c r="F859" s="28" t="s">
        <v>4</v>
      </c>
      <c r="G859" s="28">
        <v>3.5950000000000002</v>
      </c>
      <c r="H859" s="28">
        <v>1258.25</v>
      </c>
      <c r="I859" s="29">
        <v>11</v>
      </c>
      <c r="J859" s="12">
        <f t="shared" si="95"/>
        <v>2.64</v>
      </c>
      <c r="K859" s="13">
        <f t="shared" si="96"/>
        <v>350</v>
      </c>
      <c r="L859" s="15">
        <f t="shared" si="97"/>
        <v>924</v>
      </c>
      <c r="M859" s="25">
        <f t="shared" si="98"/>
        <v>44266</v>
      </c>
      <c r="N859" s="26">
        <v>44256</v>
      </c>
    </row>
    <row r="860" spans="1:14" x14ac:dyDescent="0.25">
      <c r="A860" s="1" t="s">
        <v>190</v>
      </c>
      <c r="B860" s="27">
        <v>44251</v>
      </c>
      <c r="C860" s="27">
        <v>44266</v>
      </c>
      <c r="D860" s="3">
        <f t="shared" si="94"/>
        <v>15</v>
      </c>
      <c r="E860" s="28" t="s">
        <v>86</v>
      </c>
      <c r="F860" s="28" t="s">
        <v>4</v>
      </c>
      <c r="G860" s="28">
        <v>5</v>
      </c>
      <c r="H860" s="28">
        <v>3500</v>
      </c>
      <c r="I860" s="29">
        <v>11</v>
      </c>
      <c r="J860" s="12">
        <f t="shared" si="95"/>
        <v>3.67</v>
      </c>
      <c r="K860" s="13">
        <f t="shared" si="96"/>
        <v>700</v>
      </c>
      <c r="L860" s="15">
        <f t="shared" si="97"/>
        <v>2569</v>
      </c>
      <c r="M860" s="25">
        <f t="shared" si="98"/>
        <v>44266</v>
      </c>
      <c r="N860" s="26">
        <v>44256</v>
      </c>
    </row>
    <row r="861" spans="1:14" x14ac:dyDescent="0.25">
      <c r="A861" s="1" t="s">
        <v>190</v>
      </c>
      <c r="B861" s="27">
        <v>44251</v>
      </c>
      <c r="C861" s="27">
        <v>44266</v>
      </c>
      <c r="D861" s="3">
        <f t="shared" si="94"/>
        <v>15</v>
      </c>
      <c r="E861" s="28" t="s">
        <v>87</v>
      </c>
      <c r="F861" s="28" t="s">
        <v>4</v>
      </c>
      <c r="G861" s="28">
        <v>59.86</v>
      </c>
      <c r="H861" s="28">
        <v>8979</v>
      </c>
      <c r="I861" s="29">
        <v>11</v>
      </c>
      <c r="J861" s="12">
        <f t="shared" si="95"/>
        <v>43.9</v>
      </c>
      <c r="K861" s="13">
        <f t="shared" si="96"/>
        <v>150</v>
      </c>
      <c r="L861" s="15">
        <f t="shared" si="97"/>
        <v>6585</v>
      </c>
      <c r="M861" s="25">
        <f t="shared" si="98"/>
        <v>44266</v>
      </c>
      <c r="N861" s="26">
        <v>44256</v>
      </c>
    </row>
    <row r="862" spans="1:14" x14ac:dyDescent="0.25">
      <c r="A862" s="1" t="s">
        <v>190</v>
      </c>
      <c r="B862" s="27">
        <v>44251</v>
      </c>
      <c r="C862" s="27">
        <v>44266</v>
      </c>
      <c r="D862" s="3">
        <f t="shared" si="94"/>
        <v>15</v>
      </c>
      <c r="E862" s="28" t="s">
        <v>88</v>
      </c>
      <c r="F862" s="28" t="s">
        <v>4</v>
      </c>
      <c r="G862" s="28">
        <v>7.2</v>
      </c>
      <c r="H862" s="28">
        <v>7632</v>
      </c>
      <c r="I862" s="29">
        <v>11</v>
      </c>
      <c r="J862" s="12">
        <f t="shared" si="95"/>
        <v>5.28</v>
      </c>
      <c r="K862" s="13">
        <f t="shared" si="96"/>
        <v>1060</v>
      </c>
      <c r="L862" s="15">
        <f t="shared" si="97"/>
        <v>5596.8</v>
      </c>
      <c r="M862" s="25">
        <f t="shared" si="98"/>
        <v>44266</v>
      </c>
      <c r="N862" s="26">
        <v>44256</v>
      </c>
    </row>
    <row r="863" spans="1:14" x14ac:dyDescent="0.25">
      <c r="A863" s="1" t="s">
        <v>190</v>
      </c>
      <c r="B863" s="27">
        <v>44251</v>
      </c>
      <c r="C863" s="27">
        <v>44266</v>
      </c>
      <c r="D863" s="3">
        <f t="shared" si="94"/>
        <v>15</v>
      </c>
      <c r="E863" s="28" t="s">
        <v>89</v>
      </c>
      <c r="F863" s="28" t="s">
        <v>4</v>
      </c>
      <c r="G863" s="28">
        <v>0.5</v>
      </c>
      <c r="H863" s="28">
        <v>190</v>
      </c>
      <c r="I863" s="29">
        <v>11</v>
      </c>
      <c r="J863" s="12">
        <f t="shared" si="95"/>
        <v>0.37</v>
      </c>
      <c r="K863" s="13">
        <f t="shared" si="96"/>
        <v>380</v>
      </c>
      <c r="L863" s="15">
        <f t="shared" si="97"/>
        <v>140.6</v>
      </c>
      <c r="M863" s="25">
        <f t="shared" si="98"/>
        <v>44266</v>
      </c>
      <c r="N863" s="26">
        <v>44256</v>
      </c>
    </row>
    <row r="864" spans="1:14" x14ac:dyDescent="0.25">
      <c r="A864" s="1" t="s">
        <v>190</v>
      </c>
      <c r="B864" s="27">
        <v>44251</v>
      </c>
      <c r="C864" s="27">
        <v>44266</v>
      </c>
      <c r="D864" s="3">
        <f t="shared" si="94"/>
        <v>15</v>
      </c>
      <c r="E864" s="28" t="s">
        <v>90</v>
      </c>
      <c r="F864" s="28" t="s">
        <v>118</v>
      </c>
      <c r="G864" s="28">
        <v>146</v>
      </c>
      <c r="H864" s="28">
        <v>8760</v>
      </c>
      <c r="I864" s="29">
        <v>11</v>
      </c>
      <c r="J864" s="12">
        <f t="shared" si="95"/>
        <v>107.07</v>
      </c>
      <c r="K864" s="13">
        <f t="shared" si="96"/>
        <v>60</v>
      </c>
      <c r="L864" s="15">
        <f t="shared" si="97"/>
        <v>6424.2</v>
      </c>
      <c r="M864" s="25">
        <f t="shared" si="98"/>
        <v>44266</v>
      </c>
      <c r="N864" s="26">
        <v>44256</v>
      </c>
    </row>
    <row r="865" spans="1:14" x14ac:dyDescent="0.25">
      <c r="A865" s="1" t="s">
        <v>190</v>
      </c>
      <c r="B865" s="27">
        <v>44251</v>
      </c>
      <c r="C865" s="27">
        <v>44266</v>
      </c>
      <c r="D865" s="3">
        <f t="shared" si="94"/>
        <v>15</v>
      </c>
      <c r="E865" s="28" t="s">
        <v>91</v>
      </c>
      <c r="F865" s="28" t="s">
        <v>127</v>
      </c>
      <c r="G865" s="28">
        <v>97.85</v>
      </c>
      <c r="H865" s="28">
        <v>24955.8</v>
      </c>
      <c r="I865" s="29">
        <v>11</v>
      </c>
      <c r="J865" s="12">
        <f t="shared" si="95"/>
        <v>71.760000000000005</v>
      </c>
      <c r="K865" s="13">
        <f t="shared" si="96"/>
        <v>255.04</v>
      </c>
      <c r="L865" s="15">
        <f t="shared" si="97"/>
        <v>18301.669999999998</v>
      </c>
      <c r="M865" s="25">
        <f t="shared" si="98"/>
        <v>44266</v>
      </c>
      <c r="N865" s="26">
        <v>44256</v>
      </c>
    </row>
    <row r="866" spans="1:14" x14ac:dyDescent="0.25">
      <c r="A866" s="1" t="s">
        <v>190</v>
      </c>
      <c r="B866" s="27">
        <v>44251</v>
      </c>
      <c r="C866" s="27">
        <v>44266</v>
      </c>
      <c r="D866" s="3">
        <f t="shared" si="94"/>
        <v>15</v>
      </c>
      <c r="E866" s="28" t="s">
        <v>92</v>
      </c>
      <c r="F866" s="28" t="s">
        <v>4</v>
      </c>
      <c r="G866" s="28">
        <v>18</v>
      </c>
      <c r="H866" s="28">
        <v>704</v>
      </c>
      <c r="I866" s="29">
        <v>11</v>
      </c>
      <c r="J866" s="12">
        <f t="shared" si="95"/>
        <v>13.2</v>
      </c>
      <c r="K866" s="13">
        <f t="shared" si="96"/>
        <v>39.11</v>
      </c>
      <c r="L866" s="15">
        <f t="shared" si="97"/>
        <v>516.25</v>
      </c>
      <c r="M866" s="25">
        <f t="shared" si="98"/>
        <v>44266</v>
      </c>
      <c r="N866" s="26">
        <v>44256</v>
      </c>
    </row>
    <row r="867" spans="1:14" x14ac:dyDescent="0.25">
      <c r="A867" s="1" t="s">
        <v>190</v>
      </c>
      <c r="B867" s="27">
        <v>44251</v>
      </c>
      <c r="C867" s="27">
        <v>44266</v>
      </c>
      <c r="D867" s="3">
        <f t="shared" si="94"/>
        <v>15</v>
      </c>
      <c r="E867" s="28" t="s">
        <v>93</v>
      </c>
      <c r="F867" s="28" t="s">
        <v>4</v>
      </c>
      <c r="G867" s="28">
        <v>8.19</v>
      </c>
      <c r="H867" s="28">
        <v>10073.700000000001</v>
      </c>
      <c r="I867" s="29">
        <v>11</v>
      </c>
      <c r="J867" s="12">
        <f t="shared" si="95"/>
        <v>6.01</v>
      </c>
      <c r="K867" s="13">
        <f t="shared" si="96"/>
        <v>1230</v>
      </c>
      <c r="L867" s="15">
        <f t="shared" si="97"/>
        <v>7392.3</v>
      </c>
      <c r="M867" s="25">
        <f t="shared" si="98"/>
        <v>44266</v>
      </c>
      <c r="N867" s="26">
        <v>44256</v>
      </c>
    </row>
    <row r="868" spans="1:14" x14ac:dyDescent="0.25">
      <c r="A868" s="1" t="s">
        <v>190</v>
      </c>
      <c r="B868" s="27">
        <v>44251</v>
      </c>
      <c r="C868" s="27">
        <v>44266</v>
      </c>
      <c r="D868" s="3">
        <f t="shared" si="94"/>
        <v>15</v>
      </c>
      <c r="E868" s="28" t="s">
        <v>94</v>
      </c>
      <c r="F868" s="28" t="s">
        <v>127</v>
      </c>
      <c r="G868" s="28">
        <v>4</v>
      </c>
      <c r="H868" s="28">
        <v>2400</v>
      </c>
      <c r="I868" s="29">
        <v>11</v>
      </c>
      <c r="J868" s="12">
        <f t="shared" si="95"/>
        <v>2.93</v>
      </c>
      <c r="K868" s="13">
        <f t="shared" si="96"/>
        <v>600</v>
      </c>
      <c r="L868" s="15">
        <f t="shared" si="97"/>
        <v>1758</v>
      </c>
      <c r="M868" s="25">
        <f t="shared" si="98"/>
        <v>44266</v>
      </c>
      <c r="N868" s="26">
        <v>44256</v>
      </c>
    </row>
    <row r="869" spans="1:14" x14ac:dyDescent="0.25">
      <c r="A869" s="1" t="s">
        <v>190</v>
      </c>
      <c r="B869" s="27">
        <v>44251</v>
      </c>
      <c r="C869" s="27">
        <v>44266</v>
      </c>
      <c r="D869" s="3">
        <f t="shared" si="94"/>
        <v>15</v>
      </c>
      <c r="E869" s="28" t="s">
        <v>95</v>
      </c>
      <c r="F869" s="28" t="s">
        <v>4</v>
      </c>
      <c r="G869" s="28">
        <v>17.8</v>
      </c>
      <c r="H869" s="28">
        <v>5740.5</v>
      </c>
      <c r="I869" s="29">
        <v>11</v>
      </c>
      <c r="J869" s="12">
        <f t="shared" si="95"/>
        <v>13.05</v>
      </c>
      <c r="K869" s="13">
        <f t="shared" si="96"/>
        <v>322.5</v>
      </c>
      <c r="L869" s="15">
        <f t="shared" si="97"/>
        <v>4208.63</v>
      </c>
      <c r="M869" s="25">
        <f t="shared" si="98"/>
        <v>44266</v>
      </c>
      <c r="N869" s="26">
        <v>44256</v>
      </c>
    </row>
    <row r="870" spans="1:14" x14ac:dyDescent="0.25">
      <c r="A870" s="1" t="s">
        <v>190</v>
      </c>
      <c r="B870" s="27">
        <v>44251</v>
      </c>
      <c r="C870" s="27">
        <v>44266</v>
      </c>
      <c r="D870" s="3">
        <f t="shared" si="94"/>
        <v>15</v>
      </c>
      <c r="E870" s="28" t="s">
        <v>96</v>
      </c>
      <c r="F870" s="28" t="s">
        <v>4</v>
      </c>
      <c r="G870" s="28">
        <v>1.61</v>
      </c>
      <c r="H870" s="28">
        <v>2990</v>
      </c>
      <c r="I870" s="29">
        <v>11</v>
      </c>
      <c r="J870" s="12">
        <f t="shared" si="95"/>
        <v>1.18</v>
      </c>
      <c r="K870" s="13">
        <f t="shared" si="96"/>
        <v>1857.14</v>
      </c>
      <c r="L870" s="15">
        <f t="shared" si="97"/>
        <v>2191.4299999999998</v>
      </c>
      <c r="M870" s="25">
        <f t="shared" si="98"/>
        <v>44266</v>
      </c>
      <c r="N870" s="26">
        <v>44256</v>
      </c>
    </row>
    <row r="871" spans="1:14" x14ac:dyDescent="0.25">
      <c r="A871" s="1" t="s">
        <v>190</v>
      </c>
      <c r="B871" s="27">
        <v>44251</v>
      </c>
      <c r="C871" s="27">
        <v>44266</v>
      </c>
      <c r="D871" s="3">
        <f t="shared" si="94"/>
        <v>15</v>
      </c>
      <c r="E871" s="28" t="s">
        <v>97</v>
      </c>
      <c r="F871" s="28" t="s">
        <v>4</v>
      </c>
      <c r="G871" s="28">
        <v>5.65</v>
      </c>
      <c r="H871" s="28">
        <v>9040</v>
      </c>
      <c r="I871" s="29">
        <v>11</v>
      </c>
      <c r="J871" s="12">
        <f t="shared" si="95"/>
        <v>4.1399999999999997</v>
      </c>
      <c r="K871" s="13">
        <f t="shared" si="96"/>
        <v>1600</v>
      </c>
      <c r="L871" s="15">
        <f t="shared" si="97"/>
        <v>6624</v>
      </c>
      <c r="M871" s="25">
        <f t="shared" si="98"/>
        <v>44266</v>
      </c>
      <c r="N871" s="26">
        <v>44256</v>
      </c>
    </row>
    <row r="872" spans="1:14" x14ac:dyDescent="0.25">
      <c r="A872" s="1" t="s">
        <v>190</v>
      </c>
      <c r="B872" s="27">
        <v>44251</v>
      </c>
      <c r="C872" s="27">
        <v>44266</v>
      </c>
      <c r="D872" s="3">
        <f t="shared" si="94"/>
        <v>15</v>
      </c>
      <c r="E872" s="28" t="s">
        <v>98</v>
      </c>
      <c r="F872" s="28" t="s">
        <v>4</v>
      </c>
      <c r="G872" s="28">
        <v>73.959999999999994</v>
      </c>
      <c r="H872" s="28">
        <v>7396.19</v>
      </c>
      <c r="I872" s="29">
        <v>11</v>
      </c>
      <c r="J872" s="12">
        <f t="shared" si="95"/>
        <v>54.24</v>
      </c>
      <c r="K872" s="13">
        <f t="shared" si="96"/>
        <v>100</v>
      </c>
      <c r="L872" s="15">
        <f t="shared" si="97"/>
        <v>5424</v>
      </c>
      <c r="M872" s="25">
        <f t="shared" si="98"/>
        <v>44266</v>
      </c>
      <c r="N872" s="26">
        <v>44256</v>
      </c>
    </row>
    <row r="873" spans="1:14" x14ac:dyDescent="0.25">
      <c r="A873" s="1" t="s">
        <v>190</v>
      </c>
      <c r="B873" s="27">
        <v>44251</v>
      </c>
      <c r="C873" s="27">
        <v>44266</v>
      </c>
      <c r="D873" s="3">
        <f t="shared" si="94"/>
        <v>15</v>
      </c>
      <c r="E873" s="28" t="s">
        <v>99</v>
      </c>
      <c r="F873" s="28" t="s">
        <v>4</v>
      </c>
      <c r="G873" s="28">
        <v>7.1</v>
      </c>
      <c r="H873" s="28">
        <v>2840</v>
      </c>
      <c r="I873" s="29">
        <v>11</v>
      </c>
      <c r="J873" s="12">
        <f t="shared" si="95"/>
        <v>5.21</v>
      </c>
      <c r="K873" s="13">
        <f t="shared" si="96"/>
        <v>400</v>
      </c>
      <c r="L873" s="15">
        <f t="shared" si="97"/>
        <v>2084</v>
      </c>
      <c r="M873" s="25">
        <f t="shared" si="98"/>
        <v>44266</v>
      </c>
      <c r="N873" s="26">
        <v>44256</v>
      </c>
    </row>
    <row r="874" spans="1:14" x14ac:dyDescent="0.25">
      <c r="A874" s="1" t="s">
        <v>190</v>
      </c>
      <c r="B874" s="27">
        <v>44251</v>
      </c>
      <c r="C874" s="27">
        <v>44266</v>
      </c>
      <c r="D874" s="3">
        <f t="shared" si="94"/>
        <v>15</v>
      </c>
      <c r="E874" s="28" t="s">
        <v>100</v>
      </c>
      <c r="F874" s="28" t="s">
        <v>4</v>
      </c>
      <c r="G874" s="28">
        <v>22.74</v>
      </c>
      <c r="H874" s="28">
        <v>50090.66</v>
      </c>
      <c r="I874" s="29">
        <v>11</v>
      </c>
      <c r="J874" s="12">
        <f t="shared" si="95"/>
        <v>16.68</v>
      </c>
      <c r="K874" s="13">
        <f t="shared" si="96"/>
        <v>2202.7600000000002</v>
      </c>
      <c r="L874" s="15">
        <f t="shared" si="97"/>
        <v>36742.04</v>
      </c>
      <c r="M874" s="25">
        <f t="shared" si="98"/>
        <v>44266</v>
      </c>
      <c r="N874" s="26">
        <v>44256</v>
      </c>
    </row>
    <row r="875" spans="1:14" x14ac:dyDescent="0.25">
      <c r="A875" s="1" t="s">
        <v>190</v>
      </c>
      <c r="B875" s="27">
        <v>44251</v>
      </c>
      <c r="C875" s="27">
        <v>44266</v>
      </c>
      <c r="D875" s="3">
        <f t="shared" si="94"/>
        <v>15</v>
      </c>
      <c r="E875" s="28" t="s">
        <v>101</v>
      </c>
      <c r="F875" s="28" t="s">
        <v>118</v>
      </c>
      <c r="G875" s="28">
        <v>42</v>
      </c>
      <c r="H875" s="28">
        <v>2362.5</v>
      </c>
      <c r="I875" s="29">
        <v>11</v>
      </c>
      <c r="J875" s="12">
        <f t="shared" si="95"/>
        <v>30.8</v>
      </c>
      <c r="K875" s="13">
        <f t="shared" si="96"/>
        <v>56.25</v>
      </c>
      <c r="L875" s="15">
        <f t="shared" si="97"/>
        <v>1732.5</v>
      </c>
      <c r="M875" s="25">
        <f t="shared" si="98"/>
        <v>44266</v>
      </c>
      <c r="N875" s="26">
        <v>44256</v>
      </c>
    </row>
    <row r="876" spans="1:14" x14ac:dyDescent="0.25">
      <c r="A876" s="1" t="s">
        <v>190</v>
      </c>
      <c r="B876" s="27">
        <v>44251</v>
      </c>
      <c r="C876" s="27">
        <v>44266</v>
      </c>
      <c r="D876" s="3">
        <f t="shared" ref="D876:D939" si="99">C876-B876</f>
        <v>15</v>
      </c>
      <c r="E876" s="28" t="s">
        <v>163</v>
      </c>
      <c r="F876" s="28" t="s">
        <v>4</v>
      </c>
      <c r="G876" s="28">
        <v>8.1</v>
      </c>
      <c r="H876" s="28">
        <v>10017</v>
      </c>
      <c r="I876" s="29">
        <v>11</v>
      </c>
      <c r="J876" s="12">
        <f t="shared" si="95"/>
        <v>5.94</v>
      </c>
      <c r="K876" s="13">
        <f t="shared" si="96"/>
        <v>1236.67</v>
      </c>
      <c r="L876" s="15">
        <f t="shared" si="97"/>
        <v>7345.82</v>
      </c>
      <c r="M876" s="25">
        <f t="shared" si="98"/>
        <v>44266</v>
      </c>
      <c r="N876" s="26">
        <v>44256</v>
      </c>
    </row>
    <row r="877" spans="1:14" x14ac:dyDescent="0.25">
      <c r="A877" s="1" t="s">
        <v>190</v>
      </c>
      <c r="B877" s="27">
        <v>44251</v>
      </c>
      <c r="C877" s="27">
        <v>44266</v>
      </c>
      <c r="D877" s="3">
        <f t="shared" si="99"/>
        <v>15</v>
      </c>
      <c r="E877" s="28" t="s">
        <v>102</v>
      </c>
      <c r="F877" s="28" t="s">
        <v>4</v>
      </c>
      <c r="G877" s="28">
        <v>6.1</v>
      </c>
      <c r="H877" s="28">
        <v>4292.32</v>
      </c>
      <c r="I877" s="29">
        <v>11</v>
      </c>
      <c r="J877" s="12">
        <f t="shared" si="95"/>
        <v>4.47</v>
      </c>
      <c r="K877" s="13">
        <f t="shared" si="96"/>
        <v>703.66</v>
      </c>
      <c r="L877" s="15">
        <f t="shared" si="97"/>
        <v>3145.36</v>
      </c>
      <c r="M877" s="25">
        <f t="shared" si="98"/>
        <v>44266</v>
      </c>
      <c r="N877" s="26">
        <v>44256</v>
      </c>
    </row>
    <row r="878" spans="1:14" x14ac:dyDescent="0.25">
      <c r="A878" s="1" t="s">
        <v>190</v>
      </c>
      <c r="B878" s="27">
        <v>44251</v>
      </c>
      <c r="C878" s="27">
        <v>44266</v>
      </c>
      <c r="D878" s="3">
        <f t="shared" si="99"/>
        <v>15</v>
      </c>
      <c r="E878" s="28" t="s">
        <v>103</v>
      </c>
      <c r="F878" s="28" t="s">
        <v>4</v>
      </c>
      <c r="G878" s="28">
        <v>16</v>
      </c>
      <c r="H878" s="28">
        <v>2200</v>
      </c>
      <c r="I878" s="29">
        <v>11</v>
      </c>
      <c r="J878" s="12">
        <f t="shared" si="95"/>
        <v>11.73</v>
      </c>
      <c r="K878" s="13">
        <f t="shared" si="96"/>
        <v>137.5</v>
      </c>
      <c r="L878" s="15">
        <f t="shared" si="97"/>
        <v>1612.88</v>
      </c>
      <c r="M878" s="25">
        <f t="shared" si="98"/>
        <v>44266</v>
      </c>
      <c r="N878" s="26">
        <v>44256</v>
      </c>
    </row>
    <row r="879" spans="1:14" x14ac:dyDescent="0.25">
      <c r="A879" s="1" t="s">
        <v>190</v>
      </c>
      <c r="B879" s="27">
        <v>44251</v>
      </c>
      <c r="C879" s="27">
        <v>44266</v>
      </c>
      <c r="D879" s="3">
        <f t="shared" si="99"/>
        <v>15</v>
      </c>
      <c r="E879" s="28" t="s">
        <v>195</v>
      </c>
      <c r="F879" s="28" t="s">
        <v>118</v>
      </c>
      <c r="G879" s="28">
        <v>1</v>
      </c>
      <c r="H879" s="28">
        <v>500</v>
      </c>
      <c r="I879" s="29">
        <v>11</v>
      </c>
      <c r="J879" s="12">
        <f t="shared" si="95"/>
        <v>0.73</v>
      </c>
      <c r="K879" s="13">
        <f t="shared" si="96"/>
        <v>500</v>
      </c>
      <c r="L879" s="15">
        <f t="shared" si="97"/>
        <v>365</v>
      </c>
      <c r="M879" s="25">
        <f t="shared" si="98"/>
        <v>44266</v>
      </c>
      <c r="N879" s="26">
        <v>44256</v>
      </c>
    </row>
    <row r="880" spans="1:14" x14ac:dyDescent="0.25">
      <c r="A880" s="1" t="s">
        <v>190</v>
      </c>
      <c r="B880" s="27">
        <v>44251</v>
      </c>
      <c r="C880" s="27">
        <v>44266</v>
      </c>
      <c r="D880" s="3">
        <f t="shared" si="99"/>
        <v>15</v>
      </c>
      <c r="E880" s="28" t="s">
        <v>104</v>
      </c>
      <c r="F880" s="28" t="s">
        <v>127</v>
      </c>
      <c r="G880" s="28">
        <v>1.62</v>
      </c>
      <c r="H880" s="28">
        <v>2079</v>
      </c>
      <c r="I880" s="29">
        <v>11</v>
      </c>
      <c r="J880" s="12">
        <f t="shared" si="95"/>
        <v>1.19</v>
      </c>
      <c r="K880" s="13">
        <f t="shared" si="96"/>
        <v>1283.33</v>
      </c>
      <c r="L880" s="15">
        <f t="shared" si="97"/>
        <v>1527.16</v>
      </c>
      <c r="M880" s="25">
        <f t="shared" si="98"/>
        <v>44266</v>
      </c>
      <c r="N880" s="26">
        <v>44256</v>
      </c>
    </row>
    <row r="881" spans="1:14" x14ac:dyDescent="0.25">
      <c r="A881" s="1" t="s">
        <v>190</v>
      </c>
      <c r="B881" s="27">
        <v>44251</v>
      </c>
      <c r="C881" s="27">
        <v>44266</v>
      </c>
      <c r="D881" s="3">
        <f t="shared" si="99"/>
        <v>15</v>
      </c>
      <c r="E881" s="28" t="s">
        <v>105</v>
      </c>
      <c r="F881" s="28" t="s">
        <v>4</v>
      </c>
      <c r="G881" s="28">
        <v>45</v>
      </c>
      <c r="H881" s="28">
        <v>33750</v>
      </c>
      <c r="I881" s="29">
        <v>11</v>
      </c>
      <c r="J881" s="12">
        <f t="shared" si="95"/>
        <v>33</v>
      </c>
      <c r="K881" s="13">
        <f t="shared" si="96"/>
        <v>750</v>
      </c>
      <c r="L881" s="15">
        <f t="shared" si="97"/>
        <v>24750</v>
      </c>
      <c r="M881" s="25">
        <f t="shared" si="98"/>
        <v>44266</v>
      </c>
      <c r="N881" s="26">
        <v>44256</v>
      </c>
    </row>
    <row r="882" spans="1:14" x14ac:dyDescent="0.25">
      <c r="A882" s="1" t="s">
        <v>190</v>
      </c>
      <c r="B882" s="27">
        <v>44251</v>
      </c>
      <c r="C882" s="27">
        <v>44266</v>
      </c>
      <c r="D882" s="3">
        <f t="shared" si="99"/>
        <v>15</v>
      </c>
      <c r="E882" s="28" t="s">
        <v>106</v>
      </c>
      <c r="F882" s="28" t="s">
        <v>4</v>
      </c>
      <c r="G882" s="28">
        <v>47</v>
      </c>
      <c r="H882" s="28">
        <v>30080</v>
      </c>
      <c r="I882" s="29">
        <v>11</v>
      </c>
      <c r="J882" s="12">
        <f t="shared" si="95"/>
        <v>34.47</v>
      </c>
      <c r="K882" s="13">
        <f t="shared" si="96"/>
        <v>640</v>
      </c>
      <c r="L882" s="15">
        <f t="shared" si="97"/>
        <v>22060.799999999999</v>
      </c>
      <c r="M882" s="25">
        <f t="shared" si="98"/>
        <v>44266</v>
      </c>
      <c r="N882" s="26">
        <v>44256</v>
      </c>
    </row>
    <row r="883" spans="1:14" x14ac:dyDescent="0.25">
      <c r="A883" s="1" t="s">
        <v>190</v>
      </c>
      <c r="B883" s="27">
        <v>44251</v>
      </c>
      <c r="C883" s="27">
        <v>44266</v>
      </c>
      <c r="D883" s="3">
        <f t="shared" si="99"/>
        <v>15</v>
      </c>
      <c r="E883" s="28" t="s">
        <v>107</v>
      </c>
      <c r="F883" s="28" t="s">
        <v>4</v>
      </c>
      <c r="G883" s="28">
        <v>14.5</v>
      </c>
      <c r="H883" s="28">
        <v>9425</v>
      </c>
      <c r="I883" s="29">
        <v>11</v>
      </c>
      <c r="J883" s="12">
        <f t="shared" ref="J883:J938" si="100">ROUND(G883/D883*I883,2)</f>
        <v>10.63</v>
      </c>
      <c r="K883" s="13">
        <f t="shared" ref="K883:K938" si="101">ROUND(H883/G883,2)</f>
        <v>650</v>
      </c>
      <c r="L883" s="15">
        <f t="shared" ref="L883:L938" si="102">ROUND(J883*K883,2)</f>
        <v>6909.5</v>
      </c>
      <c r="M883" s="25">
        <f t="shared" si="98"/>
        <v>44266</v>
      </c>
      <c r="N883" s="26">
        <v>44256</v>
      </c>
    </row>
    <row r="884" spans="1:14" x14ac:dyDescent="0.25">
      <c r="A884" s="1" t="s">
        <v>190</v>
      </c>
      <c r="B884" s="27">
        <v>44251</v>
      </c>
      <c r="C884" s="27">
        <v>44266</v>
      </c>
      <c r="D884" s="3">
        <f t="shared" si="99"/>
        <v>15</v>
      </c>
      <c r="E884" s="28" t="s">
        <v>108</v>
      </c>
      <c r="F884" s="28" t="s">
        <v>4</v>
      </c>
      <c r="G884" s="28">
        <v>90.15</v>
      </c>
      <c r="H884" s="28">
        <v>37496.400000000001</v>
      </c>
      <c r="I884" s="29">
        <v>11</v>
      </c>
      <c r="J884" s="12">
        <f t="shared" si="100"/>
        <v>66.11</v>
      </c>
      <c r="K884" s="13">
        <f t="shared" si="101"/>
        <v>415.93</v>
      </c>
      <c r="L884" s="15">
        <f t="shared" si="102"/>
        <v>27497.13</v>
      </c>
      <c r="M884" s="25">
        <f t="shared" si="98"/>
        <v>44266</v>
      </c>
      <c r="N884" s="26">
        <v>44256</v>
      </c>
    </row>
    <row r="885" spans="1:14" x14ac:dyDescent="0.25">
      <c r="A885" s="1" t="s">
        <v>190</v>
      </c>
      <c r="B885" s="27">
        <v>44251</v>
      </c>
      <c r="C885" s="27">
        <v>44266</v>
      </c>
      <c r="D885" s="3">
        <f t="shared" si="99"/>
        <v>15</v>
      </c>
      <c r="E885" s="28" t="s">
        <v>109</v>
      </c>
      <c r="F885" s="28" t="s">
        <v>4</v>
      </c>
      <c r="G885" s="28">
        <v>111.94</v>
      </c>
      <c r="H885" s="28">
        <v>44862.13</v>
      </c>
      <c r="I885" s="29">
        <v>11</v>
      </c>
      <c r="J885" s="12">
        <f t="shared" si="100"/>
        <v>82.09</v>
      </c>
      <c r="K885" s="13">
        <f t="shared" si="101"/>
        <v>400.77</v>
      </c>
      <c r="L885" s="15">
        <f t="shared" si="102"/>
        <v>32899.21</v>
      </c>
      <c r="M885" s="25">
        <f t="shared" si="98"/>
        <v>44266</v>
      </c>
      <c r="N885" s="26">
        <v>44256</v>
      </c>
    </row>
    <row r="886" spans="1:14" x14ac:dyDescent="0.25">
      <c r="A886" s="1" t="s">
        <v>190</v>
      </c>
      <c r="B886" s="27">
        <v>44251</v>
      </c>
      <c r="C886" s="27">
        <v>44266</v>
      </c>
      <c r="D886" s="3">
        <f t="shared" si="99"/>
        <v>15</v>
      </c>
      <c r="E886" s="28" t="s">
        <v>110</v>
      </c>
      <c r="F886" s="28" t="s">
        <v>4</v>
      </c>
      <c r="G886" s="28">
        <v>0.68</v>
      </c>
      <c r="H886" s="28">
        <v>900</v>
      </c>
      <c r="I886" s="29">
        <v>11</v>
      </c>
      <c r="J886" s="12">
        <f t="shared" si="100"/>
        <v>0.5</v>
      </c>
      <c r="K886" s="13">
        <f t="shared" si="101"/>
        <v>1323.53</v>
      </c>
      <c r="L886" s="15">
        <f t="shared" si="102"/>
        <v>661.77</v>
      </c>
      <c r="M886" s="25">
        <f t="shared" si="98"/>
        <v>44266</v>
      </c>
      <c r="N886" s="26">
        <v>44256</v>
      </c>
    </row>
    <row r="887" spans="1:14" x14ac:dyDescent="0.25">
      <c r="A887" s="1" t="s">
        <v>190</v>
      </c>
      <c r="B887" s="27">
        <v>44251</v>
      </c>
      <c r="C887" s="27">
        <v>44266</v>
      </c>
      <c r="D887" s="3">
        <f t="shared" si="99"/>
        <v>15</v>
      </c>
      <c r="E887" s="28" t="s">
        <v>111</v>
      </c>
      <c r="F887" s="28" t="s">
        <v>4</v>
      </c>
      <c r="G887" s="28">
        <v>2.4</v>
      </c>
      <c r="H887" s="28">
        <v>4500</v>
      </c>
      <c r="I887" s="29">
        <v>11</v>
      </c>
      <c r="J887" s="12">
        <f t="shared" si="100"/>
        <v>1.76</v>
      </c>
      <c r="K887" s="13">
        <f t="shared" si="101"/>
        <v>1875</v>
      </c>
      <c r="L887" s="15">
        <f t="shared" si="102"/>
        <v>3300</v>
      </c>
      <c r="M887" s="25">
        <f t="shared" si="98"/>
        <v>44266</v>
      </c>
      <c r="N887" s="26">
        <v>44256</v>
      </c>
    </row>
    <row r="888" spans="1:14" x14ac:dyDescent="0.25">
      <c r="A888" s="1" t="s">
        <v>190</v>
      </c>
      <c r="B888" s="27">
        <v>44251</v>
      </c>
      <c r="C888" s="27">
        <v>44266</v>
      </c>
      <c r="D888" s="3">
        <f t="shared" si="99"/>
        <v>15</v>
      </c>
      <c r="E888" s="28" t="s">
        <v>112</v>
      </c>
      <c r="F888" s="28" t="s">
        <v>4</v>
      </c>
      <c r="G888" s="28">
        <v>0.8</v>
      </c>
      <c r="H888" s="28">
        <v>2330</v>
      </c>
      <c r="I888" s="29">
        <v>11</v>
      </c>
      <c r="J888" s="12">
        <f t="shared" si="100"/>
        <v>0.59</v>
      </c>
      <c r="K888" s="13">
        <f t="shared" si="101"/>
        <v>2912.5</v>
      </c>
      <c r="L888" s="15">
        <f t="shared" si="102"/>
        <v>1718.38</v>
      </c>
      <c r="M888" s="25">
        <f t="shared" si="98"/>
        <v>44266</v>
      </c>
      <c r="N888" s="26">
        <v>44256</v>
      </c>
    </row>
    <row r="889" spans="1:14" x14ac:dyDescent="0.25">
      <c r="A889" s="1" t="s">
        <v>190</v>
      </c>
      <c r="B889" s="27">
        <v>44251</v>
      </c>
      <c r="C889" s="27">
        <v>44266</v>
      </c>
      <c r="D889" s="3">
        <f t="shared" si="99"/>
        <v>15</v>
      </c>
      <c r="E889" s="28" t="s">
        <v>113</v>
      </c>
      <c r="F889" s="28" t="s">
        <v>118</v>
      </c>
      <c r="G889" s="28">
        <v>617</v>
      </c>
      <c r="H889" s="28">
        <v>7141.36</v>
      </c>
      <c r="I889" s="29">
        <v>11</v>
      </c>
      <c r="J889" s="12">
        <f t="shared" si="100"/>
        <v>452.47</v>
      </c>
      <c r="K889" s="13">
        <f t="shared" si="101"/>
        <v>11.57</v>
      </c>
      <c r="L889" s="15">
        <f t="shared" si="102"/>
        <v>5235.08</v>
      </c>
      <c r="M889" s="25">
        <f t="shared" si="98"/>
        <v>44266</v>
      </c>
      <c r="N889" s="26">
        <v>44256</v>
      </c>
    </row>
    <row r="890" spans="1:14" x14ac:dyDescent="0.25">
      <c r="A890" s="1" t="s">
        <v>190</v>
      </c>
      <c r="B890" s="27">
        <v>44251</v>
      </c>
      <c r="C890" s="27">
        <v>44266</v>
      </c>
      <c r="D890" s="3">
        <f t="shared" si="99"/>
        <v>15</v>
      </c>
      <c r="E890" s="28" t="s">
        <v>114</v>
      </c>
      <c r="F890" s="28" t="s">
        <v>118</v>
      </c>
      <c r="G890" s="28">
        <v>4200</v>
      </c>
      <c r="H890" s="28">
        <v>39487.199999999997</v>
      </c>
      <c r="I890" s="29">
        <v>11</v>
      </c>
      <c r="J890" s="12">
        <f t="shared" si="100"/>
        <v>3080</v>
      </c>
      <c r="K890" s="13">
        <f t="shared" si="101"/>
        <v>9.4</v>
      </c>
      <c r="L890" s="15">
        <f t="shared" si="102"/>
        <v>28952</v>
      </c>
      <c r="M890" s="25">
        <f t="shared" si="98"/>
        <v>44266</v>
      </c>
      <c r="N890" s="26">
        <v>44256</v>
      </c>
    </row>
    <row r="891" spans="1:14" x14ac:dyDescent="0.25">
      <c r="A891" s="1" t="s">
        <v>190</v>
      </c>
      <c r="B891" s="27">
        <v>44251</v>
      </c>
      <c r="C891" s="27">
        <v>44266</v>
      </c>
      <c r="D891" s="3">
        <f t="shared" si="99"/>
        <v>15</v>
      </c>
      <c r="E891" s="28" t="s">
        <v>115</v>
      </c>
      <c r="F891" s="28" t="s">
        <v>4</v>
      </c>
      <c r="G891" s="28">
        <v>18.84</v>
      </c>
      <c r="H891" s="28">
        <v>21242.7</v>
      </c>
      <c r="I891" s="29">
        <v>11</v>
      </c>
      <c r="J891" s="12">
        <f t="shared" si="100"/>
        <v>13.82</v>
      </c>
      <c r="K891" s="13">
        <f t="shared" si="101"/>
        <v>1127.53</v>
      </c>
      <c r="L891" s="15">
        <f t="shared" si="102"/>
        <v>15582.46</v>
      </c>
      <c r="M891" s="25">
        <f t="shared" si="98"/>
        <v>44266</v>
      </c>
      <c r="N891" s="26">
        <v>44256</v>
      </c>
    </row>
    <row r="892" spans="1:14" x14ac:dyDescent="0.25">
      <c r="A892" s="1" t="s">
        <v>190</v>
      </c>
      <c r="B892" s="27">
        <v>44251</v>
      </c>
      <c r="C892" s="27">
        <v>44266</v>
      </c>
      <c r="D892" s="3">
        <f t="shared" si="99"/>
        <v>15</v>
      </c>
      <c r="E892" s="28" t="s">
        <v>117</v>
      </c>
      <c r="F892" s="28" t="s">
        <v>4</v>
      </c>
      <c r="G892" s="28">
        <v>57.6</v>
      </c>
      <c r="H892" s="28">
        <v>62961.5</v>
      </c>
      <c r="I892" s="29">
        <v>11</v>
      </c>
      <c r="J892" s="12">
        <f t="shared" si="100"/>
        <v>42.24</v>
      </c>
      <c r="K892" s="13">
        <f t="shared" si="101"/>
        <v>1093.08</v>
      </c>
      <c r="L892" s="15">
        <f t="shared" si="102"/>
        <v>46171.7</v>
      </c>
      <c r="M892" s="25">
        <f t="shared" si="98"/>
        <v>44266</v>
      </c>
      <c r="N892" s="26">
        <v>44256</v>
      </c>
    </row>
    <row r="893" spans="1:14" x14ac:dyDescent="0.25">
      <c r="A893" s="1" t="s">
        <v>190</v>
      </c>
      <c r="B893" s="27">
        <v>44251</v>
      </c>
      <c r="C893" s="27">
        <v>44266</v>
      </c>
      <c r="D893" s="3">
        <f t="shared" si="99"/>
        <v>15</v>
      </c>
      <c r="E893" s="28" t="s">
        <v>196</v>
      </c>
      <c r="F893" s="28" t="s">
        <v>118</v>
      </c>
      <c r="G893" s="28">
        <v>0.66700000000000004</v>
      </c>
      <c r="H893" s="28">
        <v>2067.6999999999998</v>
      </c>
      <c r="I893" s="29">
        <v>11</v>
      </c>
      <c r="J893" s="12">
        <f t="shared" si="100"/>
        <v>0.49</v>
      </c>
      <c r="K893" s="13">
        <f t="shared" si="101"/>
        <v>3100</v>
      </c>
      <c r="L893" s="15">
        <f t="shared" si="102"/>
        <v>1519</v>
      </c>
      <c r="M893" s="25">
        <f t="shared" si="98"/>
        <v>44266</v>
      </c>
      <c r="N893" s="26">
        <v>44256</v>
      </c>
    </row>
    <row r="894" spans="1:14" x14ac:dyDescent="0.25">
      <c r="A894" s="1" t="s">
        <v>190</v>
      </c>
      <c r="B894" s="27">
        <v>44251</v>
      </c>
      <c r="C894" s="27">
        <v>44266</v>
      </c>
      <c r="D894" s="3">
        <f t="shared" si="99"/>
        <v>15</v>
      </c>
      <c r="E894" s="28" t="s">
        <v>128</v>
      </c>
      <c r="F894" s="28" t="s">
        <v>118</v>
      </c>
      <c r="G894" s="28">
        <v>1</v>
      </c>
      <c r="H894" s="28">
        <v>238.5</v>
      </c>
      <c r="I894" s="29">
        <v>11</v>
      </c>
      <c r="J894" s="12">
        <f t="shared" si="100"/>
        <v>0.73</v>
      </c>
      <c r="K894" s="13">
        <f t="shared" si="101"/>
        <v>238.5</v>
      </c>
      <c r="L894" s="15">
        <f t="shared" si="102"/>
        <v>174.11</v>
      </c>
      <c r="M894" s="25">
        <f t="shared" si="98"/>
        <v>44266</v>
      </c>
      <c r="N894" s="26">
        <v>44256</v>
      </c>
    </row>
    <row r="895" spans="1:14" x14ac:dyDescent="0.25">
      <c r="A895" s="1" t="s">
        <v>190</v>
      </c>
      <c r="B895" s="27">
        <v>44251</v>
      </c>
      <c r="C895" s="27">
        <v>44266</v>
      </c>
      <c r="D895" s="3">
        <f t="shared" si="99"/>
        <v>15</v>
      </c>
      <c r="E895" s="28" t="s">
        <v>165</v>
      </c>
      <c r="F895" s="28" t="s">
        <v>118</v>
      </c>
      <c r="G895" s="28">
        <v>2</v>
      </c>
      <c r="H895" s="28">
        <v>2321.42</v>
      </c>
      <c r="I895" s="29">
        <v>11</v>
      </c>
      <c r="J895" s="12">
        <f t="shared" si="100"/>
        <v>1.47</v>
      </c>
      <c r="K895" s="13">
        <f t="shared" si="101"/>
        <v>1160.71</v>
      </c>
      <c r="L895" s="15">
        <f t="shared" si="102"/>
        <v>1706.24</v>
      </c>
      <c r="M895" s="25">
        <f t="shared" si="98"/>
        <v>44266</v>
      </c>
      <c r="N895" s="26">
        <v>44256</v>
      </c>
    </row>
    <row r="896" spans="1:14" x14ac:dyDescent="0.25">
      <c r="A896" s="1" t="s">
        <v>190</v>
      </c>
      <c r="B896" s="27">
        <v>44251</v>
      </c>
      <c r="C896" s="27">
        <v>44266</v>
      </c>
      <c r="D896" s="3">
        <f t="shared" si="99"/>
        <v>15</v>
      </c>
      <c r="E896" s="28" t="s">
        <v>130</v>
      </c>
      <c r="F896" s="28" t="s">
        <v>159</v>
      </c>
      <c r="G896" s="28">
        <v>7</v>
      </c>
      <c r="H896" s="28">
        <v>1036</v>
      </c>
      <c r="I896" s="29">
        <v>11</v>
      </c>
      <c r="J896" s="12">
        <f t="shared" si="100"/>
        <v>5.13</v>
      </c>
      <c r="K896" s="13">
        <f t="shared" si="101"/>
        <v>148</v>
      </c>
      <c r="L896" s="15">
        <f t="shared" si="102"/>
        <v>759.24</v>
      </c>
      <c r="M896" s="25">
        <f t="shared" si="98"/>
        <v>44266</v>
      </c>
      <c r="N896" s="26">
        <v>44256</v>
      </c>
    </row>
    <row r="897" spans="1:14" x14ac:dyDescent="0.25">
      <c r="A897" s="1" t="s">
        <v>190</v>
      </c>
      <c r="B897" s="27">
        <v>44251</v>
      </c>
      <c r="C897" s="27">
        <v>44266</v>
      </c>
      <c r="D897" s="3">
        <f t="shared" si="99"/>
        <v>15</v>
      </c>
      <c r="E897" s="28" t="s">
        <v>131</v>
      </c>
      <c r="F897" s="28" t="s">
        <v>118</v>
      </c>
      <c r="G897" s="28">
        <v>13</v>
      </c>
      <c r="H897" s="28">
        <v>613.16999999999996</v>
      </c>
      <c r="I897" s="29">
        <v>11</v>
      </c>
      <c r="J897" s="12">
        <f t="shared" si="100"/>
        <v>9.5299999999999994</v>
      </c>
      <c r="K897" s="13">
        <f t="shared" si="101"/>
        <v>47.17</v>
      </c>
      <c r="L897" s="15">
        <f t="shared" si="102"/>
        <v>449.53</v>
      </c>
      <c r="M897" s="25">
        <f t="shared" si="98"/>
        <v>44266</v>
      </c>
      <c r="N897" s="26">
        <v>44256</v>
      </c>
    </row>
    <row r="898" spans="1:14" x14ac:dyDescent="0.25">
      <c r="A898" s="1" t="s">
        <v>190</v>
      </c>
      <c r="B898" s="27">
        <v>44251</v>
      </c>
      <c r="C898" s="27">
        <v>44266</v>
      </c>
      <c r="D898" s="3">
        <f t="shared" si="99"/>
        <v>15</v>
      </c>
      <c r="E898" s="28" t="s">
        <v>132</v>
      </c>
      <c r="F898" s="28" t="s">
        <v>118</v>
      </c>
      <c r="G898" s="28">
        <v>9</v>
      </c>
      <c r="H898" s="28">
        <v>175.03</v>
      </c>
      <c r="I898" s="29">
        <v>11</v>
      </c>
      <c r="J898" s="12">
        <f t="shared" si="100"/>
        <v>6.6</v>
      </c>
      <c r="K898" s="13">
        <f t="shared" si="101"/>
        <v>19.45</v>
      </c>
      <c r="L898" s="15">
        <f t="shared" si="102"/>
        <v>128.37</v>
      </c>
      <c r="M898" s="25">
        <f t="shared" si="98"/>
        <v>44266</v>
      </c>
      <c r="N898" s="26">
        <v>44256</v>
      </c>
    </row>
    <row r="899" spans="1:14" x14ac:dyDescent="0.25">
      <c r="A899" s="1" t="s">
        <v>190</v>
      </c>
      <c r="B899" s="27">
        <v>44251</v>
      </c>
      <c r="C899" s="27">
        <v>44266</v>
      </c>
      <c r="D899" s="3">
        <f t="shared" si="99"/>
        <v>15</v>
      </c>
      <c r="E899" s="28" t="s">
        <v>133</v>
      </c>
      <c r="F899" s="28" t="s">
        <v>118</v>
      </c>
      <c r="G899" s="28">
        <v>1</v>
      </c>
      <c r="H899" s="28">
        <v>660.15</v>
      </c>
      <c r="I899" s="29">
        <v>11</v>
      </c>
      <c r="J899" s="12">
        <f t="shared" si="100"/>
        <v>0.73</v>
      </c>
      <c r="K899" s="13">
        <f t="shared" si="101"/>
        <v>660.15</v>
      </c>
      <c r="L899" s="15">
        <f t="shared" si="102"/>
        <v>481.91</v>
      </c>
      <c r="M899" s="25">
        <f t="shared" si="98"/>
        <v>44266</v>
      </c>
      <c r="N899" s="26">
        <v>44256</v>
      </c>
    </row>
    <row r="900" spans="1:14" x14ac:dyDescent="0.25">
      <c r="A900" s="1" t="s">
        <v>190</v>
      </c>
      <c r="B900" s="27">
        <v>44251</v>
      </c>
      <c r="C900" s="27">
        <v>44266</v>
      </c>
      <c r="D900" s="3">
        <f t="shared" si="99"/>
        <v>15</v>
      </c>
      <c r="E900" s="28" t="s">
        <v>134</v>
      </c>
      <c r="F900" s="28" t="s">
        <v>118</v>
      </c>
      <c r="G900" s="28">
        <v>10</v>
      </c>
      <c r="H900" s="28">
        <v>800</v>
      </c>
      <c r="I900" s="29">
        <v>11</v>
      </c>
      <c r="J900" s="12">
        <f t="shared" si="100"/>
        <v>7.33</v>
      </c>
      <c r="K900" s="13">
        <f t="shared" si="101"/>
        <v>80</v>
      </c>
      <c r="L900" s="15">
        <f t="shared" si="102"/>
        <v>586.4</v>
      </c>
      <c r="M900" s="25">
        <f t="shared" si="98"/>
        <v>44266</v>
      </c>
      <c r="N900" s="26">
        <v>44256</v>
      </c>
    </row>
    <row r="901" spans="1:14" x14ac:dyDescent="0.25">
      <c r="A901" s="1" t="s">
        <v>190</v>
      </c>
      <c r="B901" s="27">
        <v>44251</v>
      </c>
      <c r="C901" s="27">
        <v>44266</v>
      </c>
      <c r="D901" s="3">
        <f t="shared" si="99"/>
        <v>15</v>
      </c>
      <c r="E901" s="28" t="s">
        <v>135</v>
      </c>
      <c r="F901" s="28" t="s">
        <v>118</v>
      </c>
      <c r="G901" s="28">
        <v>3</v>
      </c>
      <c r="H901" s="28">
        <v>750</v>
      </c>
      <c r="I901" s="29">
        <v>11</v>
      </c>
      <c r="J901" s="12">
        <f t="shared" si="100"/>
        <v>2.2000000000000002</v>
      </c>
      <c r="K901" s="13">
        <f t="shared" si="101"/>
        <v>250</v>
      </c>
      <c r="L901" s="15">
        <f t="shared" si="102"/>
        <v>550</v>
      </c>
      <c r="M901" s="25">
        <f t="shared" si="98"/>
        <v>44266</v>
      </c>
      <c r="N901" s="26">
        <v>44256</v>
      </c>
    </row>
    <row r="902" spans="1:14" x14ac:dyDescent="0.25">
      <c r="A902" s="1" t="s">
        <v>190</v>
      </c>
      <c r="B902" s="27">
        <v>44251</v>
      </c>
      <c r="C902" s="27">
        <v>44266</v>
      </c>
      <c r="D902" s="3">
        <f t="shared" si="99"/>
        <v>15</v>
      </c>
      <c r="E902" s="28" t="s">
        <v>136</v>
      </c>
      <c r="F902" s="28" t="s">
        <v>159</v>
      </c>
      <c r="G902" s="28">
        <v>17</v>
      </c>
      <c r="H902" s="28">
        <v>1003</v>
      </c>
      <c r="I902" s="29">
        <v>11</v>
      </c>
      <c r="J902" s="12">
        <f t="shared" si="100"/>
        <v>12.47</v>
      </c>
      <c r="K902" s="13">
        <f t="shared" si="101"/>
        <v>59</v>
      </c>
      <c r="L902" s="15">
        <f t="shared" si="102"/>
        <v>735.73</v>
      </c>
      <c r="M902" s="25">
        <f t="shared" si="98"/>
        <v>44266</v>
      </c>
      <c r="N902" s="26">
        <v>44256</v>
      </c>
    </row>
    <row r="903" spans="1:14" x14ac:dyDescent="0.25">
      <c r="A903" s="1" t="s">
        <v>190</v>
      </c>
      <c r="B903" s="27">
        <v>44251</v>
      </c>
      <c r="C903" s="27">
        <v>44266</v>
      </c>
      <c r="D903" s="3">
        <f t="shared" si="99"/>
        <v>15</v>
      </c>
      <c r="E903" s="28" t="s">
        <v>137</v>
      </c>
      <c r="F903" s="28" t="s">
        <v>118</v>
      </c>
      <c r="G903" s="28">
        <v>100</v>
      </c>
      <c r="H903" s="28">
        <v>1500</v>
      </c>
      <c r="I903" s="29">
        <v>11</v>
      </c>
      <c r="J903" s="12">
        <f t="shared" si="100"/>
        <v>73.33</v>
      </c>
      <c r="K903" s="13">
        <f t="shared" si="101"/>
        <v>15</v>
      </c>
      <c r="L903" s="15">
        <f t="shared" si="102"/>
        <v>1099.95</v>
      </c>
      <c r="M903" s="25">
        <f t="shared" si="98"/>
        <v>44266</v>
      </c>
      <c r="N903" s="26">
        <v>44256</v>
      </c>
    </row>
    <row r="904" spans="1:14" x14ac:dyDescent="0.25">
      <c r="A904" s="1" t="s">
        <v>190</v>
      </c>
      <c r="B904" s="27">
        <v>44251</v>
      </c>
      <c r="C904" s="27">
        <v>44266</v>
      </c>
      <c r="D904" s="3">
        <f t="shared" si="99"/>
        <v>15</v>
      </c>
      <c r="E904" s="28" t="s">
        <v>138</v>
      </c>
      <c r="F904" s="28" t="s">
        <v>118</v>
      </c>
      <c r="G904" s="28">
        <v>0.4</v>
      </c>
      <c r="H904" s="28">
        <v>331.25</v>
      </c>
      <c r="I904" s="29">
        <v>11</v>
      </c>
      <c r="J904" s="12">
        <f t="shared" si="100"/>
        <v>0.28999999999999998</v>
      </c>
      <c r="K904" s="13">
        <f t="shared" si="101"/>
        <v>828.13</v>
      </c>
      <c r="L904" s="15">
        <f t="shared" si="102"/>
        <v>240.16</v>
      </c>
      <c r="M904" s="25">
        <f t="shared" si="98"/>
        <v>44266</v>
      </c>
      <c r="N904" s="26">
        <v>44256</v>
      </c>
    </row>
    <row r="905" spans="1:14" x14ac:dyDescent="0.25">
      <c r="A905" s="1" t="s">
        <v>190</v>
      </c>
      <c r="B905" s="27">
        <v>44251</v>
      </c>
      <c r="C905" s="27">
        <v>44266</v>
      </c>
      <c r="D905" s="3">
        <f t="shared" si="99"/>
        <v>15</v>
      </c>
      <c r="E905" s="28" t="s">
        <v>139</v>
      </c>
      <c r="F905" s="28" t="s">
        <v>118</v>
      </c>
      <c r="G905" s="28">
        <v>15</v>
      </c>
      <c r="H905" s="28">
        <v>1272.7</v>
      </c>
      <c r="I905" s="29">
        <v>11</v>
      </c>
      <c r="J905" s="12">
        <f t="shared" si="100"/>
        <v>11</v>
      </c>
      <c r="K905" s="13">
        <f t="shared" si="101"/>
        <v>84.85</v>
      </c>
      <c r="L905" s="15">
        <f t="shared" si="102"/>
        <v>933.35</v>
      </c>
      <c r="M905" s="25">
        <f t="shared" si="98"/>
        <v>44266</v>
      </c>
      <c r="N905" s="26">
        <v>44256</v>
      </c>
    </row>
    <row r="906" spans="1:14" x14ac:dyDescent="0.25">
      <c r="A906" s="1" t="s">
        <v>190</v>
      </c>
      <c r="B906" s="27">
        <v>44251</v>
      </c>
      <c r="C906" s="27">
        <v>44266</v>
      </c>
      <c r="D906" s="3">
        <f t="shared" si="99"/>
        <v>15</v>
      </c>
      <c r="E906" s="28" t="s">
        <v>197</v>
      </c>
      <c r="F906" s="28" t="s">
        <v>118</v>
      </c>
      <c r="G906" s="28">
        <v>1</v>
      </c>
      <c r="H906" s="28">
        <v>356</v>
      </c>
      <c r="I906" s="29">
        <v>11</v>
      </c>
      <c r="J906" s="12">
        <f t="shared" si="100"/>
        <v>0.73</v>
      </c>
      <c r="K906" s="13">
        <f t="shared" si="101"/>
        <v>356</v>
      </c>
      <c r="L906" s="15">
        <f t="shared" si="102"/>
        <v>259.88</v>
      </c>
      <c r="M906" s="25">
        <f t="shared" si="98"/>
        <v>44266</v>
      </c>
      <c r="N906" s="26">
        <v>44256</v>
      </c>
    </row>
    <row r="907" spans="1:14" x14ac:dyDescent="0.25">
      <c r="A907" s="1" t="s">
        <v>190</v>
      </c>
      <c r="B907" s="27">
        <v>44251</v>
      </c>
      <c r="C907" s="27">
        <v>44266</v>
      </c>
      <c r="D907" s="3">
        <f t="shared" si="99"/>
        <v>15</v>
      </c>
      <c r="E907" s="28" t="s">
        <v>140</v>
      </c>
      <c r="F907" s="28" t="s">
        <v>118</v>
      </c>
      <c r="G907" s="28">
        <v>40</v>
      </c>
      <c r="H907" s="28">
        <v>3000</v>
      </c>
      <c r="I907" s="29">
        <v>11</v>
      </c>
      <c r="J907" s="12">
        <f t="shared" si="100"/>
        <v>29.33</v>
      </c>
      <c r="K907" s="13">
        <f t="shared" si="101"/>
        <v>75</v>
      </c>
      <c r="L907" s="15">
        <f t="shared" si="102"/>
        <v>2199.75</v>
      </c>
      <c r="M907" s="25">
        <f t="shared" si="98"/>
        <v>44266</v>
      </c>
      <c r="N907" s="26">
        <v>44256</v>
      </c>
    </row>
    <row r="908" spans="1:14" x14ac:dyDescent="0.25">
      <c r="A908" s="1" t="s">
        <v>190</v>
      </c>
      <c r="B908" s="27">
        <v>44251</v>
      </c>
      <c r="C908" s="27">
        <v>44266</v>
      </c>
      <c r="D908" s="3">
        <f t="shared" si="99"/>
        <v>15</v>
      </c>
      <c r="E908" s="28" t="s">
        <v>141</v>
      </c>
      <c r="F908" s="28" t="s">
        <v>118</v>
      </c>
      <c r="G908" s="28">
        <v>10</v>
      </c>
      <c r="H908" s="28">
        <v>2500</v>
      </c>
      <c r="I908" s="29">
        <v>11</v>
      </c>
      <c r="J908" s="12">
        <f t="shared" si="100"/>
        <v>7.33</v>
      </c>
      <c r="K908" s="13">
        <f t="shared" si="101"/>
        <v>250</v>
      </c>
      <c r="L908" s="15">
        <f t="shared" si="102"/>
        <v>1832.5</v>
      </c>
      <c r="M908" s="25">
        <f t="shared" ref="M908:M938" si="103">C908</f>
        <v>44266</v>
      </c>
      <c r="N908" s="26">
        <v>44256</v>
      </c>
    </row>
    <row r="909" spans="1:14" x14ac:dyDescent="0.25">
      <c r="A909" s="1" t="s">
        <v>190</v>
      </c>
      <c r="B909" s="27">
        <v>44251</v>
      </c>
      <c r="C909" s="27">
        <v>44266</v>
      </c>
      <c r="D909" s="3">
        <f t="shared" si="99"/>
        <v>15</v>
      </c>
      <c r="E909" s="28" t="s">
        <v>142</v>
      </c>
      <c r="F909" s="28" t="s">
        <v>118</v>
      </c>
      <c r="G909" s="28">
        <v>9</v>
      </c>
      <c r="H909" s="28">
        <v>855</v>
      </c>
      <c r="I909" s="29">
        <v>11</v>
      </c>
      <c r="J909" s="12">
        <f t="shared" si="100"/>
        <v>6.6</v>
      </c>
      <c r="K909" s="13">
        <f t="shared" si="101"/>
        <v>95</v>
      </c>
      <c r="L909" s="15">
        <f t="shared" si="102"/>
        <v>627</v>
      </c>
      <c r="M909" s="25">
        <f t="shared" si="103"/>
        <v>44266</v>
      </c>
      <c r="N909" s="26">
        <v>44256</v>
      </c>
    </row>
    <row r="910" spans="1:14" x14ac:dyDescent="0.25">
      <c r="A910" s="1" t="s">
        <v>190</v>
      </c>
      <c r="B910" s="27">
        <v>44251</v>
      </c>
      <c r="C910" s="27">
        <v>44266</v>
      </c>
      <c r="D910" s="3">
        <f t="shared" si="99"/>
        <v>15</v>
      </c>
      <c r="E910" s="28" t="s">
        <v>173</v>
      </c>
      <c r="F910" s="28" t="s">
        <v>176</v>
      </c>
      <c r="G910" s="28">
        <v>6</v>
      </c>
      <c r="H910" s="28">
        <v>3180</v>
      </c>
      <c r="I910" s="29">
        <v>11</v>
      </c>
      <c r="J910" s="12">
        <f t="shared" si="100"/>
        <v>4.4000000000000004</v>
      </c>
      <c r="K910" s="13">
        <f t="shared" si="101"/>
        <v>530</v>
      </c>
      <c r="L910" s="15">
        <f t="shared" si="102"/>
        <v>2332</v>
      </c>
      <c r="M910" s="25">
        <f t="shared" si="103"/>
        <v>44266</v>
      </c>
      <c r="N910" s="26">
        <v>44256</v>
      </c>
    </row>
    <row r="911" spans="1:14" x14ac:dyDescent="0.25">
      <c r="A911" s="1" t="s">
        <v>190</v>
      </c>
      <c r="B911" s="27">
        <v>44251</v>
      </c>
      <c r="C911" s="27">
        <v>44266</v>
      </c>
      <c r="D911" s="3">
        <f t="shared" si="99"/>
        <v>15</v>
      </c>
      <c r="E911" s="28" t="s">
        <v>144</v>
      </c>
      <c r="F911" s="28" t="s">
        <v>160</v>
      </c>
      <c r="G911" s="28">
        <v>100</v>
      </c>
      <c r="H911" s="28">
        <v>5000</v>
      </c>
      <c r="I911" s="29">
        <v>11</v>
      </c>
      <c r="J911" s="12">
        <f t="shared" si="100"/>
        <v>73.33</v>
      </c>
      <c r="K911" s="13">
        <f t="shared" si="101"/>
        <v>50</v>
      </c>
      <c r="L911" s="15">
        <f t="shared" si="102"/>
        <v>3666.5</v>
      </c>
      <c r="M911" s="25">
        <f t="shared" si="103"/>
        <v>44266</v>
      </c>
      <c r="N911" s="26">
        <v>44256</v>
      </c>
    </row>
    <row r="912" spans="1:14" x14ac:dyDescent="0.25">
      <c r="A912" s="1" t="s">
        <v>190</v>
      </c>
      <c r="B912" s="27">
        <v>44251</v>
      </c>
      <c r="C912" s="27">
        <v>44266</v>
      </c>
      <c r="D912" s="3">
        <f t="shared" si="99"/>
        <v>15</v>
      </c>
      <c r="E912" s="28" t="s">
        <v>145</v>
      </c>
      <c r="F912" s="28" t="s">
        <v>160</v>
      </c>
      <c r="G912" s="28">
        <v>7</v>
      </c>
      <c r="H912" s="28">
        <v>1380</v>
      </c>
      <c r="I912" s="29">
        <v>11</v>
      </c>
      <c r="J912" s="12">
        <f t="shared" si="100"/>
        <v>5.13</v>
      </c>
      <c r="K912" s="13">
        <f t="shared" si="101"/>
        <v>197.14</v>
      </c>
      <c r="L912" s="15">
        <f t="shared" si="102"/>
        <v>1011.33</v>
      </c>
      <c r="M912" s="25">
        <f t="shared" si="103"/>
        <v>44266</v>
      </c>
      <c r="N912" s="26">
        <v>44256</v>
      </c>
    </row>
    <row r="913" spans="1:14" x14ac:dyDescent="0.25">
      <c r="A913" s="1" t="s">
        <v>190</v>
      </c>
      <c r="B913" s="27">
        <v>44251</v>
      </c>
      <c r="C913" s="27">
        <v>44266</v>
      </c>
      <c r="D913" s="3">
        <f t="shared" si="99"/>
        <v>15</v>
      </c>
      <c r="E913" s="28" t="s">
        <v>167</v>
      </c>
      <c r="F913" s="28" t="s">
        <v>160</v>
      </c>
      <c r="G913" s="28">
        <v>3</v>
      </c>
      <c r="H913" s="28">
        <v>372</v>
      </c>
      <c r="I913" s="29">
        <v>11</v>
      </c>
      <c r="J913" s="12">
        <f t="shared" si="100"/>
        <v>2.2000000000000002</v>
      </c>
      <c r="K913" s="13">
        <f t="shared" si="101"/>
        <v>124</v>
      </c>
      <c r="L913" s="15">
        <f t="shared" si="102"/>
        <v>272.8</v>
      </c>
      <c r="M913" s="25">
        <f t="shared" si="103"/>
        <v>44266</v>
      </c>
      <c r="N913" s="26">
        <v>44256</v>
      </c>
    </row>
    <row r="914" spans="1:14" x14ac:dyDescent="0.25">
      <c r="A914" s="1" t="s">
        <v>190</v>
      </c>
      <c r="B914" s="27">
        <v>44251</v>
      </c>
      <c r="C914" s="27">
        <v>44266</v>
      </c>
      <c r="D914" s="3">
        <f t="shared" si="99"/>
        <v>15</v>
      </c>
      <c r="E914" s="28" t="s">
        <v>146</v>
      </c>
      <c r="F914" s="28" t="s">
        <v>118</v>
      </c>
      <c r="G914" s="28">
        <v>2</v>
      </c>
      <c r="H914" s="28">
        <v>12000</v>
      </c>
      <c r="I914" s="29">
        <v>11</v>
      </c>
      <c r="J914" s="12">
        <f t="shared" si="100"/>
        <v>1.47</v>
      </c>
      <c r="K914" s="13">
        <f t="shared" si="101"/>
        <v>6000</v>
      </c>
      <c r="L914" s="15">
        <f t="shared" si="102"/>
        <v>8820</v>
      </c>
      <c r="M914" s="25">
        <f t="shared" si="103"/>
        <v>44266</v>
      </c>
      <c r="N914" s="26">
        <v>44256</v>
      </c>
    </row>
    <row r="915" spans="1:14" x14ac:dyDescent="0.25">
      <c r="A915" s="1" t="s">
        <v>190</v>
      </c>
      <c r="B915" s="27">
        <v>44251</v>
      </c>
      <c r="C915" s="27">
        <v>44266</v>
      </c>
      <c r="D915" s="3">
        <f t="shared" si="99"/>
        <v>15</v>
      </c>
      <c r="E915" s="28" t="s">
        <v>148</v>
      </c>
      <c r="F915" s="28" t="s">
        <v>118</v>
      </c>
      <c r="G915" s="28">
        <v>2</v>
      </c>
      <c r="H915" s="28">
        <v>260</v>
      </c>
      <c r="I915" s="29">
        <v>11</v>
      </c>
      <c r="J915" s="12">
        <f t="shared" si="100"/>
        <v>1.47</v>
      </c>
      <c r="K915" s="13">
        <f t="shared" si="101"/>
        <v>130</v>
      </c>
      <c r="L915" s="15">
        <f t="shared" si="102"/>
        <v>191.1</v>
      </c>
      <c r="M915" s="25">
        <f t="shared" si="103"/>
        <v>44266</v>
      </c>
      <c r="N915" s="26">
        <v>44256</v>
      </c>
    </row>
    <row r="916" spans="1:14" x14ac:dyDescent="0.25">
      <c r="A916" s="1" t="s">
        <v>190</v>
      </c>
      <c r="B916" s="27">
        <v>44251</v>
      </c>
      <c r="C916" s="27">
        <v>44266</v>
      </c>
      <c r="D916" s="3">
        <f t="shared" si="99"/>
        <v>15</v>
      </c>
      <c r="E916" s="28" t="s">
        <v>149</v>
      </c>
      <c r="F916" s="28" t="s">
        <v>159</v>
      </c>
      <c r="G916" s="28">
        <v>4</v>
      </c>
      <c r="H916" s="28">
        <v>320</v>
      </c>
      <c r="I916" s="29">
        <v>11</v>
      </c>
      <c r="J916" s="12">
        <f t="shared" si="100"/>
        <v>2.93</v>
      </c>
      <c r="K916" s="13">
        <f t="shared" si="101"/>
        <v>80</v>
      </c>
      <c r="L916" s="15">
        <f t="shared" si="102"/>
        <v>234.4</v>
      </c>
      <c r="M916" s="25">
        <f t="shared" si="103"/>
        <v>44266</v>
      </c>
      <c r="N916" s="26">
        <v>44256</v>
      </c>
    </row>
    <row r="917" spans="1:14" x14ac:dyDescent="0.25">
      <c r="A917" s="1" t="s">
        <v>190</v>
      </c>
      <c r="B917" s="27">
        <v>44251</v>
      </c>
      <c r="C917" s="27">
        <v>44266</v>
      </c>
      <c r="D917" s="3">
        <f t="shared" si="99"/>
        <v>15</v>
      </c>
      <c r="E917" s="28" t="s">
        <v>150</v>
      </c>
      <c r="F917" s="28" t="s">
        <v>118</v>
      </c>
      <c r="G917" s="28">
        <v>46</v>
      </c>
      <c r="H917" s="28">
        <v>9430</v>
      </c>
      <c r="I917" s="29">
        <v>11</v>
      </c>
      <c r="J917" s="12">
        <f t="shared" si="100"/>
        <v>33.729999999999997</v>
      </c>
      <c r="K917" s="13">
        <f t="shared" si="101"/>
        <v>205</v>
      </c>
      <c r="L917" s="15">
        <f t="shared" si="102"/>
        <v>6914.65</v>
      </c>
      <c r="M917" s="25">
        <f t="shared" si="103"/>
        <v>44266</v>
      </c>
      <c r="N917" s="26">
        <v>44256</v>
      </c>
    </row>
    <row r="918" spans="1:14" x14ac:dyDescent="0.25">
      <c r="A918" s="1" t="s">
        <v>190</v>
      </c>
      <c r="B918" s="27">
        <v>44251</v>
      </c>
      <c r="C918" s="27">
        <v>44266</v>
      </c>
      <c r="D918" s="3">
        <f t="shared" si="99"/>
        <v>15</v>
      </c>
      <c r="E918" s="28" t="s">
        <v>151</v>
      </c>
      <c r="F918" s="28" t="s">
        <v>118</v>
      </c>
      <c r="G918" s="28">
        <v>1</v>
      </c>
      <c r="H918" s="28">
        <v>475</v>
      </c>
      <c r="I918" s="29">
        <v>11</v>
      </c>
      <c r="J918" s="12">
        <f t="shared" si="100"/>
        <v>0.73</v>
      </c>
      <c r="K918" s="13">
        <f t="shared" si="101"/>
        <v>475</v>
      </c>
      <c r="L918" s="15">
        <f t="shared" si="102"/>
        <v>346.75</v>
      </c>
      <c r="M918" s="25">
        <f t="shared" si="103"/>
        <v>44266</v>
      </c>
      <c r="N918" s="26">
        <v>44256</v>
      </c>
    </row>
    <row r="919" spans="1:14" x14ac:dyDescent="0.25">
      <c r="A919" s="1" t="s">
        <v>190</v>
      </c>
      <c r="B919" s="27">
        <v>44251</v>
      </c>
      <c r="C919" s="27">
        <v>44266</v>
      </c>
      <c r="D919" s="3">
        <f t="shared" si="99"/>
        <v>15</v>
      </c>
      <c r="E919" s="28" t="s">
        <v>198</v>
      </c>
      <c r="F919" s="28" t="s">
        <v>118</v>
      </c>
      <c r="G919" s="28">
        <v>1</v>
      </c>
      <c r="H919" s="28">
        <v>525</v>
      </c>
      <c r="I919" s="29">
        <v>11</v>
      </c>
      <c r="J919" s="12">
        <f t="shared" si="100"/>
        <v>0.73</v>
      </c>
      <c r="K919" s="13">
        <f t="shared" si="101"/>
        <v>525</v>
      </c>
      <c r="L919" s="15">
        <f t="shared" si="102"/>
        <v>383.25</v>
      </c>
      <c r="M919" s="25">
        <f t="shared" si="103"/>
        <v>44266</v>
      </c>
      <c r="N919" s="26">
        <v>44256</v>
      </c>
    </row>
    <row r="920" spans="1:14" x14ac:dyDescent="0.25">
      <c r="A920" s="1" t="s">
        <v>190</v>
      </c>
      <c r="B920" s="27">
        <v>44251</v>
      </c>
      <c r="C920" s="27">
        <v>44266</v>
      </c>
      <c r="D920" s="3">
        <f t="shared" si="99"/>
        <v>15</v>
      </c>
      <c r="E920" s="28" t="s">
        <v>199</v>
      </c>
      <c r="F920" s="28" t="s">
        <v>118</v>
      </c>
      <c r="G920" s="28">
        <v>1</v>
      </c>
      <c r="H920" s="28">
        <v>420</v>
      </c>
      <c r="I920" s="29">
        <v>11</v>
      </c>
      <c r="J920" s="12">
        <f t="shared" si="100"/>
        <v>0.73</v>
      </c>
      <c r="K920" s="13">
        <f t="shared" si="101"/>
        <v>420</v>
      </c>
      <c r="L920" s="15">
        <f t="shared" si="102"/>
        <v>306.60000000000002</v>
      </c>
      <c r="M920" s="25">
        <f t="shared" si="103"/>
        <v>44266</v>
      </c>
      <c r="N920" s="26">
        <v>44256</v>
      </c>
    </row>
    <row r="921" spans="1:14" x14ac:dyDescent="0.25">
      <c r="A921" s="1" t="s">
        <v>190</v>
      </c>
      <c r="B921" s="27">
        <v>44251</v>
      </c>
      <c r="C921" s="27">
        <v>44266</v>
      </c>
      <c r="D921" s="3">
        <f t="shared" si="99"/>
        <v>15</v>
      </c>
      <c r="E921" s="28" t="s">
        <v>153</v>
      </c>
      <c r="F921" s="28" t="s">
        <v>118</v>
      </c>
      <c r="G921" s="28">
        <v>1</v>
      </c>
      <c r="H921" s="28">
        <v>217</v>
      </c>
      <c r="I921" s="29">
        <v>11</v>
      </c>
      <c r="J921" s="12">
        <f t="shared" si="100"/>
        <v>0.73</v>
      </c>
      <c r="K921" s="13">
        <f t="shared" si="101"/>
        <v>217</v>
      </c>
      <c r="L921" s="15">
        <f t="shared" si="102"/>
        <v>158.41</v>
      </c>
      <c r="M921" s="25">
        <f t="shared" si="103"/>
        <v>44266</v>
      </c>
      <c r="N921" s="26">
        <v>44256</v>
      </c>
    </row>
    <row r="922" spans="1:14" x14ac:dyDescent="0.25">
      <c r="A922" s="1" t="s">
        <v>190</v>
      </c>
      <c r="B922" s="27">
        <v>44251</v>
      </c>
      <c r="C922" s="27">
        <v>44266</v>
      </c>
      <c r="D922" s="3">
        <f t="shared" si="99"/>
        <v>15</v>
      </c>
      <c r="E922" s="28" t="s">
        <v>168</v>
      </c>
      <c r="F922" s="28" t="s">
        <v>118</v>
      </c>
      <c r="G922" s="28">
        <v>2</v>
      </c>
      <c r="H922" s="28">
        <v>910</v>
      </c>
      <c r="I922" s="29">
        <v>11</v>
      </c>
      <c r="J922" s="12">
        <f t="shared" si="100"/>
        <v>1.47</v>
      </c>
      <c r="K922" s="13">
        <f t="shared" si="101"/>
        <v>455</v>
      </c>
      <c r="L922" s="15">
        <f t="shared" si="102"/>
        <v>668.85</v>
      </c>
      <c r="M922" s="25">
        <f t="shared" si="103"/>
        <v>44266</v>
      </c>
      <c r="N922" s="26">
        <v>44256</v>
      </c>
    </row>
    <row r="923" spans="1:14" x14ac:dyDescent="0.25">
      <c r="A923" s="1" t="s">
        <v>190</v>
      </c>
      <c r="B923" s="27">
        <v>44251</v>
      </c>
      <c r="C923" s="27">
        <v>44266</v>
      </c>
      <c r="D923" s="3">
        <f t="shared" si="99"/>
        <v>15</v>
      </c>
      <c r="E923" s="28" t="s">
        <v>200</v>
      </c>
      <c r="F923" s="28" t="s">
        <v>118</v>
      </c>
      <c r="G923" s="28">
        <v>2</v>
      </c>
      <c r="H923" s="28">
        <v>1089.0899999999999</v>
      </c>
      <c r="I923" s="29">
        <v>11</v>
      </c>
      <c r="J923" s="12">
        <f t="shared" si="100"/>
        <v>1.47</v>
      </c>
      <c r="K923" s="13">
        <f t="shared" si="101"/>
        <v>544.54999999999995</v>
      </c>
      <c r="L923" s="15">
        <f t="shared" si="102"/>
        <v>800.49</v>
      </c>
      <c r="M923" s="25">
        <f t="shared" si="103"/>
        <v>44266</v>
      </c>
      <c r="N923" s="26">
        <v>44256</v>
      </c>
    </row>
    <row r="924" spans="1:14" x14ac:dyDescent="0.25">
      <c r="A924" s="1" t="s">
        <v>190</v>
      </c>
      <c r="B924" s="27">
        <v>44251</v>
      </c>
      <c r="C924" s="27">
        <v>44266</v>
      </c>
      <c r="D924" s="3">
        <f t="shared" si="99"/>
        <v>15</v>
      </c>
      <c r="E924" s="28" t="s">
        <v>154</v>
      </c>
      <c r="F924" s="28" t="s">
        <v>118</v>
      </c>
      <c r="G924" s="28">
        <v>58</v>
      </c>
      <c r="H924" s="28">
        <v>1160</v>
      </c>
      <c r="I924" s="29">
        <v>11</v>
      </c>
      <c r="J924" s="12">
        <f t="shared" si="100"/>
        <v>42.53</v>
      </c>
      <c r="K924" s="13">
        <f t="shared" si="101"/>
        <v>20</v>
      </c>
      <c r="L924" s="15">
        <f t="shared" si="102"/>
        <v>850.6</v>
      </c>
      <c r="M924" s="25">
        <f t="shared" si="103"/>
        <v>44266</v>
      </c>
      <c r="N924" s="26">
        <v>44256</v>
      </c>
    </row>
    <row r="925" spans="1:14" x14ac:dyDescent="0.25">
      <c r="A925" s="1" t="s">
        <v>190</v>
      </c>
      <c r="B925" s="27">
        <v>44251</v>
      </c>
      <c r="C925" s="27">
        <v>44266</v>
      </c>
      <c r="D925" s="3">
        <f t="shared" si="99"/>
        <v>15</v>
      </c>
      <c r="E925" s="28" t="s">
        <v>155</v>
      </c>
      <c r="F925" s="28" t="s">
        <v>118</v>
      </c>
      <c r="G925" s="28">
        <v>10</v>
      </c>
      <c r="H925" s="28">
        <v>5665.2</v>
      </c>
      <c r="I925" s="29">
        <v>11</v>
      </c>
      <c r="J925" s="12">
        <f t="shared" si="100"/>
        <v>7.33</v>
      </c>
      <c r="K925" s="13">
        <f t="shared" si="101"/>
        <v>566.52</v>
      </c>
      <c r="L925" s="15">
        <f t="shared" si="102"/>
        <v>4152.59</v>
      </c>
      <c r="M925" s="25">
        <f t="shared" si="103"/>
        <v>44266</v>
      </c>
      <c r="N925" s="26">
        <v>44256</v>
      </c>
    </row>
    <row r="926" spans="1:14" x14ac:dyDescent="0.25">
      <c r="A926" s="1" t="s">
        <v>190</v>
      </c>
      <c r="B926" s="27">
        <v>44251</v>
      </c>
      <c r="C926" s="27">
        <v>44266</v>
      </c>
      <c r="D926" s="3">
        <f t="shared" si="99"/>
        <v>15</v>
      </c>
      <c r="E926" s="28" t="s">
        <v>156</v>
      </c>
      <c r="F926" s="28" t="s">
        <v>118</v>
      </c>
      <c r="G926" s="28">
        <v>2</v>
      </c>
      <c r="H926" s="28">
        <v>250</v>
      </c>
      <c r="I926" s="29">
        <v>11</v>
      </c>
      <c r="J926" s="12">
        <f t="shared" si="100"/>
        <v>1.47</v>
      </c>
      <c r="K926" s="13">
        <f t="shared" si="101"/>
        <v>125</v>
      </c>
      <c r="L926" s="15">
        <f t="shared" si="102"/>
        <v>183.75</v>
      </c>
      <c r="M926" s="25">
        <f t="shared" si="103"/>
        <v>44266</v>
      </c>
      <c r="N926" s="26">
        <v>44256</v>
      </c>
    </row>
    <row r="927" spans="1:14" x14ac:dyDescent="0.25">
      <c r="A927" s="1" t="s">
        <v>190</v>
      </c>
      <c r="B927" s="27">
        <v>44251</v>
      </c>
      <c r="C927" s="27">
        <v>44266</v>
      </c>
      <c r="D927" s="3">
        <f t="shared" si="99"/>
        <v>15</v>
      </c>
      <c r="E927" s="28" t="s">
        <v>157</v>
      </c>
      <c r="F927" s="28" t="s">
        <v>118</v>
      </c>
      <c r="G927" s="28">
        <v>10</v>
      </c>
      <c r="H927" s="28">
        <v>200</v>
      </c>
      <c r="I927" s="29">
        <v>11</v>
      </c>
      <c r="J927" s="12">
        <f t="shared" si="100"/>
        <v>7.33</v>
      </c>
      <c r="K927" s="13">
        <f t="shared" si="101"/>
        <v>20</v>
      </c>
      <c r="L927" s="15">
        <f t="shared" si="102"/>
        <v>146.6</v>
      </c>
      <c r="M927" s="25">
        <f t="shared" si="103"/>
        <v>44266</v>
      </c>
      <c r="N927" s="26">
        <v>44256</v>
      </c>
    </row>
    <row r="928" spans="1:14" x14ac:dyDescent="0.25">
      <c r="A928" s="1" t="s">
        <v>190</v>
      </c>
      <c r="B928" s="27">
        <v>44251</v>
      </c>
      <c r="C928" s="27">
        <v>44266</v>
      </c>
      <c r="D928" s="3">
        <f t="shared" si="99"/>
        <v>15</v>
      </c>
      <c r="E928" s="28" t="s">
        <v>158</v>
      </c>
      <c r="F928" s="28" t="s">
        <v>118</v>
      </c>
      <c r="G928" s="28">
        <v>18</v>
      </c>
      <c r="H928" s="28">
        <v>720</v>
      </c>
      <c r="I928" s="29">
        <v>11</v>
      </c>
      <c r="J928" s="12">
        <f t="shared" si="100"/>
        <v>13.2</v>
      </c>
      <c r="K928" s="13">
        <f t="shared" si="101"/>
        <v>40</v>
      </c>
      <c r="L928" s="15">
        <f t="shared" si="102"/>
        <v>528</v>
      </c>
      <c r="M928" s="25">
        <f t="shared" si="103"/>
        <v>44266</v>
      </c>
      <c r="N928" s="26">
        <v>44256</v>
      </c>
    </row>
    <row r="929" spans="1:14" x14ac:dyDescent="0.25">
      <c r="A929" s="1" t="s">
        <v>190</v>
      </c>
      <c r="B929" s="27">
        <v>44251</v>
      </c>
      <c r="C929" s="27">
        <v>44266</v>
      </c>
      <c r="D929" s="3">
        <f t="shared" si="99"/>
        <v>15</v>
      </c>
      <c r="E929" s="28" t="s">
        <v>2</v>
      </c>
      <c r="F929" s="28" t="s">
        <v>4</v>
      </c>
      <c r="G929" s="28">
        <v>0.80500000000000005</v>
      </c>
      <c r="H929" s="28">
        <v>398.47</v>
      </c>
      <c r="I929" s="29">
        <v>11</v>
      </c>
      <c r="J929" s="12">
        <f t="shared" si="100"/>
        <v>0.59</v>
      </c>
      <c r="K929" s="13">
        <f t="shared" si="101"/>
        <v>494.99</v>
      </c>
      <c r="L929" s="15">
        <f t="shared" si="102"/>
        <v>292.04000000000002</v>
      </c>
      <c r="M929" s="25">
        <f t="shared" si="103"/>
        <v>44266</v>
      </c>
      <c r="N929" s="26">
        <v>44256</v>
      </c>
    </row>
    <row r="930" spans="1:14" x14ac:dyDescent="0.25">
      <c r="A930" s="1" t="s">
        <v>190</v>
      </c>
      <c r="B930" s="27">
        <v>44251</v>
      </c>
      <c r="C930" s="27">
        <v>44266</v>
      </c>
      <c r="D930" s="3">
        <f t="shared" si="99"/>
        <v>15</v>
      </c>
      <c r="E930" s="28" t="s">
        <v>120</v>
      </c>
      <c r="F930" s="28" t="s">
        <v>4</v>
      </c>
      <c r="G930" s="28">
        <v>0.2</v>
      </c>
      <c r="H930" s="28">
        <v>520.62</v>
      </c>
      <c r="I930" s="29">
        <v>11</v>
      </c>
      <c r="J930" s="12">
        <f t="shared" si="100"/>
        <v>0.15</v>
      </c>
      <c r="K930" s="13">
        <f t="shared" si="101"/>
        <v>2603.1</v>
      </c>
      <c r="L930" s="15">
        <f t="shared" si="102"/>
        <v>390.47</v>
      </c>
      <c r="M930" s="25">
        <f t="shared" si="103"/>
        <v>44266</v>
      </c>
      <c r="N930" s="26">
        <v>44256</v>
      </c>
    </row>
    <row r="931" spans="1:14" x14ac:dyDescent="0.25">
      <c r="A931" s="1" t="s">
        <v>190</v>
      </c>
      <c r="B931" s="27">
        <v>44251</v>
      </c>
      <c r="C931" s="27">
        <v>44266</v>
      </c>
      <c r="D931" s="3">
        <f t="shared" si="99"/>
        <v>15</v>
      </c>
      <c r="E931" s="28" t="s">
        <v>201</v>
      </c>
      <c r="F931" s="28" t="s">
        <v>4</v>
      </c>
      <c r="G931" s="28">
        <v>0.3</v>
      </c>
      <c r="H931" s="28">
        <v>837.79</v>
      </c>
      <c r="I931" s="29">
        <v>11</v>
      </c>
      <c r="J931" s="12">
        <f t="shared" si="100"/>
        <v>0.22</v>
      </c>
      <c r="K931" s="13">
        <f t="shared" si="101"/>
        <v>2792.63</v>
      </c>
      <c r="L931" s="15">
        <f t="shared" si="102"/>
        <v>614.38</v>
      </c>
      <c r="M931" s="25">
        <f t="shared" si="103"/>
        <v>44266</v>
      </c>
      <c r="N931" s="26">
        <v>44256</v>
      </c>
    </row>
    <row r="932" spans="1:14" x14ac:dyDescent="0.25">
      <c r="A932" s="1" t="s">
        <v>190</v>
      </c>
      <c r="B932" s="27">
        <v>44251</v>
      </c>
      <c r="C932" s="27">
        <v>44266</v>
      </c>
      <c r="D932" s="3">
        <f t="shared" si="99"/>
        <v>15</v>
      </c>
      <c r="E932" s="28" t="s">
        <v>121</v>
      </c>
      <c r="F932" s="28" t="s">
        <v>4</v>
      </c>
      <c r="G932" s="28">
        <v>0.5</v>
      </c>
      <c r="H932" s="28">
        <v>1473.09</v>
      </c>
      <c r="I932" s="29">
        <v>11</v>
      </c>
      <c r="J932" s="12">
        <f t="shared" si="100"/>
        <v>0.37</v>
      </c>
      <c r="K932" s="13">
        <f t="shared" si="101"/>
        <v>2946.18</v>
      </c>
      <c r="L932" s="15">
        <f t="shared" si="102"/>
        <v>1090.0899999999999</v>
      </c>
      <c r="M932" s="25">
        <f t="shared" si="103"/>
        <v>44266</v>
      </c>
      <c r="N932" s="26">
        <v>44256</v>
      </c>
    </row>
    <row r="933" spans="1:14" x14ac:dyDescent="0.25">
      <c r="A933" s="1" t="s">
        <v>190</v>
      </c>
      <c r="B933" s="27">
        <v>44251</v>
      </c>
      <c r="C933" s="27">
        <v>44266</v>
      </c>
      <c r="D933" s="3">
        <f t="shared" si="99"/>
        <v>15</v>
      </c>
      <c r="E933" s="28" t="s">
        <v>122</v>
      </c>
      <c r="F933" s="28" t="s">
        <v>4</v>
      </c>
      <c r="G933" s="28">
        <v>0.5</v>
      </c>
      <c r="H933" s="28">
        <v>1396.16</v>
      </c>
      <c r="I933" s="29">
        <v>11</v>
      </c>
      <c r="J933" s="12">
        <f t="shared" si="100"/>
        <v>0.37</v>
      </c>
      <c r="K933" s="13">
        <f t="shared" si="101"/>
        <v>2792.32</v>
      </c>
      <c r="L933" s="15">
        <f t="shared" si="102"/>
        <v>1033.1600000000001</v>
      </c>
      <c r="M933" s="25">
        <f t="shared" si="103"/>
        <v>44266</v>
      </c>
      <c r="N933" s="26">
        <v>44256</v>
      </c>
    </row>
    <row r="934" spans="1:14" x14ac:dyDescent="0.25">
      <c r="A934" s="1" t="s">
        <v>190</v>
      </c>
      <c r="B934" s="27">
        <v>44251</v>
      </c>
      <c r="C934" s="27">
        <v>44266</v>
      </c>
      <c r="D934" s="3">
        <f t="shared" si="99"/>
        <v>15</v>
      </c>
      <c r="E934" s="28" t="s">
        <v>202</v>
      </c>
      <c r="F934" s="28" t="s">
        <v>118</v>
      </c>
      <c r="G934" s="28">
        <v>1</v>
      </c>
      <c r="H934" s="28">
        <v>2592</v>
      </c>
      <c r="I934" s="29">
        <v>11</v>
      </c>
      <c r="J934" s="12">
        <f t="shared" si="100"/>
        <v>0.73</v>
      </c>
      <c r="K934" s="13">
        <f t="shared" si="101"/>
        <v>2592</v>
      </c>
      <c r="L934" s="15">
        <f t="shared" si="102"/>
        <v>1892.16</v>
      </c>
      <c r="M934" s="25">
        <f t="shared" si="103"/>
        <v>44266</v>
      </c>
      <c r="N934" s="26">
        <v>44256</v>
      </c>
    </row>
    <row r="935" spans="1:14" x14ac:dyDescent="0.25">
      <c r="A935" s="1" t="s">
        <v>190</v>
      </c>
      <c r="B935" s="27">
        <v>44251</v>
      </c>
      <c r="C935" s="27">
        <v>44266</v>
      </c>
      <c r="D935" s="3">
        <f t="shared" si="99"/>
        <v>15</v>
      </c>
      <c r="E935" s="28" t="s">
        <v>164</v>
      </c>
      <c r="F935" s="28" t="s">
        <v>118</v>
      </c>
      <c r="G935" s="28">
        <v>1</v>
      </c>
      <c r="H935" s="28">
        <v>1229</v>
      </c>
      <c r="I935" s="29">
        <v>11</v>
      </c>
      <c r="J935" s="12">
        <f t="shared" si="100"/>
        <v>0.73</v>
      </c>
      <c r="K935" s="13">
        <f t="shared" si="101"/>
        <v>1229</v>
      </c>
      <c r="L935" s="15">
        <f t="shared" si="102"/>
        <v>897.17</v>
      </c>
      <c r="M935" s="25">
        <f t="shared" si="103"/>
        <v>44266</v>
      </c>
      <c r="N935" s="26">
        <v>44256</v>
      </c>
    </row>
    <row r="936" spans="1:14" x14ac:dyDescent="0.25">
      <c r="A936" s="1" t="s">
        <v>190</v>
      </c>
      <c r="B936" s="27">
        <v>44251</v>
      </c>
      <c r="C936" s="27">
        <v>44266</v>
      </c>
      <c r="D936" s="3">
        <f t="shared" si="99"/>
        <v>15</v>
      </c>
      <c r="E936" s="28" t="s">
        <v>124</v>
      </c>
      <c r="F936" s="28" t="s">
        <v>118</v>
      </c>
      <c r="G936" s="28">
        <v>6</v>
      </c>
      <c r="H936" s="28">
        <v>1516.67</v>
      </c>
      <c r="I936" s="29">
        <v>11</v>
      </c>
      <c r="J936" s="12">
        <f t="shared" si="100"/>
        <v>4.4000000000000004</v>
      </c>
      <c r="K936" s="13">
        <f t="shared" si="101"/>
        <v>252.78</v>
      </c>
      <c r="L936" s="15">
        <f t="shared" si="102"/>
        <v>1112.23</v>
      </c>
      <c r="M936" s="25">
        <f t="shared" si="103"/>
        <v>44266</v>
      </c>
      <c r="N936" s="26">
        <v>44256</v>
      </c>
    </row>
    <row r="937" spans="1:14" x14ac:dyDescent="0.25">
      <c r="A937" s="1" t="s">
        <v>190</v>
      </c>
      <c r="B937" s="27">
        <v>44251</v>
      </c>
      <c r="C937" s="27">
        <v>44266</v>
      </c>
      <c r="D937" s="3">
        <f t="shared" si="99"/>
        <v>15</v>
      </c>
      <c r="E937" s="28" t="s">
        <v>125</v>
      </c>
      <c r="F937" s="28" t="s">
        <v>118</v>
      </c>
      <c r="G937" s="28">
        <v>10</v>
      </c>
      <c r="H937" s="28">
        <v>3356</v>
      </c>
      <c r="I937" s="29">
        <v>11</v>
      </c>
      <c r="J937" s="12">
        <f t="shared" si="100"/>
        <v>7.33</v>
      </c>
      <c r="K937" s="13">
        <f t="shared" si="101"/>
        <v>335.6</v>
      </c>
      <c r="L937" s="15">
        <f t="shared" si="102"/>
        <v>2459.9499999999998</v>
      </c>
      <c r="M937" s="25">
        <f t="shared" si="103"/>
        <v>44266</v>
      </c>
      <c r="N937" s="26">
        <v>44256</v>
      </c>
    </row>
    <row r="938" spans="1:14" x14ac:dyDescent="0.25">
      <c r="A938" s="1" t="s">
        <v>190</v>
      </c>
      <c r="B938" s="27">
        <v>44251</v>
      </c>
      <c r="C938" s="27">
        <v>44266</v>
      </c>
      <c r="D938" s="3">
        <f t="shared" si="99"/>
        <v>15</v>
      </c>
      <c r="E938" s="28" t="s">
        <v>126</v>
      </c>
      <c r="F938" s="28" t="s">
        <v>118</v>
      </c>
      <c r="G938" s="28">
        <v>7</v>
      </c>
      <c r="H938" s="28">
        <v>1043</v>
      </c>
      <c r="I938" s="29">
        <v>11</v>
      </c>
      <c r="J938" s="12">
        <f t="shared" si="100"/>
        <v>5.13</v>
      </c>
      <c r="K938" s="13">
        <f t="shared" si="101"/>
        <v>149</v>
      </c>
      <c r="L938" s="15">
        <f t="shared" si="102"/>
        <v>764.37</v>
      </c>
      <c r="M938" s="25">
        <f t="shared" si="103"/>
        <v>44266</v>
      </c>
      <c r="N938" s="26">
        <v>44256</v>
      </c>
    </row>
    <row r="939" spans="1:14" x14ac:dyDescent="0.25">
      <c r="A939" s="1" t="s">
        <v>190</v>
      </c>
      <c r="B939" s="27">
        <v>44266</v>
      </c>
      <c r="C939" s="27">
        <v>44277</v>
      </c>
      <c r="D939" s="3">
        <f t="shared" si="99"/>
        <v>11</v>
      </c>
      <c r="E939" s="28" t="s">
        <v>9</v>
      </c>
      <c r="F939" s="28" t="s">
        <v>4</v>
      </c>
      <c r="G939" s="28">
        <v>4.18</v>
      </c>
      <c r="H939" s="28">
        <v>4070</v>
      </c>
      <c r="I939" s="29">
        <f>C939-B939</f>
        <v>11</v>
      </c>
      <c r="J939" s="12">
        <f t="shared" ref="J939:J1002" si="104">ROUND(G939/D939*I939,2)</f>
        <v>4.18</v>
      </c>
      <c r="K939" s="13">
        <f t="shared" ref="K939:K1002" si="105">ROUND(H939/G939,2)</f>
        <v>973.68</v>
      </c>
      <c r="L939" s="15">
        <f t="shared" ref="L939:L1002" si="106">ROUND(J939*K939,2)</f>
        <v>4069.98</v>
      </c>
      <c r="M939" s="25">
        <v>44277</v>
      </c>
      <c r="N939" s="26">
        <v>44256</v>
      </c>
    </row>
    <row r="940" spans="1:14" x14ac:dyDescent="0.25">
      <c r="A940" s="1" t="s">
        <v>190</v>
      </c>
      <c r="B940" s="27">
        <v>44266</v>
      </c>
      <c r="C940" s="27">
        <v>44277</v>
      </c>
      <c r="D940" s="3">
        <f t="shared" ref="D940:D1003" si="107">C940-B940</f>
        <v>11</v>
      </c>
      <c r="E940" s="28" t="s">
        <v>10</v>
      </c>
      <c r="F940" s="28" t="s">
        <v>4</v>
      </c>
      <c r="G940" s="28">
        <v>2.2999999999999998</v>
      </c>
      <c r="H940" s="28">
        <v>2576</v>
      </c>
      <c r="I940" s="29">
        <f t="shared" ref="I940:I1003" si="108">C940-B940</f>
        <v>11</v>
      </c>
      <c r="J940" s="12">
        <f t="shared" si="104"/>
        <v>2.2999999999999998</v>
      </c>
      <c r="K940" s="13">
        <f t="shared" si="105"/>
        <v>1120</v>
      </c>
      <c r="L940" s="15">
        <f t="shared" si="106"/>
        <v>2576</v>
      </c>
      <c r="M940" s="25">
        <v>44277</v>
      </c>
      <c r="N940" s="26">
        <v>44256</v>
      </c>
    </row>
    <row r="941" spans="1:14" x14ac:dyDescent="0.25">
      <c r="A941" s="1" t="s">
        <v>190</v>
      </c>
      <c r="B941" s="27">
        <v>44266</v>
      </c>
      <c r="C941" s="27">
        <v>44277</v>
      </c>
      <c r="D941" s="3">
        <f t="shared" si="107"/>
        <v>11</v>
      </c>
      <c r="E941" s="28" t="s">
        <v>11</v>
      </c>
      <c r="F941" s="28" t="s">
        <v>4</v>
      </c>
      <c r="G941" s="28">
        <v>11.52</v>
      </c>
      <c r="H941" s="28">
        <v>8812.7999999999993</v>
      </c>
      <c r="I941" s="29">
        <f t="shared" si="108"/>
        <v>11</v>
      </c>
      <c r="J941" s="12">
        <f t="shared" si="104"/>
        <v>11.52</v>
      </c>
      <c r="K941" s="13">
        <f t="shared" si="105"/>
        <v>765</v>
      </c>
      <c r="L941" s="15">
        <f t="shared" si="106"/>
        <v>8812.7999999999993</v>
      </c>
      <c r="M941" s="25">
        <v>44277</v>
      </c>
      <c r="N941" s="26">
        <v>44256</v>
      </c>
    </row>
    <row r="942" spans="1:14" x14ac:dyDescent="0.25">
      <c r="A942" s="1" t="s">
        <v>190</v>
      </c>
      <c r="B942" s="27">
        <v>44266</v>
      </c>
      <c r="C942" s="27">
        <v>44277</v>
      </c>
      <c r="D942" s="3">
        <f t="shared" si="107"/>
        <v>11</v>
      </c>
      <c r="E942" s="28" t="s">
        <v>12</v>
      </c>
      <c r="F942" s="28" t="s">
        <v>4</v>
      </c>
      <c r="G942" s="28">
        <v>2.88</v>
      </c>
      <c r="H942" s="28">
        <v>2340</v>
      </c>
      <c r="I942" s="29">
        <f t="shared" si="108"/>
        <v>11</v>
      </c>
      <c r="J942" s="12">
        <f t="shared" si="104"/>
        <v>2.88</v>
      </c>
      <c r="K942" s="13">
        <f t="shared" si="105"/>
        <v>812.5</v>
      </c>
      <c r="L942" s="15">
        <f t="shared" si="106"/>
        <v>2340</v>
      </c>
      <c r="M942" s="25">
        <v>44277</v>
      </c>
      <c r="N942" s="26">
        <v>44256</v>
      </c>
    </row>
    <row r="943" spans="1:14" x14ac:dyDescent="0.25">
      <c r="A943" s="1" t="s">
        <v>190</v>
      </c>
      <c r="B943" s="27">
        <v>44266</v>
      </c>
      <c r="C943" s="27">
        <v>44277</v>
      </c>
      <c r="D943" s="3">
        <f t="shared" si="107"/>
        <v>11</v>
      </c>
      <c r="E943" s="28" t="s">
        <v>13</v>
      </c>
      <c r="F943" s="28" t="s">
        <v>4</v>
      </c>
      <c r="G943" s="28">
        <v>0.84</v>
      </c>
      <c r="H943" s="28">
        <v>731.6</v>
      </c>
      <c r="I943" s="29">
        <f t="shared" si="108"/>
        <v>11</v>
      </c>
      <c r="J943" s="12">
        <f t="shared" si="104"/>
        <v>0.84</v>
      </c>
      <c r="K943" s="13">
        <f t="shared" si="105"/>
        <v>870.95</v>
      </c>
      <c r="L943" s="15">
        <f t="shared" si="106"/>
        <v>731.6</v>
      </c>
      <c r="M943" s="25">
        <v>44277</v>
      </c>
      <c r="N943" s="26">
        <v>44256</v>
      </c>
    </row>
    <row r="944" spans="1:14" x14ac:dyDescent="0.25">
      <c r="A944" s="1" t="s">
        <v>190</v>
      </c>
      <c r="B944" s="27">
        <v>44266</v>
      </c>
      <c r="C944" s="27">
        <v>44277</v>
      </c>
      <c r="D944" s="3">
        <f t="shared" si="107"/>
        <v>11</v>
      </c>
      <c r="E944" s="28" t="s">
        <v>14</v>
      </c>
      <c r="F944" s="28" t="s">
        <v>4</v>
      </c>
      <c r="G944" s="28">
        <v>0.44</v>
      </c>
      <c r="H944" s="28">
        <v>719.71</v>
      </c>
      <c r="I944" s="29">
        <f t="shared" si="108"/>
        <v>11</v>
      </c>
      <c r="J944" s="12">
        <f t="shared" si="104"/>
        <v>0.44</v>
      </c>
      <c r="K944" s="13">
        <f t="shared" si="105"/>
        <v>1635.7</v>
      </c>
      <c r="L944" s="15">
        <f t="shared" si="106"/>
        <v>719.71</v>
      </c>
      <c r="M944" s="25">
        <v>44277</v>
      </c>
      <c r="N944" s="26">
        <v>44256</v>
      </c>
    </row>
    <row r="945" spans="1:14" x14ac:dyDescent="0.25">
      <c r="A945" s="1" t="s">
        <v>190</v>
      </c>
      <c r="B945" s="27">
        <v>44266</v>
      </c>
      <c r="C945" s="27">
        <v>44277</v>
      </c>
      <c r="D945" s="3">
        <f t="shared" si="107"/>
        <v>11</v>
      </c>
      <c r="E945" s="28" t="s">
        <v>16</v>
      </c>
      <c r="F945" s="28" t="s">
        <v>4</v>
      </c>
      <c r="G945" s="28">
        <v>11.2</v>
      </c>
      <c r="H945" s="28">
        <v>19320</v>
      </c>
      <c r="I945" s="29">
        <f t="shared" si="108"/>
        <v>11</v>
      </c>
      <c r="J945" s="12">
        <f t="shared" si="104"/>
        <v>11.2</v>
      </c>
      <c r="K945" s="13">
        <f t="shared" si="105"/>
        <v>1725</v>
      </c>
      <c r="L945" s="15">
        <f t="shared" si="106"/>
        <v>19320</v>
      </c>
      <c r="M945" s="25">
        <v>44277</v>
      </c>
      <c r="N945" s="26">
        <v>44256</v>
      </c>
    </row>
    <row r="946" spans="1:14" x14ac:dyDescent="0.25">
      <c r="A946" s="1" t="s">
        <v>190</v>
      </c>
      <c r="B946" s="27">
        <v>44266</v>
      </c>
      <c r="C946" s="27">
        <v>44277</v>
      </c>
      <c r="D946" s="3">
        <f t="shared" si="107"/>
        <v>11</v>
      </c>
      <c r="E946" s="28" t="s">
        <v>17</v>
      </c>
      <c r="F946" s="28" t="s">
        <v>4</v>
      </c>
      <c r="G946" s="28">
        <v>4</v>
      </c>
      <c r="H946" s="28">
        <v>5430.71</v>
      </c>
      <c r="I946" s="29">
        <f t="shared" si="108"/>
        <v>11</v>
      </c>
      <c r="J946" s="12">
        <f t="shared" si="104"/>
        <v>4</v>
      </c>
      <c r="K946" s="13">
        <f t="shared" si="105"/>
        <v>1357.68</v>
      </c>
      <c r="L946" s="15">
        <f t="shared" si="106"/>
        <v>5430.72</v>
      </c>
      <c r="M946" s="25">
        <v>44277</v>
      </c>
      <c r="N946" s="26">
        <v>44256</v>
      </c>
    </row>
    <row r="947" spans="1:14" x14ac:dyDescent="0.25">
      <c r="A947" s="1" t="s">
        <v>190</v>
      </c>
      <c r="B947" s="27">
        <v>44266</v>
      </c>
      <c r="C947" s="27">
        <v>44277</v>
      </c>
      <c r="D947" s="3">
        <f t="shared" si="107"/>
        <v>11</v>
      </c>
      <c r="E947" s="28" t="s">
        <v>19</v>
      </c>
      <c r="F947" s="28" t="s">
        <v>4</v>
      </c>
      <c r="G947" s="28">
        <v>6</v>
      </c>
      <c r="H947" s="28">
        <v>4992</v>
      </c>
      <c r="I947" s="29">
        <f t="shared" si="108"/>
        <v>11</v>
      </c>
      <c r="J947" s="12">
        <f t="shared" si="104"/>
        <v>6</v>
      </c>
      <c r="K947" s="13">
        <f t="shared" si="105"/>
        <v>832</v>
      </c>
      <c r="L947" s="15">
        <f t="shared" si="106"/>
        <v>4992</v>
      </c>
      <c r="M947" s="25">
        <v>44277</v>
      </c>
      <c r="N947" s="26">
        <v>44256</v>
      </c>
    </row>
    <row r="948" spans="1:14" x14ac:dyDescent="0.25">
      <c r="A948" s="1" t="s">
        <v>190</v>
      </c>
      <c r="B948" s="27">
        <v>44266</v>
      </c>
      <c r="C948" s="27">
        <v>44277</v>
      </c>
      <c r="D948" s="3">
        <f t="shared" si="107"/>
        <v>11</v>
      </c>
      <c r="E948" s="28" t="s">
        <v>21</v>
      </c>
      <c r="F948" s="28" t="s">
        <v>118</v>
      </c>
      <c r="G948" s="28">
        <v>55</v>
      </c>
      <c r="H948" s="28">
        <v>3630</v>
      </c>
      <c r="I948" s="29">
        <f t="shared" si="108"/>
        <v>11</v>
      </c>
      <c r="J948" s="12">
        <f t="shared" si="104"/>
        <v>55</v>
      </c>
      <c r="K948" s="13">
        <f t="shared" si="105"/>
        <v>66</v>
      </c>
      <c r="L948" s="15">
        <f t="shared" si="106"/>
        <v>3630</v>
      </c>
      <c r="M948" s="25">
        <v>44277</v>
      </c>
      <c r="N948" s="26">
        <v>44256</v>
      </c>
    </row>
    <row r="949" spans="1:14" x14ac:dyDescent="0.25">
      <c r="A949" s="1" t="s">
        <v>190</v>
      </c>
      <c r="B949" s="27">
        <v>44266</v>
      </c>
      <c r="C949" s="27">
        <v>44277</v>
      </c>
      <c r="D949" s="3">
        <f t="shared" si="107"/>
        <v>11</v>
      </c>
      <c r="E949" s="28" t="s">
        <v>22</v>
      </c>
      <c r="F949" s="28" t="s">
        <v>4</v>
      </c>
      <c r="G949" s="28">
        <v>111</v>
      </c>
      <c r="H949" s="28">
        <v>12210</v>
      </c>
      <c r="I949" s="29">
        <f t="shared" si="108"/>
        <v>11</v>
      </c>
      <c r="J949" s="12">
        <f t="shared" si="104"/>
        <v>111</v>
      </c>
      <c r="K949" s="13">
        <f t="shared" si="105"/>
        <v>110</v>
      </c>
      <c r="L949" s="15">
        <f t="shared" si="106"/>
        <v>12210</v>
      </c>
      <c r="M949" s="25">
        <v>44277</v>
      </c>
      <c r="N949" s="26">
        <v>44256</v>
      </c>
    </row>
    <row r="950" spans="1:14" x14ac:dyDescent="0.25">
      <c r="A950" s="1" t="s">
        <v>190</v>
      </c>
      <c r="B950" s="27">
        <v>44266</v>
      </c>
      <c r="C950" s="27">
        <v>44277</v>
      </c>
      <c r="D950" s="3">
        <f t="shared" si="107"/>
        <v>11</v>
      </c>
      <c r="E950" s="28" t="s">
        <v>23</v>
      </c>
      <c r="F950" s="28" t="s">
        <v>4</v>
      </c>
      <c r="G950" s="28">
        <v>1.4</v>
      </c>
      <c r="H950" s="28">
        <v>560</v>
      </c>
      <c r="I950" s="29">
        <f t="shared" si="108"/>
        <v>11</v>
      </c>
      <c r="J950" s="12">
        <f t="shared" si="104"/>
        <v>1.4</v>
      </c>
      <c r="K950" s="13">
        <f t="shared" si="105"/>
        <v>400</v>
      </c>
      <c r="L950" s="15">
        <f t="shared" si="106"/>
        <v>560</v>
      </c>
      <c r="M950" s="25">
        <v>44277</v>
      </c>
      <c r="N950" s="26">
        <v>44256</v>
      </c>
    </row>
    <row r="951" spans="1:14" x14ac:dyDescent="0.25">
      <c r="A951" s="1" t="s">
        <v>190</v>
      </c>
      <c r="B951" s="27">
        <v>44266</v>
      </c>
      <c r="C951" s="27">
        <v>44277</v>
      </c>
      <c r="D951" s="3">
        <f t="shared" si="107"/>
        <v>11</v>
      </c>
      <c r="E951" s="28" t="s">
        <v>24</v>
      </c>
      <c r="F951" s="28" t="s">
        <v>4</v>
      </c>
      <c r="G951" s="28">
        <v>2.5099999999999998</v>
      </c>
      <c r="H951" s="28">
        <v>4518</v>
      </c>
      <c r="I951" s="29">
        <f t="shared" si="108"/>
        <v>11</v>
      </c>
      <c r="J951" s="12">
        <f t="shared" si="104"/>
        <v>2.5099999999999998</v>
      </c>
      <c r="K951" s="13">
        <f t="shared" si="105"/>
        <v>1800</v>
      </c>
      <c r="L951" s="15">
        <f t="shared" si="106"/>
        <v>4518</v>
      </c>
      <c r="M951" s="25">
        <v>44277</v>
      </c>
      <c r="N951" s="26">
        <v>44256</v>
      </c>
    </row>
    <row r="952" spans="1:14" x14ac:dyDescent="0.25">
      <c r="A952" s="1" t="s">
        <v>190</v>
      </c>
      <c r="B952" s="27">
        <v>44266</v>
      </c>
      <c r="C952" s="27">
        <v>44277</v>
      </c>
      <c r="D952" s="3">
        <f t="shared" si="107"/>
        <v>11</v>
      </c>
      <c r="E952" s="28" t="s">
        <v>25</v>
      </c>
      <c r="F952" s="28" t="s">
        <v>4</v>
      </c>
      <c r="G952" s="28">
        <v>3.6</v>
      </c>
      <c r="H952" s="28">
        <v>3600</v>
      </c>
      <c r="I952" s="29">
        <f t="shared" si="108"/>
        <v>11</v>
      </c>
      <c r="J952" s="12">
        <f t="shared" si="104"/>
        <v>3.6</v>
      </c>
      <c r="K952" s="13">
        <f t="shared" si="105"/>
        <v>1000</v>
      </c>
      <c r="L952" s="15">
        <f t="shared" si="106"/>
        <v>3600</v>
      </c>
      <c r="M952" s="25">
        <v>44277</v>
      </c>
      <c r="N952" s="26">
        <v>44256</v>
      </c>
    </row>
    <row r="953" spans="1:14" x14ac:dyDescent="0.25">
      <c r="A953" s="1" t="s">
        <v>190</v>
      </c>
      <c r="B953" s="27">
        <v>44266</v>
      </c>
      <c r="C953" s="27">
        <v>44277</v>
      </c>
      <c r="D953" s="3">
        <f t="shared" si="107"/>
        <v>11</v>
      </c>
      <c r="E953" s="28" t="s">
        <v>26</v>
      </c>
      <c r="F953" s="28" t="s">
        <v>4</v>
      </c>
      <c r="G953" s="28">
        <v>229.1</v>
      </c>
      <c r="H953" s="28">
        <v>41431.800000000003</v>
      </c>
      <c r="I953" s="29">
        <f t="shared" si="108"/>
        <v>11</v>
      </c>
      <c r="J953" s="12">
        <f t="shared" si="104"/>
        <v>229.1</v>
      </c>
      <c r="K953" s="13">
        <f t="shared" si="105"/>
        <v>180.85</v>
      </c>
      <c r="L953" s="15">
        <f t="shared" si="106"/>
        <v>41432.74</v>
      </c>
      <c r="M953" s="25">
        <v>44277</v>
      </c>
      <c r="N953" s="26">
        <v>44256</v>
      </c>
    </row>
    <row r="954" spans="1:14" x14ac:dyDescent="0.25">
      <c r="A954" s="1" t="s">
        <v>190</v>
      </c>
      <c r="B954" s="27">
        <v>44266</v>
      </c>
      <c r="C954" s="27">
        <v>44277</v>
      </c>
      <c r="D954" s="3">
        <f t="shared" si="107"/>
        <v>11</v>
      </c>
      <c r="E954" s="28" t="s">
        <v>27</v>
      </c>
      <c r="F954" s="28" t="s">
        <v>4</v>
      </c>
      <c r="G954" s="28">
        <v>3.15</v>
      </c>
      <c r="H954" s="28">
        <v>2520</v>
      </c>
      <c r="I954" s="29">
        <f t="shared" si="108"/>
        <v>11</v>
      </c>
      <c r="J954" s="12">
        <f t="shared" si="104"/>
        <v>3.15</v>
      </c>
      <c r="K954" s="13">
        <f t="shared" si="105"/>
        <v>800</v>
      </c>
      <c r="L954" s="15">
        <f t="shared" si="106"/>
        <v>2520</v>
      </c>
      <c r="M954" s="25">
        <v>44277</v>
      </c>
      <c r="N954" s="26">
        <v>44256</v>
      </c>
    </row>
    <row r="955" spans="1:14" x14ac:dyDescent="0.25">
      <c r="A955" s="1" t="s">
        <v>190</v>
      </c>
      <c r="B955" s="27">
        <v>44266</v>
      </c>
      <c r="C955" s="27">
        <v>44277</v>
      </c>
      <c r="D955" s="3">
        <f t="shared" si="107"/>
        <v>11</v>
      </c>
      <c r="E955" s="28" t="s">
        <v>28</v>
      </c>
      <c r="F955" s="28" t="s">
        <v>118</v>
      </c>
      <c r="G955" s="28">
        <v>64</v>
      </c>
      <c r="H955" s="28">
        <v>9216</v>
      </c>
      <c r="I955" s="29">
        <f t="shared" si="108"/>
        <v>11</v>
      </c>
      <c r="J955" s="12">
        <f t="shared" si="104"/>
        <v>64</v>
      </c>
      <c r="K955" s="13">
        <f t="shared" si="105"/>
        <v>144</v>
      </c>
      <c r="L955" s="15">
        <f t="shared" si="106"/>
        <v>9216</v>
      </c>
      <c r="M955" s="25">
        <v>44277</v>
      </c>
      <c r="N955" s="26">
        <v>44256</v>
      </c>
    </row>
    <row r="956" spans="1:14" x14ac:dyDescent="0.25">
      <c r="A956" s="1" t="s">
        <v>190</v>
      </c>
      <c r="B956" s="27">
        <v>44266</v>
      </c>
      <c r="C956" s="27">
        <v>44277</v>
      </c>
      <c r="D956" s="3">
        <f t="shared" si="107"/>
        <v>11</v>
      </c>
      <c r="E956" s="28" t="s">
        <v>29</v>
      </c>
      <c r="F956" s="28" t="s">
        <v>127</v>
      </c>
      <c r="G956" s="28">
        <v>179.1</v>
      </c>
      <c r="H956" s="28">
        <v>48158</v>
      </c>
      <c r="I956" s="29">
        <f t="shared" si="108"/>
        <v>11</v>
      </c>
      <c r="J956" s="12">
        <f t="shared" si="104"/>
        <v>179.1</v>
      </c>
      <c r="K956" s="13">
        <f t="shared" si="105"/>
        <v>268.89</v>
      </c>
      <c r="L956" s="15">
        <f t="shared" si="106"/>
        <v>48158.2</v>
      </c>
      <c r="M956" s="25">
        <v>44277</v>
      </c>
      <c r="N956" s="26">
        <v>44256</v>
      </c>
    </row>
    <row r="957" spans="1:14" x14ac:dyDescent="0.25">
      <c r="A957" s="1" t="s">
        <v>190</v>
      </c>
      <c r="B957" s="27">
        <v>44266</v>
      </c>
      <c r="C957" s="27">
        <v>44277</v>
      </c>
      <c r="D957" s="3">
        <f t="shared" si="107"/>
        <v>11</v>
      </c>
      <c r="E957" s="28" t="s">
        <v>30</v>
      </c>
      <c r="F957" s="28" t="s">
        <v>4</v>
      </c>
      <c r="G957" s="28">
        <v>0.15</v>
      </c>
      <c r="H957" s="28">
        <v>103.84</v>
      </c>
      <c r="I957" s="29">
        <f t="shared" si="108"/>
        <v>11</v>
      </c>
      <c r="J957" s="12">
        <f t="shared" si="104"/>
        <v>0.15</v>
      </c>
      <c r="K957" s="13">
        <f t="shared" si="105"/>
        <v>692.27</v>
      </c>
      <c r="L957" s="15">
        <f t="shared" si="106"/>
        <v>103.84</v>
      </c>
      <c r="M957" s="25">
        <v>44277</v>
      </c>
      <c r="N957" s="26">
        <v>44256</v>
      </c>
    </row>
    <row r="958" spans="1:14" x14ac:dyDescent="0.25">
      <c r="A958" s="1" t="s">
        <v>190</v>
      </c>
      <c r="B958" s="27">
        <v>44266</v>
      </c>
      <c r="C958" s="27">
        <v>44277</v>
      </c>
      <c r="D958" s="3">
        <f t="shared" si="107"/>
        <v>11</v>
      </c>
      <c r="E958" s="28" t="s">
        <v>31</v>
      </c>
      <c r="F958" s="28" t="s">
        <v>4</v>
      </c>
      <c r="G958" s="28">
        <v>5</v>
      </c>
      <c r="H958" s="28">
        <v>2750</v>
      </c>
      <c r="I958" s="29">
        <f t="shared" si="108"/>
        <v>11</v>
      </c>
      <c r="J958" s="12">
        <f t="shared" si="104"/>
        <v>5</v>
      </c>
      <c r="K958" s="13">
        <f t="shared" si="105"/>
        <v>550</v>
      </c>
      <c r="L958" s="15">
        <f t="shared" si="106"/>
        <v>2750</v>
      </c>
      <c r="M958" s="25">
        <v>44277</v>
      </c>
      <c r="N958" s="26">
        <v>44256</v>
      </c>
    </row>
    <row r="959" spans="1:14" x14ac:dyDescent="0.25">
      <c r="A959" s="1" t="s">
        <v>190</v>
      </c>
      <c r="B959" s="27">
        <v>44266</v>
      </c>
      <c r="C959" s="27">
        <v>44277</v>
      </c>
      <c r="D959" s="3">
        <f t="shared" si="107"/>
        <v>11</v>
      </c>
      <c r="E959" s="28" t="s">
        <v>32</v>
      </c>
      <c r="F959" s="28" t="s">
        <v>4</v>
      </c>
      <c r="G959" s="28">
        <v>14.46</v>
      </c>
      <c r="H959" s="28">
        <v>17785.8</v>
      </c>
      <c r="I959" s="29">
        <f t="shared" si="108"/>
        <v>11</v>
      </c>
      <c r="J959" s="12">
        <f t="shared" si="104"/>
        <v>14.46</v>
      </c>
      <c r="K959" s="13">
        <f t="shared" si="105"/>
        <v>1230</v>
      </c>
      <c r="L959" s="15">
        <f t="shared" si="106"/>
        <v>17785.8</v>
      </c>
      <c r="M959" s="25">
        <v>44277</v>
      </c>
      <c r="N959" s="26">
        <v>44256</v>
      </c>
    </row>
    <row r="960" spans="1:14" x14ac:dyDescent="0.25">
      <c r="A960" s="1" t="s">
        <v>190</v>
      </c>
      <c r="B960" s="27">
        <v>44266</v>
      </c>
      <c r="C960" s="27">
        <v>44277</v>
      </c>
      <c r="D960" s="3">
        <f t="shared" si="107"/>
        <v>11</v>
      </c>
      <c r="E960" s="28" t="s">
        <v>33</v>
      </c>
      <c r="F960" s="28" t="s">
        <v>4</v>
      </c>
      <c r="G960" s="28">
        <v>22.24</v>
      </c>
      <c r="H960" s="28">
        <v>28912</v>
      </c>
      <c r="I960" s="29">
        <f t="shared" si="108"/>
        <v>11</v>
      </c>
      <c r="J960" s="12">
        <f t="shared" si="104"/>
        <v>22.24</v>
      </c>
      <c r="K960" s="13">
        <f t="shared" si="105"/>
        <v>1300</v>
      </c>
      <c r="L960" s="15">
        <f t="shared" si="106"/>
        <v>28912</v>
      </c>
      <c r="M960" s="25">
        <v>44277</v>
      </c>
      <c r="N960" s="26">
        <v>44256</v>
      </c>
    </row>
    <row r="961" spans="1:14" x14ac:dyDescent="0.25">
      <c r="A961" s="1" t="s">
        <v>190</v>
      </c>
      <c r="B961" s="27">
        <v>44266</v>
      </c>
      <c r="C961" s="27">
        <v>44277</v>
      </c>
      <c r="D961" s="3">
        <f t="shared" si="107"/>
        <v>11</v>
      </c>
      <c r="E961" s="28" t="s">
        <v>34</v>
      </c>
      <c r="F961" s="28" t="s">
        <v>4</v>
      </c>
      <c r="G961" s="28">
        <v>0.9</v>
      </c>
      <c r="H961" s="28">
        <v>558</v>
      </c>
      <c r="I961" s="29">
        <f t="shared" si="108"/>
        <v>11</v>
      </c>
      <c r="J961" s="12">
        <f t="shared" si="104"/>
        <v>0.9</v>
      </c>
      <c r="K961" s="13">
        <f t="shared" si="105"/>
        <v>620</v>
      </c>
      <c r="L961" s="15">
        <f t="shared" si="106"/>
        <v>558</v>
      </c>
      <c r="M961" s="25">
        <v>44277</v>
      </c>
      <c r="N961" s="26">
        <v>44256</v>
      </c>
    </row>
    <row r="962" spans="1:14" x14ac:dyDescent="0.25">
      <c r="A962" s="1" t="s">
        <v>190</v>
      </c>
      <c r="B962" s="27">
        <v>44266</v>
      </c>
      <c r="C962" s="27">
        <v>44277</v>
      </c>
      <c r="D962" s="3">
        <f t="shared" si="107"/>
        <v>11</v>
      </c>
      <c r="E962" s="28" t="s">
        <v>35</v>
      </c>
      <c r="F962" s="28" t="s">
        <v>4</v>
      </c>
      <c r="G962" s="28">
        <v>0.64</v>
      </c>
      <c r="H962" s="28">
        <v>3877.76</v>
      </c>
      <c r="I962" s="29">
        <f t="shared" si="108"/>
        <v>11</v>
      </c>
      <c r="J962" s="12">
        <f t="shared" si="104"/>
        <v>0.64</v>
      </c>
      <c r="K962" s="13">
        <f t="shared" si="105"/>
        <v>6059</v>
      </c>
      <c r="L962" s="15">
        <f t="shared" si="106"/>
        <v>3877.76</v>
      </c>
      <c r="M962" s="25">
        <v>44277</v>
      </c>
      <c r="N962" s="26">
        <v>44256</v>
      </c>
    </row>
    <row r="963" spans="1:14" x14ac:dyDescent="0.25">
      <c r="A963" s="1" t="s">
        <v>190</v>
      </c>
      <c r="B963" s="27">
        <v>44266</v>
      </c>
      <c r="C963" s="27">
        <v>44277</v>
      </c>
      <c r="D963" s="3">
        <f t="shared" si="107"/>
        <v>11</v>
      </c>
      <c r="E963" s="28" t="s">
        <v>36</v>
      </c>
      <c r="F963" s="28" t="s">
        <v>118</v>
      </c>
      <c r="G963" s="28">
        <v>221</v>
      </c>
      <c r="H963" s="28">
        <v>6066</v>
      </c>
      <c r="I963" s="29">
        <f t="shared" si="108"/>
        <v>11</v>
      </c>
      <c r="J963" s="12">
        <f t="shared" si="104"/>
        <v>221</v>
      </c>
      <c r="K963" s="13">
        <f t="shared" si="105"/>
        <v>27.45</v>
      </c>
      <c r="L963" s="15">
        <f t="shared" si="106"/>
        <v>6066.45</v>
      </c>
      <c r="M963" s="25">
        <v>44277</v>
      </c>
      <c r="N963" s="26">
        <v>44256</v>
      </c>
    </row>
    <row r="964" spans="1:14" x14ac:dyDescent="0.25">
      <c r="A964" s="1" t="s">
        <v>190</v>
      </c>
      <c r="B964" s="27">
        <v>44266</v>
      </c>
      <c r="C964" s="27">
        <v>44277</v>
      </c>
      <c r="D964" s="3">
        <f t="shared" si="107"/>
        <v>11</v>
      </c>
      <c r="E964" s="28" t="s">
        <v>37</v>
      </c>
      <c r="F964" s="28" t="s">
        <v>4</v>
      </c>
      <c r="G964" s="28">
        <v>1.6</v>
      </c>
      <c r="H964" s="28">
        <v>1688.84</v>
      </c>
      <c r="I964" s="29">
        <f t="shared" si="108"/>
        <v>11</v>
      </c>
      <c r="J964" s="12">
        <f t="shared" si="104"/>
        <v>1.6</v>
      </c>
      <c r="K964" s="13">
        <f t="shared" si="105"/>
        <v>1055.53</v>
      </c>
      <c r="L964" s="15">
        <f t="shared" si="106"/>
        <v>1688.85</v>
      </c>
      <c r="M964" s="25">
        <v>44277</v>
      </c>
      <c r="N964" s="26">
        <v>44256</v>
      </c>
    </row>
    <row r="965" spans="1:14" x14ac:dyDescent="0.25">
      <c r="A965" s="1" t="s">
        <v>190</v>
      </c>
      <c r="B965" s="27">
        <v>44266</v>
      </c>
      <c r="C965" s="27">
        <v>44277</v>
      </c>
      <c r="D965" s="3">
        <f t="shared" si="107"/>
        <v>11</v>
      </c>
      <c r="E965" s="28" t="s">
        <v>39</v>
      </c>
      <c r="F965" s="28" t="s">
        <v>4</v>
      </c>
      <c r="G965" s="28">
        <v>3</v>
      </c>
      <c r="H965" s="28">
        <v>720</v>
      </c>
      <c r="I965" s="29">
        <f t="shared" si="108"/>
        <v>11</v>
      </c>
      <c r="J965" s="12">
        <f t="shared" si="104"/>
        <v>3</v>
      </c>
      <c r="K965" s="13">
        <f t="shared" si="105"/>
        <v>240</v>
      </c>
      <c r="L965" s="15">
        <f t="shared" si="106"/>
        <v>720</v>
      </c>
      <c r="M965" s="25">
        <v>44277</v>
      </c>
      <c r="N965" s="26">
        <v>44256</v>
      </c>
    </row>
    <row r="966" spans="1:14" x14ac:dyDescent="0.25">
      <c r="A966" s="1" t="s">
        <v>190</v>
      </c>
      <c r="B966" s="27">
        <v>44266</v>
      </c>
      <c r="C966" s="27">
        <v>44277</v>
      </c>
      <c r="D966" s="3">
        <f t="shared" si="107"/>
        <v>11</v>
      </c>
      <c r="E966" s="28" t="s">
        <v>40</v>
      </c>
      <c r="F966" s="28" t="s">
        <v>4</v>
      </c>
      <c r="G966" s="28">
        <v>8.6</v>
      </c>
      <c r="H966" s="28">
        <v>4455.75</v>
      </c>
      <c r="I966" s="29">
        <f t="shared" si="108"/>
        <v>11</v>
      </c>
      <c r="J966" s="12">
        <f t="shared" si="104"/>
        <v>8.6</v>
      </c>
      <c r="K966" s="13">
        <f t="shared" si="105"/>
        <v>518.11</v>
      </c>
      <c r="L966" s="15">
        <f t="shared" si="106"/>
        <v>4455.75</v>
      </c>
      <c r="M966" s="25">
        <v>44277</v>
      </c>
      <c r="N966" s="26">
        <v>44256</v>
      </c>
    </row>
    <row r="967" spans="1:14" x14ac:dyDescent="0.25">
      <c r="A967" s="1" t="s">
        <v>190</v>
      </c>
      <c r="B967" s="27">
        <v>44266</v>
      </c>
      <c r="C967" s="27">
        <v>44277</v>
      </c>
      <c r="D967" s="3">
        <f t="shared" si="107"/>
        <v>11</v>
      </c>
      <c r="E967" s="28" t="s">
        <v>41</v>
      </c>
      <c r="F967" s="28" t="s">
        <v>4</v>
      </c>
      <c r="G967" s="28">
        <v>2</v>
      </c>
      <c r="H967" s="28">
        <v>590</v>
      </c>
      <c r="I967" s="29">
        <f t="shared" si="108"/>
        <v>11</v>
      </c>
      <c r="J967" s="12">
        <f t="shared" si="104"/>
        <v>2</v>
      </c>
      <c r="K967" s="13">
        <f t="shared" si="105"/>
        <v>295</v>
      </c>
      <c r="L967" s="15">
        <f t="shared" si="106"/>
        <v>590</v>
      </c>
      <c r="M967" s="25">
        <v>44277</v>
      </c>
      <c r="N967" s="26">
        <v>44256</v>
      </c>
    </row>
    <row r="968" spans="1:14" x14ac:dyDescent="0.25">
      <c r="A968" s="1" t="s">
        <v>190</v>
      </c>
      <c r="B968" s="27">
        <v>44266</v>
      </c>
      <c r="C968" s="27">
        <v>44277</v>
      </c>
      <c r="D968" s="3">
        <f t="shared" si="107"/>
        <v>11</v>
      </c>
      <c r="E968" s="28" t="s">
        <v>42</v>
      </c>
      <c r="F968" s="28" t="s">
        <v>4</v>
      </c>
      <c r="G968" s="28">
        <v>2</v>
      </c>
      <c r="H968" s="28">
        <v>710</v>
      </c>
      <c r="I968" s="29">
        <f t="shared" si="108"/>
        <v>11</v>
      </c>
      <c r="J968" s="12">
        <f t="shared" si="104"/>
        <v>2</v>
      </c>
      <c r="K968" s="13">
        <f t="shared" si="105"/>
        <v>355</v>
      </c>
      <c r="L968" s="15">
        <f t="shared" si="106"/>
        <v>710</v>
      </c>
      <c r="M968" s="25">
        <v>44277</v>
      </c>
      <c r="N968" s="26">
        <v>44256</v>
      </c>
    </row>
    <row r="969" spans="1:14" x14ac:dyDescent="0.25">
      <c r="A969" s="1" t="s">
        <v>190</v>
      </c>
      <c r="B969" s="27">
        <v>44266</v>
      </c>
      <c r="C969" s="27">
        <v>44277</v>
      </c>
      <c r="D969" s="3">
        <f t="shared" si="107"/>
        <v>11</v>
      </c>
      <c r="E969" s="28" t="s">
        <v>43</v>
      </c>
      <c r="F969" s="28" t="s">
        <v>4</v>
      </c>
      <c r="G969" s="28">
        <v>4.0999999999999996</v>
      </c>
      <c r="H969" s="28">
        <v>833</v>
      </c>
      <c r="I969" s="29">
        <f t="shared" si="108"/>
        <v>11</v>
      </c>
      <c r="J969" s="12">
        <f t="shared" si="104"/>
        <v>4.0999999999999996</v>
      </c>
      <c r="K969" s="13">
        <f t="shared" si="105"/>
        <v>203.17</v>
      </c>
      <c r="L969" s="15">
        <f t="shared" si="106"/>
        <v>833</v>
      </c>
      <c r="M969" s="25">
        <v>44277</v>
      </c>
      <c r="N969" s="26">
        <v>44256</v>
      </c>
    </row>
    <row r="970" spans="1:14" x14ac:dyDescent="0.25">
      <c r="A970" s="1" t="s">
        <v>190</v>
      </c>
      <c r="B970" s="27">
        <v>44266</v>
      </c>
      <c r="C970" s="27">
        <v>44277</v>
      </c>
      <c r="D970" s="3">
        <f t="shared" si="107"/>
        <v>11</v>
      </c>
      <c r="E970" s="28" t="s">
        <v>44</v>
      </c>
      <c r="F970" s="28" t="s">
        <v>4</v>
      </c>
      <c r="G970" s="28">
        <v>2.4</v>
      </c>
      <c r="H970" s="28">
        <v>580</v>
      </c>
      <c r="I970" s="29">
        <f t="shared" si="108"/>
        <v>11</v>
      </c>
      <c r="J970" s="12">
        <f t="shared" si="104"/>
        <v>2.4</v>
      </c>
      <c r="K970" s="13">
        <f t="shared" si="105"/>
        <v>241.67</v>
      </c>
      <c r="L970" s="15">
        <f t="shared" si="106"/>
        <v>580.01</v>
      </c>
      <c r="M970" s="25">
        <v>44277</v>
      </c>
      <c r="N970" s="26">
        <v>44256</v>
      </c>
    </row>
    <row r="971" spans="1:14" x14ac:dyDescent="0.25">
      <c r="A971" s="1" t="s">
        <v>190</v>
      </c>
      <c r="B971" s="27">
        <v>44266</v>
      </c>
      <c r="C971" s="27">
        <v>44277</v>
      </c>
      <c r="D971" s="3">
        <f t="shared" si="107"/>
        <v>11</v>
      </c>
      <c r="E971" s="28" t="s">
        <v>45</v>
      </c>
      <c r="F971" s="28" t="s">
        <v>4</v>
      </c>
      <c r="G971" s="28">
        <v>1.4</v>
      </c>
      <c r="H971" s="28">
        <v>376</v>
      </c>
      <c r="I971" s="29">
        <f t="shared" si="108"/>
        <v>11</v>
      </c>
      <c r="J971" s="12">
        <f t="shared" si="104"/>
        <v>1.4</v>
      </c>
      <c r="K971" s="13">
        <f t="shared" si="105"/>
        <v>268.57</v>
      </c>
      <c r="L971" s="15">
        <f t="shared" si="106"/>
        <v>376</v>
      </c>
      <c r="M971" s="25">
        <v>44277</v>
      </c>
      <c r="N971" s="26">
        <v>44256</v>
      </c>
    </row>
    <row r="972" spans="1:14" x14ac:dyDescent="0.25">
      <c r="A972" s="1" t="s">
        <v>190</v>
      </c>
      <c r="B972" s="27">
        <v>44266</v>
      </c>
      <c r="C972" s="27">
        <v>44277</v>
      </c>
      <c r="D972" s="3">
        <f t="shared" si="107"/>
        <v>11</v>
      </c>
      <c r="E972" s="28" t="s">
        <v>47</v>
      </c>
      <c r="F972" s="28" t="s">
        <v>4</v>
      </c>
      <c r="G972" s="28">
        <v>7</v>
      </c>
      <c r="H972" s="28">
        <v>7413</v>
      </c>
      <c r="I972" s="29">
        <f t="shared" si="108"/>
        <v>11</v>
      </c>
      <c r="J972" s="12">
        <f t="shared" si="104"/>
        <v>7</v>
      </c>
      <c r="K972" s="13">
        <f t="shared" si="105"/>
        <v>1059</v>
      </c>
      <c r="L972" s="15">
        <f t="shared" si="106"/>
        <v>7413</v>
      </c>
      <c r="M972" s="25">
        <v>44277</v>
      </c>
      <c r="N972" s="26">
        <v>44256</v>
      </c>
    </row>
    <row r="973" spans="1:14" x14ac:dyDescent="0.25">
      <c r="A973" s="1" t="s">
        <v>190</v>
      </c>
      <c r="B973" s="27">
        <v>44266</v>
      </c>
      <c r="C973" s="27">
        <v>44277</v>
      </c>
      <c r="D973" s="3">
        <f t="shared" si="107"/>
        <v>11</v>
      </c>
      <c r="E973" s="28" t="s">
        <v>48</v>
      </c>
      <c r="F973" s="28" t="s">
        <v>4</v>
      </c>
      <c r="G973" s="28">
        <v>2.5</v>
      </c>
      <c r="H973" s="28">
        <v>2200</v>
      </c>
      <c r="I973" s="29">
        <f t="shared" si="108"/>
        <v>11</v>
      </c>
      <c r="J973" s="12">
        <f t="shared" si="104"/>
        <v>2.5</v>
      </c>
      <c r="K973" s="13">
        <f t="shared" si="105"/>
        <v>880</v>
      </c>
      <c r="L973" s="15">
        <f t="shared" si="106"/>
        <v>2200</v>
      </c>
      <c r="M973" s="25">
        <v>44277</v>
      </c>
      <c r="N973" s="26">
        <v>44256</v>
      </c>
    </row>
    <row r="974" spans="1:14" x14ac:dyDescent="0.25">
      <c r="A974" s="1" t="s">
        <v>190</v>
      </c>
      <c r="B974" s="27">
        <v>44266</v>
      </c>
      <c r="C974" s="27">
        <v>44277</v>
      </c>
      <c r="D974" s="3">
        <f t="shared" si="107"/>
        <v>11</v>
      </c>
      <c r="E974" s="28" t="s">
        <v>49</v>
      </c>
      <c r="F974" s="28" t="s">
        <v>4</v>
      </c>
      <c r="G974" s="28">
        <v>3.2</v>
      </c>
      <c r="H974" s="28">
        <v>4432.1000000000004</v>
      </c>
      <c r="I974" s="29">
        <f t="shared" si="108"/>
        <v>11</v>
      </c>
      <c r="J974" s="12">
        <f t="shared" si="104"/>
        <v>3.2</v>
      </c>
      <c r="K974" s="13">
        <f t="shared" si="105"/>
        <v>1385.03</v>
      </c>
      <c r="L974" s="15">
        <f t="shared" si="106"/>
        <v>4432.1000000000004</v>
      </c>
      <c r="M974" s="25">
        <v>44277</v>
      </c>
      <c r="N974" s="26">
        <v>44256</v>
      </c>
    </row>
    <row r="975" spans="1:14" x14ac:dyDescent="0.25">
      <c r="A975" s="1" t="s">
        <v>190</v>
      </c>
      <c r="B975" s="27">
        <v>44266</v>
      </c>
      <c r="C975" s="27">
        <v>44277</v>
      </c>
      <c r="D975" s="3">
        <f t="shared" si="107"/>
        <v>11</v>
      </c>
      <c r="E975" s="28" t="s">
        <v>50</v>
      </c>
      <c r="F975" s="28" t="s">
        <v>4</v>
      </c>
      <c r="G975" s="28">
        <v>11.2</v>
      </c>
      <c r="H975" s="28">
        <v>8772.5</v>
      </c>
      <c r="I975" s="29">
        <f t="shared" si="108"/>
        <v>11</v>
      </c>
      <c r="J975" s="12">
        <f t="shared" si="104"/>
        <v>11.2</v>
      </c>
      <c r="K975" s="13">
        <f t="shared" si="105"/>
        <v>783.26</v>
      </c>
      <c r="L975" s="15">
        <f t="shared" si="106"/>
        <v>8772.51</v>
      </c>
      <c r="M975" s="25">
        <v>44277</v>
      </c>
      <c r="N975" s="26">
        <v>44256</v>
      </c>
    </row>
    <row r="976" spans="1:14" x14ac:dyDescent="0.25">
      <c r="A976" s="1" t="s">
        <v>190</v>
      </c>
      <c r="B976" s="27">
        <v>44266</v>
      </c>
      <c r="C976" s="27">
        <v>44277</v>
      </c>
      <c r="D976" s="3">
        <f t="shared" si="107"/>
        <v>11</v>
      </c>
      <c r="E976" s="28" t="s">
        <v>161</v>
      </c>
      <c r="F976" s="28" t="s">
        <v>4</v>
      </c>
      <c r="G976" s="28">
        <v>0.05</v>
      </c>
      <c r="H976" s="28">
        <v>202</v>
      </c>
      <c r="I976" s="29">
        <f t="shared" si="108"/>
        <v>11</v>
      </c>
      <c r="J976" s="12">
        <f t="shared" si="104"/>
        <v>0.05</v>
      </c>
      <c r="K976" s="13">
        <f t="shared" si="105"/>
        <v>4040</v>
      </c>
      <c r="L976" s="15">
        <f t="shared" si="106"/>
        <v>202</v>
      </c>
      <c r="M976" s="25">
        <v>44277</v>
      </c>
      <c r="N976" s="26">
        <v>44256</v>
      </c>
    </row>
    <row r="977" spans="1:14" x14ac:dyDescent="0.25">
      <c r="A977" s="1" t="s">
        <v>190</v>
      </c>
      <c r="B977" s="27">
        <v>44266</v>
      </c>
      <c r="C977" s="27">
        <v>44277</v>
      </c>
      <c r="D977" s="3">
        <f t="shared" si="107"/>
        <v>11</v>
      </c>
      <c r="E977" s="28" t="s">
        <v>51</v>
      </c>
      <c r="F977" s="28" t="s">
        <v>4</v>
      </c>
      <c r="G977" s="28">
        <v>124.8</v>
      </c>
      <c r="H977" s="28">
        <v>13728</v>
      </c>
      <c r="I977" s="29">
        <f t="shared" si="108"/>
        <v>11</v>
      </c>
      <c r="J977" s="12">
        <f t="shared" si="104"/>
        <v>124.8</v>
      </c>
      <c r="K977" s="13">
        <f t="shared" si="105"/>
        <v>110</v>
      </c>
      <c r="L977" s="15">
        <f t="shared" si="106"/>
        <v>13728</v>
      </c>
      <c r="M977" s="25">
        <v>44277</v>
      </c>
      <c r="N977" s="26">
        <v>44256</v>
      </c>
    </row>
    <row r="978" spans="1:14" x14ac:dyDescent="0.25">
      <c r="A978" s="1" t="s">
        <v>190</v>
      </c>
      <c r="B978" s="27">
        <v>44266</v>
      </c>
      <c r="C978" s="27">
        <v>44277</v>
      </c>
      <c r="D978" s="3">
        <f t="shared" si="107"/>
        <v>11</v>
      </c>
      <c r="E978" s="28" t="s">
        <v>52</v>
      </c>
      <c r="F978" s="28" t="s">
        <v>4</v>
      </c>
      <c r="G978" s="28">
        <v>20</v>
      </c>
      <c r="H978" s="28">
        <v>10820</v>
      </c>
      <c r="I978" s="29">
        <f t="shared" si="108"/>
        <v>11</v>
      </c>
      <c r="J978" s="12">
        <f t="shared" si="104"/>
        <v>20</v>
      </c>
      <c r="K978" s="13">
        <f t="shared" si="105"/>
        <v>541</v>
      </c>
      <c r="L978" s="15">
        <f t="shared" si="106"/>
        <v>10820</v>
      </c>
      <c r="M978" s="25">
        <v>44277</v>
      </c>
      <c r="N978" s="26">
        <v>44256</v>
      </c>
    </row>
    <row r="979" spans="1:14" x14ac:dyDescent="0.25">
      <c r="A979" s="1" t="s">
        <v>190</v>
      </c>
      <c r="B979" s="27">
        <v>44266</v>
      </c>
      <c r="C979" s="27">
        <v>44277</v>
      </c>
      <c r="D979" s="3">
        <f t="shared" si="107"/>
        <v>11</v>
      </c>
      <c r="E979" s="28" t="s">
        <v>53</v>
      </c>
      <c r="F979" s="28" t="s">
        <v>4</v>
      </c>
      <c r="G979" s="28">
        <v>48</v>
      </c>
      <c r="H979" s="28">
        <v>11760</v>
      </c>
      <c r="I979" s="29">
        <f t="shared" si="108"/>
        <v>11</v>
      </c>
      <c r="J979" s="12">
        <f t="shared" si="104"/>
        <v>48</v>
      </c>
      <c r="K979" s="13">
        <f t="shared" si="105"/>
        <v>245</v>
      </c>
      <c r="L979" s="15">
        <f t="shared" si="106"/>
        <v>11760</v>
      </c>
      <c r="M979" s="25">
        <v>44277</v>
      </c>
      <c r="N979" s="26">
        <v>44256</v>
      </c>
    </row>
    <row r="980" spans="1:14" x14ac:dyDescent="0.25">
      <c r="A980" s="1" t="s">
        <v>190</v>
      </c>
      <c r="B980" s="27">
        <v>44266</v>
      </c>
      <c r="C980" s="27">
        <v>44277</v>
      </c>
      <c r="D980" s="3">
        <f t="shared" si="107"/>
        <v>11</v>
      </c>
      <c r="E980" s="28" t="s">
        <v>54</v>
      </c>
      <c r="F980" s="28" t="s">
        <v>4</v>
      </c>
      <c r="G980" s="28">
        <v>2.4300000000000002</v>
      </c>
      <c r="H980" s="28">
        <v>2021.76</v>
      </c>
      <c r="I980" s="29">
        <f t="shared" si="108"/>
        <v>11</v>
      </c>
      <c r="J980" s="12">
        <f t="shared" si="104"/>
        <v>2.4300000000000002</v>
      </c>
      <c r="K980" s="13">
        <f t="shared" si="105"/>
        <v>832</v>
      </c>
      <c r="L980" s="15">
        <f t="shared" si="106"/>
        <v>2021.76</v>
      </c>
      <c r="M980" s="25">
        <v>44277</v>
      </c>
      <c r="N980" s="26">
        <v>44256</v>
      </c>
    </row>
    <row r="981" spans="1:14" x14ac:dyDescent="0.25">
      <c r="A981" s="1" t="s">
        <v>190</v>
      </c>
      <c r="B981" s="27">
        <v>44266</v>
      </c>
      <c r="C981" s="27">
        <v>44277</v>
      </c>
      <c r="D981" s="3">
        <f t="shared" si="107"/>
        <v>11</v>
      </c>
      <c r="E981" s="28" t="s">
        <v>55</v>
      </c>
      <c r="F981" s="28" t="s">
        <v>4</v>
      </c>
      <c r="G981" s="28">
        <v>0.27</v>
      </c>
      <c r="H981" s="28">
        <v>780</v>
      </c>
      <c r="I981" s="29">
        <f t="shared" si="108"/>
        <v>11</v>
      </c>
      <c r="J981" s="12">
        <f t="shared" si="104"/>
        <v>0.27</v>
      </c>
      <c r="K981" s="13">
        <f t="shared" si="105"/>
        <v>2888.89</v>
      </c>
      <c r="L981" s="15">
        <f t="shared" si="106"/>
        <v>780</v>
      </c>
      <c r="M981" s="25">
        <v>44277</v>
      </c>
      <c r="N981" s="26">
        <v>44256</v>
      </c>
    </row>
    <row r="982" spans="1:14" x14ac:dyDescent="0.25">
      <c r="A982" s="1" t="s">
        <v>190</v>
      </c>
      <c r="B982" s="27">
        <v>44266</v>
      </c>
      <c r="C982" s="27">
        <v>44277</v>
      </c>
      <c r="D982" s="3">
        <f t="shared" si="107"/>
        <v>11</v>
      </c>
      <c r="E982" s="28" t="s">
        <v>56</v>
      </c>
      <c r="F982" s="28" t="s">
        <v>127</v>
      </c>
      <c r="G982" s="28">
        <v>69.5</v>
      </c>
      <c r="H982" s="28">
        <v>39615</v>
      </c>
      <c r="I982" s="29">
        <f t="shared" si="108"/>
        <v>11</v>
      </c>
      <c r="J982" s="12">
        <f t="shared" si="104"/>
        <v>69.5</v>
      </c>
      <c r="K982" s="13">
        <f t="shared" si="105"/>
        <v>570</v>
      </c>
      <c r="L982" s="15">
        <f t="shared" si="106"/>
        <v>39615</v>
      </c>
      <c r="M982" s="25">
        <v>44277</v>
      </c>
      <c r="N982" s="26">
        <v>44256</v>
      </c>
    </row>
    <row r="983" spans="1:14" x14ac:dyDescent="0.25">
      <c r="A983" s="1" t="s">
        <v>190</v>
      </c>
      <c r="B983" s="27">
        <v>44266</v>
      </c>
      <c r="C983" s="27">
        <v>44277</v>
      </c>
      <c r="D983" s="3">
        <f t="shared" si="107"/>
        <v>11</v>
      </c>
      <c r="E983" s="28" t="s">
        <v>57</v>
      </c>
      <c r="F983" s="28" t="s">
        <v>4</v>
      </c>
      <c r="G983" s="28">
        <v>4.8</v>
      </c>
      <c r="H983" s="28">
        <v>9600</v>
      </c>
      <c r="I983" s="29">
        <f t="shared" si="108"/>
        <v>11</v>
      </c>
      <c r="J983" s="12">
        <f t="shared" si="104"/>
        <v>4.8</v>
      </c>
      <c r="K983" s="13">
        <f t="shared" si="105"/>
        <v>2000</v>
      </c>
      <c r="L983" s="15">
        <f t="shared" si="106"/>
        <v>9600</v>
      </c>
      <c r="M983" s="25">
        <v>44277</v>
      </c>
      <c r="N983" s="26">
        <v>44256</v>
      </c>
    </row>
    <row r="984" spans="1:14" x14ac:dyDescent="0.25">
      <c r="A984" s="1" t="s">
        <v>190</v>
      </c>
      <c r="B984" s="27">
        <v>44266</v>
      </c>
      <c r="C984" s="27">
        <v>44277</v>
      </c>
      <c r="D984" s="3">
        <f t="shared" si="107"/>
        <v>11</v>
      </c>
      <c r="E984" s="28" t="s">
        <v>58</v>
      </c>
      <c r="F984" s="28" t="s">
        <v>4</v>
      </c>
      <c r="G984" s="28">
        <v>13</v>
      </c>
      <c r="H984" s="28">
        <v>19500</v>
      </c>
      <c r="I984" s="29">
        <f t="shared" si="108"/>
        <v>11</v>
      </c>
      <c r="J984" s="12">
        <f t="shared" si="104"/>
        <v>13</v>
      </c>
      <c r="K984" s="13">
        <f t="shared" si="105"/>
        <v>1500</v>
      </c>
      <c r="L984" s="15">
        <f t="shared" si="106"/>
        <v>19500</v>
      </c>
      <c r="M984" s="25">
        <v>44277</v>
      </c>
      <c r="N984" s="26">
        <v>44256</v>
      </c>
    </row>
    <row r="985" spans="1:14" x14ac:dyDescent="0.25">
      <c r="A985" s="1" t="s">
        <v>190</v>
      </c>
      <c r="B985" s="27">
        <v>44266</v>
      </c>
      <c r="C985" s="27">
        <v>44277</v>
      </c>
      <c r="D985" s="3">
        <f t="shared" si="107"/>
        <v>11</v>
      </c>
      <c r="E985" s="28" t="s">
        <v>59</v>
      </c>
      <c r="F985" s="28" t="s">
        <v>118</v>
      </c>
      <c r="G985" s="28">
        <v>1155</v>
      </c>
      <c r="H985" s="28">
        <v>153615</v>
      </c>
      <c r="I985" s="29">
        <f t="shared" si="108"/>
        <v>11</v>
      </c>
      <c r="J985" s="12">
        <f t="shared" si="104"/>
        <v>1155</v>
      </c>
      <c r="K985" s="13">
        <f t="shared" si="105"/>
        <v>133</v>
      </c>
      <c r="L985" s="15">
        <f t="shared" si="106"/>
        <v>153615</v>
      </c>
      <c r="M985" s="25">
        <v>44277</v>
      </c>
      <c r="N985" s="26">
        <v>44256</v>
      </c>
    </row>
    <row r="986" spans="1:14" x14ac:dyDescent="0.25">
      <c r="A986" s="1" t="s">
        <v>190</v>
      </c>
      <c r="B986" s="27">
        <v>44266</v>
      </c>
      <c r="C986" s="27">
        <v>44277</v>
      </c>
      <c r="D986" s="3">
        <f t="shared" si="107"/>
        <v>11</v>
      </c>
      <c r="E986" s="28" t="s">
        <v>60</v>
      </c>
      <c r="F986" s="28" t="s">
        <v>127</v>
      </c>
      <c r="G986" s="28">
        <v>238</v>
      </c>
      <c r="H986" s="28">
        <v>72510.67</v>
      </c>
      <c r="I986" s="29">
        <f t="shared" si="108"/>
        <v>11</v>
      </c>
      <c r="J986" s="12">
        <f t="shared" si="104"/>
        <v>238</v>
      </c>
      <c r="K986" s="13">
        <f t="shared" si="105"/>
        <v>304.67</v>
      </c>
      <c r="L986" s="15">
        <f t="shared" si="106"/>
        <v>72511.460000000006</v>
      </c>
      <c r="M986" s="25">
        <v>44277</v>
      </c>
      <c r="N986" s="26">
        <v>44256</v>
      </c>
    </row>
    <row r="987" spans="1:14" x14ac:dyDescent="0.25">
      <c r="A987" s="1" t="s">
        <v>190</v>
      </c>
      <c r="B987" s="27">
        <v>44266</v>
      </c>
      <c r="C987" s="27">
        <v>44277</v>
      </c>
      <c r="D987" s="3">
        <f t="shared" si="107"/>
        <v>11</v>
      </c>
      <c r="E987" s="28" t="s">
        <v>61</v>
      </c>
      <c r="F987" s="28" t="s">
        <v>4</v>
      </c>
      <c r="G987" s="28">
        <v>5.8</v>
      </c>
      <c r="H987" s="28">
        <v>5684</v>
      </c>
      <c r="I987" s="29">
        <f t="shared" si="108"/>
        <v>11</v>
      </c>
      <c r="J987" s="12">
        <f t="shared" si="104"/>
        <v>5.8</v>
      </c>
      <c r="K987" s="13">
        <f t="shared" si="105"/>
        <v>980</v>
      </c>
      <c r="L987" s="15">
        <f t="shared" si="106"/>
        <v>5684</v>
      </c>
      <c r="M987" s="25">
        <v>44277</v>
      </c>
      <c r="N987" s="26">
        <v>44256</v>
      </c>
    </row>
    <row r="988" spans="1:14" x14ac:dyDescent="0.25">
      <c r="A988" s="1" t="s">
        <v>190</v>
      </c>
      <c r="B988" s="27">
        <v>44266</v>
      </c>
      <c r="C988" s="27">
        <v>44277</v>
      </c>
      <c r="D988" s="3">
        <f t="shared" si="107"/>
        <v>11</v>
      </c>
      <c r="E988" s="28" t="s">
        <v>62</v>
      </c>
      <c r="F988" s="28" t="s">
        <v>4</v>
      </c>
      <c r="G988" s="28">
        <v>144.30000000000001</v>
      </c>
      <c r="H988" s="28">
        <v>19480.5</v>
      </c>
      <c r="I988" s="29">
        <f t="shared" si="108"/>
        <v>11</v>
      </c>
      <c r="J988" s="12">
        <f t="shared" si="104"/>
        <v>144.30000000000001</v>
      </c>
      <c r="K988" s="13">
        <f t="shared" si="105"/>
        <v>135</v>
      </c>
      <c r="L988" s="15">
        <f t="shared" si="106"/>
        <v>19480.5</v>
      </c>
      <c r="M988" s="25">
        <v>44277</v>
      </c>
      <c r="N988" s="26">
        <v>44256</v>
      </c>
    </row>
    <row r="989" spans="1:14" x14ac:dyDescent="0.25">
      <c r="A989" s="1" t="s">
        <v>190</v>
      </c>
      <c r="B989" s="27">
        <v>44266</v>
      </c>
      <c r="C989" s="27">
        <v>44277</v>
      </c>
      <c r="D989" s="3">
        <f t="shared" si="107"/>
        <v>11</v>
      </c>
      <c r="E989" s="28" t="s">
        <v>63</v>
      </c>
      <c r="F989" s="28" t="s">
        <v>4</v>
      </c>
      <c r="G989" s="28">
        <v>40.200000000000003</v>
      </c>
      <c r="H989" s="28">
        <v>7155.6</v>
      </c>
      <c r="I989" s="29">
        <f t="shared" si="108"/>
        <v>11</v>
      </c>
      <c r="J989" s="12">
        <f t="shared" si="104"/>
        <v>40.200000000000003</v>
      </c>
      <c r="K989" s="13">
        <f t="shared" si="105"/>
        <v>178</v>
      </c>
      <c r="L989" s="15">
        <f t="shared" si="106"/>
        <v>7155.6</v>
      </c>
      <c r="M989" s="25">
        <v>44277</v>
      </c>
      <c r="N989" s="26">
        <v>44256</v>
      </c>
    </row>
    <row r="990" spans="1:14" x14ac:dyDescent="0.25">
      <c r="A990" s="1" t="s">
        <v>190</v>
      </c>
      <c r="B990" s="27">
        <v>44266</v>
      </c>
      <c r="C990" s="27">
        <v>44277</v>
      </c>
      <c r="D990" s="3">
        <f t="shared" si="107"/>
        <v>11</v>
      </c>
      <c r="E990" s="28" t="s">
        <v>64</v>
      </c>
      <c r="F990" s="28" t="s">
        <v>4</v>
      </c>
      <c r="G990" s="28">
        <v>15.3</v>
      </c>
      <c r="H990" s="28">
        <v>33130</v>
      </c>
      <c r="I990" s="29">
        <f t="shared" si="108"/>
        <v>11</v>
      </c>
      <c r="J990" s="12">
        <f t="shared" si="104"/>
        <v>15.3</v>
      </c>
      <c r="K990" s="13">
        <f t="shared" si="105"/>
        <v>2165.36</v>
      </c>
      <c r="L990" s="15">
        <f t="shared" si="106"/>
        <v>33130.01</v>
      </c>
      <c r="M990" s="25">
        <v>44277</v>
      </c>
      <c r="N990" s="26">
        <v>44256</v>
      </c>
    </row>
    <row r="991" spans="1:14" x14ac:dyDescent="0.25">
      <c r="A991" s="1" t="s">
        <v>190</v>
      </c>
      <c r="B991" s="27">
        <v>44266</v>
      </c>
      <c r="C991" s="27">
        <v>44277</v>
      </c>
      <c r="D991" s="3">
        <f t="shared" si="107"/>
        <v>11</v>
      </c>
      <c r="E991" s="28" t="s">
        <v>65</v>
      </c>
      <c r="F991" s="28" t="s">
        <v>4</v>
      </c>
      <c r="G991" s="28">
        <v>137.08000000000001</v>
      </c>
      <c r="H991" s="28">
        <v>311893.93</v>
      </c>
      <c r="I991" s="29">
        <f t="shared" si="108"/>
        <v>11</v>
      </c>
      <c r="J991" s="12">
        <f t="shared" si="104"/>
        <v>137.08000000000001</v>
      </c>
      <c r="K991" s="13">
        <f t="shared" si="105"/>
        <v>2275.27</v>
      </c>
      <c r="L991" s="15">
        <f t="shared" si="106"/>
        <v>311894.01</v>
      </c>
      <c r="M991" s="25">
        <v>44277</v>
      </c>
      <c r="N991" s="26">
        <v>44256</v>
      </c>
    </row>
    <row r="992" spans="1:14" x14ac:dyDescent="0.25">
      <c r="A992" s="1" t="s">
        <v>190</v>
      </c>
      <c r="B992" s="27">
        <v>44266</v>
      </c>
      <c r="C992" s="27">
        <v>44277</v>
      </c>
      <c r="D992" s="3">
        <f t="shared" si="107"/>
        <v>11</v>
      </c>
      <c r="E992" s="28" t="s">
        <v>66</v>
      </c>
      <c r="F992" s="28" t="s">
        <v>4</v>
      </c>
      <c r="G992" s="28">
        <v>2.1</v>
      </c>
      <c r="H992" s="28">
        <v>4200</v>
      </c>
      <c r="I992" s="29">
        <f t="shared" si="108"/>
        <v>11</v>
      </c>
      <c r="J992" s="12">
        <f t="shared" si="104"/>
        <v>2.1</v>
      </c>
      <c r="K992" s="13">
        <f t="shared" si="105"/>
        <v>2000</v>
      </c>
      <c r="L992" s="15">
        <f t="shared" si="106"/>
        <v>4200</v>
      </c>
      <c r="M992" s="25">
        <v>44277</v>
      </c>
      <c r="N992" s="26">
        <v>44256</v>
      </c>
    </row>
    <row r="993" spans="1:14" x14ac:dyDescent="0.25">
      <c r="A993" s="1" t="s">
        <v>190</v>
      </c>
      <c r="B993" s="27">
        <v>44266</v>
      </c>
      <c r="C993" s="27">
        <v>44277</v>
      </c>
      <c r="D993" s="3">
        <f t="shared" si="107"/>
        <v>11</v>
      </c>
      <c r="E993" s="28" t="s">
        <v>68</v>
      </c>
      <c r="F993" s="28" t="s">
        <v>4</v>
      </c>
      <c r="G993" s="28">
        <v>2.5</v>
      </c>
      <c r="H993" s="28">
        <v>2378.64</v>
      </c>
      <c r="I993" s="29">
        <f t="shared" si="108"/>
        <v>11</v>
      </c>
      <c r="J993" s="12">
        <f t="shared" si="104"/>
        <v>2.5</v>
      </c>
      <c r="K993" s="13">
        <f t="shared" si="105"/>
        <v>951.46</v>
      </c>
      <c r="L993" s="15">
        <f t="shared" si="106"/>
        <v>2378.65</v>
      </c>
      <c r="M993" s="25">
        <v>44277</v>
      </c>
      <c r="N993" s="26">
        <v>44256</v>
      </c>
    </row>
    <row r="994" spans="1:14" x14ac:dyDescent="0.25">
      <c r="A994" s="1" t="s">
        <v>190</v>
      </c>
      <c r="B994" s="27">
        <v>44266</v>
      </c>
      <c r="C994" s="27">
        <v>44277</v>
      </c>
      <c r="D994" s="3">
        <f t="shared" si="107"/>
        <v>11</v>
      </c>
      <c r="E994" s="28" t="s">
        <v>69</v>
      </c>
      <c r="F994" s="28" t="s">
        <v>4</v>
      </c>
      <c r="G994" s="28">
        <v>37.6</v>
      </c>
      <c r="H994" s="28">
        <v>18150</v>
      </c>
      <c r="I994" s="29">
        <f t="shared" si="108"/>
        <v>11</v>
      </c>
      <c r="J994" s="12">
        <f t="shared" si="104"/>
        <v>37.6</v>
      </c>
      <c r="K994" s="13">
        <f t="shared" si="105"/>
        <v>482.71</v>
      </c>
      <c r="L994" s="15">
        <f t="shared" si="106"/>
        <v>18149.900000000001</v>
      </c>
      <c r="M994" s="25">
        <v>44277</v>
      </c>
      <c r="N994" s="26">
        <v>44256</v>
      </c>
    </row>
    <row r="995" spans="1:14" x14ac:dyDescent="0.25">
      <c r="A995" s="1" t="s">
        <v>190</v>
      </c>
      <c r="B995" s="27">
        <v>44266</v>
      </c>
      <c r="C995" s="27">
        <v>44277</v>
      </c>
      <c r="D995" s="3">
        <f t="shared" si="107"/>
        <v>11</v>
      </c>
      <c r="E995" s="28" t="s">
        <v>70</v>
      </c>
      <c r="F995" s="28" t="s">
        <v>4</v>
      </c>
      <c r="G995" s="28">
        <v>8.6</v>
      </c>
      <c r="H995" s="28">
        <v>7059.3</v>
      </c>
      <c r="I995" s="29">
        <f t="shared" si="108"/>
        <v>11</v>
      </c>
      <c r="J995" s="12">
        <f t="shared" si="104"/>
        <v>8.6</v>
      </c>
      <c r="K995" s="13">
        <f t="shared" si="105"/>
        <v>820.85</v>
      </c>
      <c r="L995" s="15">
        <f t="shared" si="106"/>
        <v>7059.31</v>
      </c>
      <c r="M995" s="25">
        <v>44277</v>
      </c>
      <c r="N995" s="26">
        <v>44256</v>
      </c>
    </row>
    <row r="996" spans="1:14" x14ac:dyDescent="0.25">
      <c r="A996" s="1" t="s">
        <v>190</v>
      </c>
      <c r="B996" s="27">
        <v>44266</v>
      </c>
      <c r="C996" s="27">
        <v>44277</v>
      </c>
      <c r="D996" s="3">
        <f t="shared" si="107"/>
        <v>11</v>
      </c>
      <c r="E996" s="28" t="s">
        <v>71</v>
      </c>
      <c r="F996" s="28" t="s">
        <v>4</v>
      </c>
      <c r="G996" s="28">
        <v>11.36</v>
      </c>
      <c r="H996" s="28">
        <v>5441.44</v>
      </c>
      <c r="I996" s="29">
        <f t="shared" si="108"/>
        <v>11</v>
      </c>
      <c r="J996" s="12">
        <f t="shared" si="104"/>
        <v>11.36</v>
      </c>
      <c r="K996" s="13">
        <f t="shared" si="105"/>
        <v>479</v>
      </c>
      <c r="L996" s="15">
        <f t="shared" si="106"/>
        <v>5441.44</v>
      </c>
      <c r="M996" s="25">
        <v>44277</v>
      </c>
      <c r="N996" s="26">
        <v>44256</v>
      </c>
    </row>
    <row r="997" spans="1:14" x14ac:dyDescent="0.25">
      <c r="A997" s="1" t="s">
        <v>190</v>
      </c>
      <c r="B997" s="27">
        <v>44266</v>
      </c>
      <c r="C997" s="27">
        <v>44277</v>
      </c>
      <c r="D997" s="3">
        <f t="shared" si="107"/>
        <v>11</v>
      </c>
      <c r="E997" s="28" t="s">
        <v>72</v>
      </c>
      <c r="F997" s="28" t="s">
        <v>4</v>
      </c>
      <c r="G997" s="28">
        <v>137.28</v>
      </c>
      <c r="H997" s="28">
        <v>100079.88</v>
      </c>
      <c r="I997" s="29">
        <f t="shared" si="108"/>
        <v>11</v>
      </c>
      <c r="J997" s="12">
        <f t="shared" si="104"/>
        <v>137.28</v>
      </c>
      <c r="K997" s="13">
        <f t="shared" si="105"/>
        <v>729.02</v>
      </c>
      <c r="L997" s="15">
        <f t="shared" si="106"/>
        <v>100079.87</v>
      </c>
      <c r="M997" s="25">
        <v>44277</v>
      </c>
      <c r="N997" s="26">
        <v>44256</v>
      </c>
    </row>
    <row r="998" spans="1:14" x14ac:dyDescent="0.25">
      <c r="A998" s="1" t="s">
        <v>190</v>
      </c>
      <c r="B998" s="27">
        <v>44266</v>
      </c>
      <c r="C998" s="27">
        <v>44277</v>
      </c>
      <c r="D998" s="3">
        <f t="shared" si="107"/>
        <v>11</v>
      </c>
      <c r="E998" s="28" t="s">
        <v>73</v>
      </c>
      <c r="F998" s="28" t="s">
        <v>4</v>
      </c>
      <c r="G998" s="28">
        <v>0.4</v>
      </c>
      <c r="H998" s="28">
        <v>360</v>
      </c>
      <c r="I998" s="29">
        <f t="shared" si="108"/>
        <v>11</v>
      </c>
      <c r="J998" s="12">
        <f t="shared" si="104"/>
        <v>0.4</v>
      </c>
      <c r="K998" s="13">
        <f t="shared" si="105"/>
        <v>900</v>
      </c>
      <c r="L998" s="15">
        <f t="shared" si="106"/>
        <v>360</v>
      </c>
      <c r="M998" s="25">
        <v>44277</v>
      </c>
      <c r="N998" s="26">
        <v>44256</v>
      </c>
    </row>
    <row r="999" spans="1:14" x14ac:dyDescent="0.25">
      <c r="A999" s="1" t="s">
        <v>190</v>
      </c>
      <c r="B999" s="27">
        <v>44266</v>
      </c>
      <c r="C999" s="27">
        <v>44277</v>
      </c>
      <c r="D999" s="3">
        <f t="shared" si="107"/>
        <v>11</v>
      </c>
      <c r="E999" s="28" t="s">
        <v>74</v>
      </c>
      <c r="F999" s="28" t="s">
        <v>4</v>
      </c>
      <c r="G999" s="28">
        <v>5.05</v>
      </c>
      <c r="H999" s="28">
        <v>3216.05</v>
      </c>
      <c r="I999" s="29">
        <f t="shared" si="108"/>
        <v>11</v>
      </c>
      <c r="J999" s="12">
        <f t="shared" si="104"/>
        <v>5.05</v>
      </c>
      <c r="K999" s="13">
        <f t="shared" si="105"/>
        <v>636.84</v>
      </c>
      <c r="L999" s="15">
        <f t="shared" si="106"/>
        <v>3216.04</v>
      </c>
      <c r="M999" s="25">
        <v>44277</v>
      </c>
      <c r="N999" s="26">
        <v>44256</v>
      </c>
    </row>
    <row r="1000" spans="1:14" x14ac:dyDescent="0.25">
      <c r="A1000" s="1" t="s">
        <v>190</v>
      </c>
      <c r="B1000" s="27">
        <v>44266</v>
      </c>
      <c r="C1000" s="27">
        <v>44277</v>
      </c>
      <c r="D1000" s="3">
        <f t="shared" si="107"/>
        <v>11</v>
      </c>
      <c r="E1000" s="28" t="s">
        <v>75</v>
      </c>
      <c r="F1000" s="28" t="s">
        <v>4</v>
      </c>
      <c r="G1000" s="28">
        <v>8.5</v>
      </c>
      <c r="H1000" s="28">
        <v>2986</v>
      </c>
      <c r="I1000" s="29">
        <f t="shared" si="108"/>
        <v>11</v>
      </c>
      <c r="J1000" s="12">
        <f t="shared" si="104"/>
        <v>8.5</v>
      </c>
      <c r="K1000" s="13">
        <f t="shared" si="105"/>
        <v>351.29</v>
      </c>
      <c r="L1000" s="15">
        <f t="shared" si="106"/>
        <v>2985.97</v>
      </c>
      <c r="M1000" s="25">
        <v>44277</v>
      </c>
      <c r="N1000" s="26">
        <v>44256</v>
      </c>
    </row>
    <row r="1001" spans="1:14" x14ac:dyDescent="0.25">
      <c r="A1001" s="1" t="s">
        <v>190</v>
      </c>
      <c r="B1001" s="27">
        <v>44266</v>
      </c>
      <c r="C1001" s="27">
        <v>44277</v>
      </c>
      <c r="D1001" s="3">
        <f t="shared" si="107"/>
        <v>11</v>
      </c>
      <c r="E1001" s="28" t="s">
        <v>203</v>
      </c>
      <c r="F1001" s="28" t="s">
        <v>4</v>
      </c>
      <c r="G1001" s="28">
        <v>0.03</v>
      </c>
      <c r="H1001" s="28">
        <v>404</v>
      </c>
      <c r="I1001" s="29">
        <f t="shared" si="108"/>
        <v>11</v>
      </c>
      <c r="J1001" s="12">
        <f t="shared" si="104"/>
        <v>0.03</v>
      </c>
      <c r="K1001" s="13">
        <f t="shared" si="105"/>
        <v>13466.67</v>
      </c>
      <c r="L1001" s="15">
        <f t="shared" si="106"/>
        <v>404</v>
      </c>
      <c r="M1001" s="25">
        <v>44277</v>
      </c>
      <c r="N1001" s="26">
        <v>44256</v>
      </c>
    </row>
    <row r="1002" spans="1:14" x14ac:dyDescent="0.25">
      <c r="A1002" s="1" t="s">
        <v>190</v>
      </c>
      <c r="B1002" s="27">
        <v>44266</v>
      </c>
      <c r="C1002" s="27">
        <v>44277</v>
      </c>
      <c r="D1002" s="3">
        <f t="shared" si="107"/>
        <v>11</v>
      </c>
      <c r="E1002" s="28" t="s">
        <v>162</v>
      </c>
      <c r="F1002" s="28" t="s">
        <v>4</v>
      </c>
      <c r="G1002" s="28">
        <v>2</v>
      </c>
      <c r="H1002" s="28">
        <v>1655.08</v>
      </c>
      <c r="I1002" s="29">
        <f t="shared" si="108"/>
        <v>11</v>
      </c>
      <c r="J1002" s="12">
        <f t="shared" si="104"/>
        <v>2</v>
      </c>
      <c r="K1002" s="13">
        <f t="shared" si="105"/>
        <v>827.54</v>
      </c>
      <c r="L1002" s="15">
        <f t="shared" si="106"/>
        <v>1655.08</v>
      </c>
      <c r="M1002" s="25">
        <v>44277</v>
      </c>
      <c r="N1002" s="26">
        <v>44256</v>
      </c>
    </row>
    <row r="1003" spans="1:14" x14ac:dyDescent="0.25">
      <c r="A1003" s="1" t="s">
        <v>190</v>
      </c>
      <c r="B1003" s="27">
        <v>44266</v>
      </c>
      <c r="C1003" s="27">
        <v>44277</v>
      </c>
      <c r="D1003" s="3">
        <f t="shared" si="107"/>
        <v>11</v>
      </c>
      <c r="E1003" s="28" t="s">
        <v>193</v>
      </c>
      <c r="F1003" s="28" t="s">
        <v>4</v>
      </c>
      <c r="G1003" s="28">
        <v>0.17</v>
      </c>
      <c r="H1003" s="28">
        <v>391</v>
      </c>
      <c r="I1003" s="29">
        <f t="shared" si="108"/>
        <v>11</v>
      </c>
      <c r="J1003" s="12">
        <f t="shared" ref="J1003:J1055" si="109">ROUND(G1003/D1003*I1003,2)</f>
        <v>0.17</v>
      </c>
      <c r="K1003" s="13">
        <f t="shared" ref="K1003:K1055" si="110">ROUND(H1003/G1003,2)</f>
        <v>2300</v>
      </c>
      <c r="L1003" s="15">
        <f t="shared" ref="L1003:L1055" si="111">ROUND(J1003*K1003,2)</f>
        <v>391</v>
      </c>
      <c r="M1003" s="25">
        <v>44277</v>
      </c>
      <c r="N1003" s="26">
        <v>44256</v>
      </c>
    </row>
    <row r="1004" spans="1:14" x14ac:dyDescent="0.25">
      <c r="A1004" s="1" t="s">
        <v>190</v>
      </c>
      <c r="B1004" s="27">
        <v>44266</v>
      </c>
      <c r="C1004" s="27">
        <v>44277</v>
      </c>
      <c r="D1004" s="3">
        <f t="shared" ref="D1004:D1067" si="112">C1004-B1004</f>
        <v>11</v>
      </c>
      <c r="E1004" s="28" t="s">
        <v>76</v>
      </c>
      <c r="F1004" s="28" t="s">
        <v>4</v>
      </c>
      <c r="G1004" s="28">
        <v>1</v>
      </c>
      <c r="H1004" s="28">
        <v>1350</v>
      </c>
      <c r="I1004" s="29">
        <f t="shared" ref="I1004:I1067" si="113">C1004-B1004</f>
        <v>11</v>
      </c>
      <c r="J1004" s="12">
        <f t="shared" si="109"/>
        <v>1</v>
      </c>
      <c r="K1004" s="13">
        <f t="shared" si="110"/>
        <v>1350</v>
      </c>
      <c r="L1004" s="15">
        <f t="shared" si="111"/>
        <v>1350</v>
      </c>
      <c r="M1004" s="25">
        <v>44277</v>
      </c>
      <c r="N1004" s="26">
        <v>44256</v>
      </c>
    </row>
    <row r="1005" spans="1:14" x14ac:dyDescent="0.25">
      <c r="A1005" s="1" t="s">
        <v>190</v>
      </c>
      <c r="B1005" s="27">
        <v>44266</v>
      </c>
      <c r="C1005" s="27">
        <v>44277</v>
      </c>
      <c r="D1005" s="3">
        <f t="shared" si="112"/>
        <v>11</v>
      </c>
      <c r="E1005" s="28" t="s">
        <v>67</v>
      </c>
      <c r="F1005" s="28" t="s">
        <v>4</v>
      </c>
      <c r="G1005" s="28">
        <v>7.1</v>
      </c>
      <c r="H1005" s="28">
        <v>7837.18</v>
      </c>
      <c r="I1005" s="29">
        <f t="shared" si="113"/>
        <v>11</v>
      </c>
      <c r="J1005" s="12">
        <f t="shared" si="109"/>
        <v>7.1</v>
      </c>
      <c r="K1005" s="13">
        <f t="shared" si="110"/>
        <v>1103.83</v>
      </c>
      <c r="L1005" s="15">
        <f t="shared" si="111"/>
        <v>7837.19</v>
      </c>
      <c r="M1005" s="25">
        <v>44277</v>
      </c>
      <c r="N1005" s="26">
        <v>44256</v>
      </c>
    </row>
    <row r="1006" spans="1:14" x14ac:dyDescent="0.25">
      <c r="A1006" s="1" t="s">
        <v>190</v>
      </c>
      <c r="B1006" s="27">
        <v>44266</v>
      </c>
      <c r="C1006" s="27">
        <v>44277</v>
      </c>
      <c r="D1006" s="3">
        <f t="shared" si="112"/>
        <v>11</v>
      </c>
      <c r="E1006" s="28" t="s">
        <v>77</v>
      </c>
      <c r="F1006" s="28" t="s">
        <v>4</v>
      </c>
      <c r="G1006" s="28">
        <v>7.9749999999999996</v>
      </c>
      <c r="H1006" s="28">
        <v>4107.13</v>
      </c>
      <c r="I1006" s="29">
        <f t="shared" si="113"/>
        <v>11</v>
      </c>
      <c r="J1006" s="12">
        <f t="shared" si="109"/>
        <v>7.98</v>
      </c>
      <c r="K1006" s="13">
        <f t="shared" si="110"/>
        <v>515</v>
      </c>
      <c r="L1006" s="15">
        <f t="shared" si="111"/>
        <v>4109.7</v>
      </c>
      <c r="M1006" s="25">
        <v>44277</v>
      </c>
      <c r="N1006" s="26">
        <v>44256</v>
      </c>
    </row>
    <row r="1007" spans="1:14" x14ac:dyDescent="0.25">
      <c r="A1007" s="1" t="s">
        <v>190</v>
      </c>
      <c r="B1007" s="27">
        <v>44266</v>
      </c>
      <c r="C1007" s="27">
        <v>44277</v>
      </c>
      <c r="D1007" s="3">
        <f t="shared" si="112"/>
        <v>11</v>
      </c>
      <c r="E1007" s="28" t="s">
        <v>78</v>
      </c>
      <c r="F1007" s="28" t="s">
        <v>4</v>
      </c>
      <c r="G1007" s="28">
        <v>8.5</v>
      </c>
      <c r="H1007" s="28">
        <v>1020</v>
      </c>
      <c r="I1007" s="29">
        <f t="shared" si="113"/>
        <v>11</v>
      </c>
      <c r="J1007" s="12">
        <f t="shared" si="109"/>
        <v>8.5</v>
      </c>
      <c r="K1007" s="13">
        <f t="shared" si="110"/>
        <v>120</v>
      </c>
      <c r="L1007" s="15">
        <f t="shared" si="111"/>
        <v>1020</v>
      </c>
      <c r="M1007" s="25">
        <v>44277</v>
      </c>
      <c r="N1007" s="26">
        <v>44256</v>
      </c>
    </row>
    <row r="1008" spans="1:14" x14ac:dyDescent="0.25">
      <c r="A1008" s="1" t="s">
        <v>190</v>
      </c>
      <c r="B1008" s="27">
        <v>44266</v>
      </c>
      <c r="C1008" s="27">
        <v>44277</v>
      </c>
      <c r="D1008" s="3">
        <f t="shared" si="112"/>
        <v>11</v>
      </c>
      <c r="E1008" s="28" t="s">
        <v>79</v>
      </c>
      <c r="F1008" s="28" t="s">
        <v>4</v>
      </c>
      <c r="G1008" s="28">
        <v>17.64</v>
      </c>
      <c r="H1008" s="28">
        <v>2646</v>
      </c>
      <c r="I1008" s="29">
        <f t="shared" si="113"/>
        <v>11</v>
      </c>
      <c r="J1008" s="12">
        <f t="shared" si="109"/>
        <v>17.64</v>
      </c>
      <c r="K1008" s="13">
        <f t="shared" si="110"/>
        <v>150</v>
      </c>
      <c r="L1008" s="15">
        <f t="shared" si="111"/>
        <v>2646</v>
      </c>
      <c r="M1008" s="25">
        <v>44277</v>
      </c>
      <c r="N1008" s="26">
        <v>44256</v>
      </c>
    </row>
    <row r="1009" spans="1:14" x14ac:dyDescent="0.25">
      <c r="A1009" s="1" t="s">
        <v>190</v>
      </c>
      <c r="B1009" s="27">
        <v>44266</v>
      </c>
      <c r="C1009" s="27">
        <v>44277</v>
      </c>
      <c r="D1009" s="3">
        <f t="shared" si="112"/>
        <v>11</v>
      </c>
      <c r="E1009" s="28" t="s">
        <v>80</v>
      </c>
      <c r="F1009" s="28" t="s">
        <v>4</v>
      </c>
      <c r="G1009" s="28">
        <v>93</v>
      </c>
      <c r="H1009" s="28">
        <v>20925</v>
      </c>
      <c r="I1009" s="29">
        <f t="shared" si="113"/>
        <v>11</v>
      </c>
      <c r="J1009" s="12">
        <f t="shared" si="109"/>
        <v>93</v>
      </c>
      <c r="K1009" s="13">
        <f t="shared" si="110"/>
        <v>225</v>
      </c>
      <c r="L1009" s="15">
        <f t="shared" si="111"/>
        <v>20925</v>
      </c>
      <c r="M1009" s="25">
        <v>44277</v>
      </c>
      <c r="N1009" s="26">
        <v>44256</v>
      </c>
    </row>
    <row r="1010" spans="1:14" x14ac:dyDescent="0.25">
      <c r="A1010" s="1" t="s">
        <v>190</v>
      </c>
      <c r="B1010" s="27">
        <v>44266</v>
      </c>
      <c r="C1010" s="27">
        <v>44277</v>
      </c>
      <c r="D1010" s="3">
        <f t="shared" si="112"/>
        <v>11</v>
      </c>
      <c r="E1010" s="28" t="s">
        <v>82</v>
      </c>
      <c r="F1010" s="28" t="s">
        <v>4</v>
      </c>
      <c r="G1010" s="28">
        <v>14.9</v>
      </c>
      <c r="H1010" s="28">
        <v>22350</v>
      </c>
      <c r="I1010" s="29">
        <f t="shared" si="113"/>
        <v>11</v>
      </c>
      <c r="J1010" s="12">
        <f t="shared" si="109"/>
        <v>14.9</v>
      </c>
      <c r="K1010" s="13">
        <f t="shared" si="110"/>
        <v>1500</v>
      </c>
      <c r="L1010" s="15">
        <f t="shared" si="111"/>
        <v>22350</v>
      </c>
      <c r="M1010" s="25">
        <v>44277</v>
      </c>
      <c r="N1010" s="26">
        <v>44256</v>
      </c>
    </row>
    <row r="1011" spans="1:14" x14ac:dyDescent="0.25">
      <c r="A1011" s="1" t="s">
        <v>190</v>
      </c>
      <c r="B1011" s="27">
        <v>44266</v>
      </c>
      <c r="C1011" s="27">
        <v>44277</v>
      </c>
      <c r="D1011" s="3">
        <f t="shared" si="112"/>
        <v>11</v>
      </c>
      <c r="E1011" s="28" t="s">
        <v>83</v>
      </c>
      <c r="F1011" s="28" t="s">
        <v>4</v>
      </c>
      <c r="G1011" s="28">
        <v>4.5999999999999996</v>
      </c>
      <c r="H1011" s="28">
        <v>3959.44</v>
      </c>
      <c r="I1011" s="29">
        <f t="shared" si="113"/>
        <v>11</v>
      </c>
      <c r="J1011" s="12">
        <f t="shared" si="109"/>
        <v>4.5999999999999996</v>
      </c>
      <c r="K1011" s="13">
        <f t="shared" si="110"/>
        <v>860.75</v>
      </c>
      <c r="L1011" s="15">
        <f t="shared" si="111"/>
        <v>3959.45</v>
      </c>
      <c r="M1011" s="25">
        <v>44277</v>
      </c>
      <c r="N1011" s="26">
        <v>44256</v>
      </c>
    </row>
    <row r="1012" spans="1:14" x14ac:dyDescent="0.25">
      <c r="A1012" s="1" t="s">
        <v>190</v>
      </c>
      <c r="B1012" s="27">
        <v>44266</v>
      </c>
      <c r="C1012" s="27">
        <v>44277</v>
      </c>
      <c r="D1012" s="3">
        <f t="shared" si="112"/>
        <v>11</v>
      </c>
      <c r="E1012" s="28" t="s">
        <v>84</v>
      </c>
      <c r="F1012" s="28" t="s">
        <v>4</v>
      </c>
      <c r="G1012" s="28">
        <v>44</v>
      </c>
      <c r="H1012" s="28">
        <v>12319.58</v>
      </c>
      <c r="I1012" s="29">
        <f t="shared" si="113"/>
        <v>11</v>
      </c>
      <c r="J1012" s="12">
        <f t="shared" si="109"/>
        <v>44</v>
      </c>
      <c r="K1012" s="13">
        <f t="shared" si="110"/>
        <v>279.99</v>
      </c>
      <c r="L1012" s="15">
        <f t="shared" si="111"/>
        <v>12319.56</v>
      </c>
      <c r="M1012" s="25">
        <v>44277</v>
      </c>
      <c r="N1012" s="26">
        <v>44256</v>
      </c>
    </row>
    <row r="1013" spans="1:14" x14ac:dyDescent="0.25">
      <c r="A1013" s="1" t="s">
        <v>190</v>
      </c>
      <c r="B1013" s="27">
        <v>44266</v>
      </c>
      <c r="C1013" s="27">
        <v>44277</v>
      </c>
      <c r="D1013" s="3">
        <f t="shared" si="112"/>
        <v>11</v>
      </c>
      <c r="E1013" s="28" t="s">
        <v>85</v>
      </c>
      <c r="F1013" s="28" t="s">
        <v>4</v>
      </c>
      <c r="G1013" s="28">
        <v>5.1550000000000002</v>
      </c>
      <c r="H1013" s="28">
        <v>1717.25</v>
      </c>
      <c r="I1013" s="29">
        <f t="shared" si="113"/>
        <v>11</v>
      </c>
      <c r="J1013" s="12">
        <f t="shared" si="109"/>
        <v>5.16</v>
      </c>
      <c r="K1013" s="13">
        <f t="shared" si="110"/>
        <v>333.12</v>
      </c>
      <c r="L1013" s="15">
        <f t="shared" si="111"/>
        <v>1718.9</v>
      </c>
      <c r="M1013" s="25">
        <v>44277</v>
      </c>
      <c r="N1013" s="26">
        <v>44256</v>
      </c>
    </row>
    <row r="1014" spans="1:14" x14ac:dyDescent="0.25">
      <c r="A1014" s="1" t="s">
        <v>190</v>
      </c>
      <c r="B1014" s="27">
        <v>44266</v>
      </c>
      <c r="C1014" s="27">
        <v>44277</v>
      </c>
      <c r="D1014" s="3">
        <f t="shared" si="112"/>
        <v>11</v>
      </c>
      <c r="E1014" s="28" t="s">
        <v>86</v>
      </c>
      <c r="F1014" s="28" t="s">
        <v>4</v>
      </c>
      <c r="G1014" s="28">
        <v>4.5999999999999996</v>
      </c>
      <c r="H1014" s="28">
        <v>3220</v>
      </c>
      <c r="I1014" s="29">
        <f t="shared" si="113"/>
        <v>11</v>
      </c>
      <c r="J1014" s="12">
        <f t="shared" si="109"/>
        <v>4.5999999999999996</v>
      </c>
      <c r="K1014" s="13">
        <f t="shared" si="110"/>
        <v>700</v>
      </c>
      <c r="L1014" s="15">
        <f t="shared" si="111"/>
        <v>3220</v>
      </c>
      <c r="M1014" s="25">
        <v>44277</v>
      </c>
      <c r="N1014" s="26">
        <v>44256</v>
      </c>
    </row>
    <row r="1015" spans="1:14" x14ac:dyDescent="0.25">
      <c r="A1015" s="1" t="s">
        <v>190</v>
      </c>
      <c r="B1015" s="27">
        <v>44266</v>
      </c>
      <c r="C1015" s="27">
        <v>44277</v>
      </c>
      <c r="D1015" s="3">
        <f t="shared" si="112"/>
        <v>11</v>
      </c>
      <c r="E1015" s="28" t="s">
        <v>87</v>
      </c>
      <c r="F1015" s="28" t="s">
        <v>4</v>
      </c>
      <c r="G1015" s="28">
        <v>41.4</v>
      </c>
      <c r="H1015" s="28">
        <v>6522.85</v>
      </c>
      <c r="I1015" s="29">
        <f t="shared" si="113"/>
        <v>11</v>
      </c>
      <c r="J1015" s="12">
        <f t="shared" si="109"/>
        <v>41.4</v>
      </c>
      <c r="K1015" s="13">
        <f t="shared" si="110"/>
        <v>157.56</v>
      </c>
      <c r="L1015" s="15">
        <f t="shared" si="111"/>
        <v>6522.98</v>
      </c>
      <c r="M1015" s="25">
        <v>44277</v>
      </c>
      <c r="N1015" s="26">
        <v>44256</v>
      </c>
    </row>
    <row r="1016" spans="1:14" x14ac:dyDescent="0.25">
      <c r="A1016" s="1" t="s">
        <v>190</v>
      </c>
      <c r="B1016" s="27">
        <v>44266</v>
      </c>
      <c r="C1016" s="27">
        <v>44277</v>
      </c>
      <c r="D1016" s="3">
        <f t="shared" si="112"/>
        <v>11</v>
      </c>
      <c r="E1016" s="28" t="s">
        <v>88</v>
      </c>
      <c r="F1016" s="28" t="s">
        <v>4</v>
      </c>
      <c r="G1016" s="28">
        <v>9.6999999999999993</v>
      </c>
      <c r="H1016" s="28">
        <v>10451.75</v>
      </c>
      <c r="I1016" s="29">
        <f t="shared" si="113"/>
        <v>11</v>
      </c>
      <c r="J1016" s="12">
        <f t="shared" si="109"/>
        <v>9.6999999999999993</v>
      </c>
      <c r="K1016" s="13">
        <f t="shared" si="110"/>
        <v>1077.5</v>
      </c>
      <c r="L1016" s="15">
        <f t="shared" si="111"/>
        <v>10451.75</v>
      </c>
      <c r="M1016" s="25">
        <v>44277</v>
      </c>
      <c r="N1016" s="26">
        <v>44256</v>
      </c>
    </row>
    <row r="1017" spans="1:14" x14ac:dyDescent="0.25">
      <c r="A1017" s="1" t="s">
        <v>190</v>
      </c>
      <c r="B1017" s="27">
        <v>44266</v>
      </c>
      <c r="C1017" s="27">
        <v>44277</v>
      </c>
      <c r="D1017" s="3">
        <f t="shared" si="112"/>
        <v>11</v>
      </c>
      <c r="E1017" s="28" t="s">
        <v>90</v>
      </c>
      <c r="F1017" s="28" t="s">
        <v>118</v>
      </c>
      <c r="G1017" s="28">
        <v>46</v>
      </c>
      <c r="H1017" s="28">
        <v>2760</v>
      </c>
      <c r="I1017" s="29">
        <f t="shared" si="113"/>
        <v>11</v>
      </c>
      <c r="J1017" s="12">
        <f t="shared" si="109"/>
        <v>46</v>
      </c>
      <c r="K1017" s="13">
        <f t="shared" si="110"/>
        <v>60</v>
      </c>
      <c r="L1017" s="15">
        <f t="shared" si="111"/>
        <v>2760</v>
      </c>
      <c r="M1017" s="25">
        <v>44277</v>
      </c>
      <c r="N1017" s="26">
        <v>44256</v>
      </c>
    </row>
    <row r="1018" spans="1:14" x14ac:dyDescent="0.25">
      <c r="A1018" s="1" t="s">
        <v>190</v>
      </c>
      <c r="B1018" s="27">
        <v>44266</v>
      </c>
      <c r="C1018" s="27">
        <v>44277</v>
      </c>
      <c r="D1018" s="3">
        <f t="shared" si="112"/>
        <v>11</v>
      </c>
      <c r="E1018" s="28" t="s">
        <v>91</v>
      </c>
      <c r="F1018" s="28" t="s">
        <v>127</v>
      </c>
      <c r="G1018" s="28">
        <v>99.75</v>
      </c>
      <c r="H1018" s="28">
        <v>25753.58</v>
      </c>
      <c r="I1018" s="29">
        <f t="shared" si="113"/>
        <v>11</v>
      </c>
      <c r="J1018" s="12">
        <f t="shared" si="109"/>
        <v>99.75</v>
      </c>
      <c r="K1018" s="13">
        <f t="shared" si="110"/>
        <v>258.18</v>
      </c>
      <c r="L1018" s="15">
        <f t="shared" si="111"/>
        <v>25753.46</v>
      </c>
      <c r="M1018" s="25">
        <v>44277</v>
      </c>
      <c r="N1018" s="26">
        <v>44256</v>
      </c>
    </row>
    <row r="1019" spans="1:14" x14ac:dyDescent="0.25">
      <c r="A1019" s="1" t="s">
        <v>190</v>
      </c>
      <c r="B1019" s="27">
        <v>44266</v>
      </c>
      <c r="C1019" s="27">
        <v>44277</v>
      </c>
      <c r="D1019" s="3">
        <f t="shared" si="112"/>
        <v>11</v>
      </c>
      <c r="E1019" s="28" t="s">
        <v>92</v>
      </c>
      <c r="F1019" s="28" t="s">
        <v>4</v>
      </c>
      <c r="G1019" s="28">
        <v>16</v>
      </c>
      <c r="H1019" s="28">
        <v>640</v>
      </c>
      <c r="I1019" s="29">
        <f t="shared" si="113"/>
        <v>11</v>
      </c>
      <c r="J1019" s="12">
        <f t="shared" si="109"/>
        <v>16</v>
      </c>
      <c r="K1019" s="13">
        <f t="shared" si="110"/>
        <v>40</v>
      </c>
      <c r="L1019" s="15">
        <f t="shared" si="111"/>
        <v>640</v>
      </c>
      <c r="M1019" s="25">
        <v>44277</v>
      </c>
      <c r="N1019" s="26">
        <v>44256</v>
      </c>
    </row>
    <row r="1020" spans="1:14" x14ac:dyDescent="0.25">
      <c r="A1020" s="1" t="s">
        <v>190</v>
      </c>
      <c r="B1020" s="27">
        <v>44266</v>
      </c>
      <c r="C1020" s="27">
        <v>44277</v>
      </c>
      <c r="D1020" s="3">
        <f t="shared" si="112"/>
        <v>11</v>
      </c>
      <c r="E1020" s="28" t="s">
        <v>93</v>
      </c>
      <c r="F1020" s="28" t="s">
        <v>4</v>
      </c>
      <c r="G1020" s="28">
        <v>9.5</v>
      </c>
      <c r="H1020" s="28">
        <v>11685</v>
      </c>
      <c r="I1020" s="29">
        <f t="shared" si="113"/>
        <v>11</v>
      </c>
      <c r="J1020" s="12">
        <f t="shared" si="109"/>
        <v>9.5</v>
      </c>
      <c r="K1020" s="13">
        <f t="shared" si="110"/>
        <v>1230</v>
      </c>
      <c r="L1020" s="15">
        <f t="shared" si="111"/>
        <v>11685</v>
      </c>
      <c r="M1020" s="25">
        <v>44277</v>
      </c>
      <c r="N1020" s="26">
        <v>44256</v>
      </c>
    </row>
    <row r="1021" spans="1:14" x14ac:dyDescent="0.25">
      <c r="A1021" s="1" t="s">
        <v>190</v>
      </c>
      <c r="B1021" s="27">
        <v>44266</v>
      </c>
      <c r="C1021" s="27">
        <v>44277</v>
      </c>
      <c r="D1021" s="3">
        <f t="shared" si="112"/>
        <v>11</v>
      </c>
      <c r="E1021" s="28" t="s">
        <v>95</v>
      </c>
      <c r="F1021" s="28" t="s">
        <v>4</v>
      </c>
      <c r="G1021" s="28">
        <v>13</v>
      </c>
      <c r="H1021" s="28">
        <v>4192.5</v>
      </c>
      <c r="I1021" s="29">
        <f t="shared" si="113"/>
        <v>11</v>
      </c>
      <c r="J1021" s="12">
        <f t="shared" si="109"/>
        <v>13</v>
      </c>
      <c r="K1021" s="13">
        <f t="shared" si="110"/>
        <v>322.5</v>
      </c>
      <c r="L1021" s="15">
        <f t="shared" si="111"/>
        <v>4192.5</v>
      </c>
      <c r="M1021" s="25">
        <v>44277</v>
      </c>
      <c r="N1021" s="26">
        <v>44256</v>
      </c>
    </row>
    <row r="1022" spans="1:14" x14ac:dyDescent="0.25">
      <c r="A1022" s="1" t="s">
        <v>190</v>
      </c>
      <c r="B1022" s="27">
        <v>44266</v>
      </c>
      <c r="C1022" s="27">
        <v>44277</v>
      </c>
      <c r="D1022" s="3">
        <f t="shared" si="112"/>
        <v>11</v>
      </c>
      <c r="E1022" s="28" t="s">
        <v>96</v>
      </c>
      <c r="F1022" s="28" t="s">
        <v>4</v>
      </c>
      <c r="G1022" s="28">
        <v>0.69</v>
      </c>
      <c r="H1022" s="28">
        <v>1350</v>
      </c>
      <c r="I1022" s="29">
        <f t="shared" si="113"/>
        <v>11</v>
      </c>
      <c r="J1022" s="12">
        <f t="shared" si="109"/>
        <v>0.69</v>
      </c>
      <c r="K1022" s="13">
        <f t="shared" si="110"/>
        <v>1956.52</v>
      </c>
      <c r="L1022" s="15">
        <f t="shared" si="111"/>
        <v>1350</v>
      </c>
      <c r="M1022" s="25">
        <v>44277</v>
      </c>
      <c r="N1022" s="26">
        <v>44256</v>
      </c>
    </row>
    <row r="1023" spans="1:14" x14ac:dyDescent="0.25">
      <c r="A1023" s="1" t="s">
        <v>190</v>
      </c>
      <c r="B1023" s="27">
        <v>44266</v>
      </c>
      <c r="C1023" s="27">
        <v>44277</v>
      </c>
      <c r="D1023" s="3">
        <f t="shared" si="112"/>
        <v>11</v>
      </c>
      <c r="E1023" s="28" t="s">
        <v>97</v>
      </c>
      <c r="F1023" s="28" t="s">
        <v>4</v>
      </c>
      <c r="G1023" s="28">
        <v>4.9000000000000004</v>
      </c>
      <c r="H1023" s="28">
        <v>7585</v>
      </c>
      <c r="I1023" s="29">
        <f t="shared" si="113"/>
        <v>11</v>
      </c>
      <c r="J1023" s="12">
        <f t="shared" si="109"/>
        <v>4.9000000000000004</v>
      </c>
      <c r="K1023" s="13">
        <f t="shared" si="110"/>
        <v>1547.96</v>
      </c>
      <c r="L1023" s="15">
        <f t="shared" si="111"/>
        <v>7585</v>
      </c>
      <c r="M1023" s="25">
        <v>44277</v>
      </c>
      <c r="N1023" s="26">
        <v>44256</v>
      </c>
    </row>
    <row r="1024" spans="1:14" x14ac:dyDescent="0.25">
      <c r="A1024" s="1" t="s">
        <v>190</v>
      </c>
      <c r="B1024" s="27">
        <v>44266</v>
      </c>
      <c r="C1024" s="27">
        <v>44277</v>
      </c>
      <c r="D1024" s="3">
        <f t="shared" si="112"/>
        <v>11</v>
      </c>
      <c r="E1024" s="28" t="s">
        <v>98</v>
      </c>
      <c r="F1024" s="28" t="s">
        <v>4</v>
      </c>
      <c r="G1024" s="28">
        <v>38.067999999999998</v>
      </c>
      <c r="H1024" s="28">
        <v>3807.77</v>
      </c>
      <c r="I1024" s="29">
        <f t="shared" si="113"/>
        <v>11</v>
      </c>
      <c r="J1024" s="12">
        <f t="shared" si="109"/>
        <v>38.07</v>
      </c>
      <c r="K1024" s="13">
        <f t="shared" si="110"/>
        <v>100.03</v>
      </c>
      <c r="L1024" s="15">
        <f t="shared" si="111"/>
        <v>3808.14</v>
      </c>
      <c r="M1024" s="25">
        <v>44277</v>
      </c>
      <c r="N1024" s="26">
        <v>44256</v>
      </c>
    </row>
    <row r="1025" spans="1:14" x14ac:dyDescent="0.25">
      <c r="A1025" s="1" t="s">
        <v>190</v>
      </c>
      <c r="B1025" s="27">
        <v>44266</v>
      </c>
      <c r="C1025" s="27">
        <v>44277</v>
      </c>
      <c r="D1025" s="3">
        <f t="shared" si="112"/>
        <v>11</v>
      </c>
      <c r="E1025" s="28" t="s">
        <v>99</v>
      </c>
      <c r="F1025" s="28" t="s">
        <v>4</v>
      </c>
      <c r="G1025" s="28">
        <v>4</v>
      </c>
      <c r="H1025" s="28">
        <v>1600</v>
      </c>
      <c r="I1025" s="29">
        <f t="shared" si="113"/>
        <v>11</v>
      </c>
      <c r="J1025" s="12">
        <f t="shared" si="109"/>
        <v>4</v>
      </c>
      <c r="K1025" s="13">
        <f t="shared" si="110"/>
        <v>400</v>
      </c>
      <c r="L1025" s="15">
        <f t="shared" si="111"/>
        <v>1600</v>
      </c>
      <c r="M1025" s="25">
        <v>44277</v>
      </c>
      <c r="N1025" s="26">
        <v>44256</v>
      </c>
    </row>
    <row r="1026" spans="1:14" x14ac:dyDescent="0.25">
      <c r="A1026" s="1" t="s">
        <v>190</v>
      </c>
      <c r="B1026" s="27">
        <v>44266</v>
      </c>
      <c r="C1026" s="27">
        <v>44277</v>
      </c>
      <c r="D1026" s="3">
        <f t="shared" si="112"/>
        <v>11</v>
      </c>
      <c r="E1026" s="28" t="s">
        <v>100</v>
      </c>
      <c r="F1026" s="28" t="s">
        <v>4</v>
      </c>
      <c r="G1026" s="28">
        <v>16.16</v>
      </c>
      <c r="H1026" s="28">
        <v>35552</v>
      </c>
      <c r="I1026" s="29">
        <f t="shared" si="113"/>
        <v>11</v>
      </c>
      <c r="J1026" s="12">
        <f t="shared" si="109"/>
        <v>16.16</v>
      </c>
      <c r="K1026" s="13">
        <f t="shared" si="110"/>
        <v>2200</v>
      </c>
      <c r="L1026" s="15">
        <f t="shared" si="111"/>
        <v>35552</v>
      </c>
      <c r="M1026" s="25">
        <v>44277</v>
      </c>
      <c r="N1026" s="26">
        <v>44256</v>
      </c>
    </row>
    <row r="1027" spans="1:14" x14ac:dyDescent="0.25">
      <c r="A1027" s="1" t="s">
        <v>190</v>
      </c>
      <c r="B1027" s="27">
        <v>44266</v>
      </c>
      <c r="C1027" s="27">
        <v>44277</v>
      </c>
      <c r="D1027" s="3">
        <f t="shared" si="112"/>
        <v>11</v>
      </c>
      <c r="E1027" s="28" t="s">
        <v>101</v>
      </c>
      <c r="F1027" s="28" t="s">
        <v>118</v>
      </c>
      <c r="G1027" s="28">
        <v>21</v>
      </c>
      <c r="H1027" s="28">
        <v>1181.25</v>
      </c>
      <c r="I1027" s="29">
        <f t="shared" si="113"/>
        <v>11</v>
      </c>
      <c r="J1027" s="12">
        <f t="shared" si="109"/>
        <v>21</v>
      </c>
      <c r="K1027" s="13">
        <f t="shared" si="110"/>
        <v>56.25</v>
      </c>
      <c r="L1027" s="15">
        <f t="shared" si="111"/>
        <v>1181.25</v>
      </c>
      <c r="M1027" s="25">
        <v>44277</v>
      </c>
      <c r="N1027" s="26">
        <v>44256</v>
      </c>
    </row>
    <row r="1028" spans="1:14" x14ac:dyDescent="0.25">
      <c r="A1028" s="1" t="s">
        <v>190</v>
      </c>
      <c r="B1028" s="27">
        <v>44266</v>
      </c>
      <c r="C1028" s="27">
        <v>44277</v>
      </c>
      <c r="D1028" s="3">
        <f t="shared" si="112"/>
        <v>11</v>
      </c>
      <c r="E1028" s="28" t="s">
        <v>163</v>
      </c>
      <c r="F1028" s="28" t="s">
        <v>4</v>
      </c>
      <c r="G1028" s="28">
        <v>10.8</v>
      </c>
      <c r="H1028" s="28">
        <v>13356</v>
      </c>
      <c r="I1028" s="29">
        <f t="shared" si="113"/>
        <v>11</v>
      </c>
      <c r="J1028" s="12">
        <f t="shared" si="109"/>
        <v>10.8</v>
      </c>
      <c r="K1028" s="13">
        <f t="shared" si="110"/>
        <v>1236.67</v>
      </c>
      <c r="L1028" s="15">
        <f t="shared" si="111"/>
        <v>13356.04</v>
      </c>
      <c r="M1028" s="25">
        <v>44277</v>
      </c>
      <c r="N1028" s="26">
        <v>44256</v>
      </c>
    </row>
    <row r="1029" spans="1:14" x14ac:dyDescent="0.25">
      <c r="A1029" s="1" t="s">
        <v>190</v>
      </c>
      <c r="B1029" s="27">
        <v>44266</v>
      </c>
      <c r="C1029" s="27">
        <v>44277</v>
      </c>
      <c r="D1029" s="3">
        <f t="shared" si="112"/>
        <v>11</v>
      </c>
      <c r="E1029" s="28" t="s">
        <v>103</v>
      </c>
      <c r="F1029" s="28" t="s">
        <v>4</v>
      </c>
      <c r="G1029" s="28">
        <v>31</v>
      </c>
      <c r="H1029" s="28">
        <v>5810</v>
      </c>
      <c r="I1029" s="29">
        <f t="shared" si="113"/>
        <v>11</v>
      </c>
      <c r="J1029" s="12">
        <f t="shared" si="109"/>
        <v>31</v>
      </c>
      <c r="K1029" s="13">
        <f t="shared" si="110"/>
        <v>187.42</v>
      </c>
      <c r="L1029" s="15">
        <f t="shared" si="111"/>
        <v>5810.02</v>
      </c>
      <c r="M1029" s="25">
        <v>44277</v>
      </c>
      <c r="N1029" s="26">
        <v>44256</v>
      </c>
    </row>
    <row r="1030" spans="1:14" x14ac:dyDescent="0.25">
      <c r="A1030" s="1" t="s">
        <v>190</v>
      </c>
      <c r="B1030" s="27">
        <v>44266</v>
      </c>
      <c r="C1030" s="27">
        <v>44277</v>
      </c>
      <c r="D1030" s="3">
        <f t="shared" si="112"/>
        <v>11</v>
      </c>
      <c r="E1030" s="28" t="s">
        <v>104</v>
      </c>
      <c r="F1030" s="28" t="s">
        <v>127</v>
      </c>
      <c r="G1030" s="28">
        <v>1.44</v>
      </c>
      <c r="H1030" s="28">
        <v>1284</v>
      </c>
      <c r="I1030" s="29">
        <f t="shared" si="113"/>
        <v>11</v>
      </c>
      <c r="J1030" s="12">
        <f t="shared" si="109"/>
        <v>1.44</v>
      </c>
      <c r="K1030" s="13">
        <f t="shared" si="110"/>
        <v>891.67</v>
      </c>
      <c r="L1030" s="15">
        <f t="shared" si="111"/>
        <v>1284</v>
      </c>
      <c r="M1030" s="25">
        <v>44277</v>
      </c>
      <c r="N1030" s="26">
        <v>44256</v>
      </c>
    </row>
    <row r="1031" spans="1:14" x14ac:dyDescent="0.25">
      <c r="A1031" s="1" t="s">
        <v>190</v>
      </c>
      <c r="B1031" s="27">
        <v>44266</v>
      </c>
      <c r="C1031" s="27">
        <v>44277</v>
      </c>
      <c r="D1031" s="3">
        <f t="shared" si="112"/>
        <v>11</v>
      </c>
      <c r="E1031" s="28" t="s">
        <v>105</v>
      </c>
      <c r="F1031" s="28" t="s">
        <v>4</v>
      </c>
      <c r="G1031" s="28">
        <v>30</v>
      </c>
      <c r="H1031" s="28">
        <v>31000</v>
      </c>
      <c r="I1031" s="29">
        <f t="shared" si="113"/>
        <v>11</v>
      </c>
      <c r="J1031" s="12">
        <f t="shared" si="109"/>
        <v>30</v>
      </c>
      <c r="K1031" s="13">
        <f t="shared" si="110"/>
        <v>1033.33</v>
      </c>
      <c r="L1031" s="15">
        <f t="shared" si="111"/>
        <v>30999.9</v>
      </c>
      <c r="M1031" s="25">
        <v>44277</v>
      </c>
      <c r="N1031" s="26">
        <v>44256</v>
      </c>
    </row>
    <row r="1032" spans="1:14" x14ac:dyDescent="0.25">
      <c r="A1032" s="1" t="s">
        <v>190</v>
      </c>
      <c r="B1032" s="27">
        <v>44266</v>
      </c>
      <c r="C1032" s="27">
        <v>44277</v>
      </c>
      <c r="D1032" s="3">
        <f t="shared" si="112"/>
        <v>11</v>
      </c>
      <c r="E1032" s="28" t="s">
        <v>106</v>
      </c>
      <c r="F1032" s="28" t="s">
        <v>4</v>
      </c>
      <c r="G1032" s="28">
        <v>50</v>
      </c>
      <c r="H1032" s="28">
        <v>31000</v>
      </c>
      <c r="I1032" s="29">
        <f t="shared" si="113"/>
        <v>11</v>
      </c>
      <c r="J1032" s="12">
        <f t="shared" si="109"/>
        <v>50</v>
      </c>
      <c r="K1032" s="13">
        <f t="shared" si="110"/>
        <v>620</v>
      </c>
      <c r="L1032" s="15">
        <f t="shared" si="111"/>
        <v>31000</v>
      </c>
      <c r="M1032" s="25">
        <v>44277</v>
      </c>
      <c r="N1032" s="26">
        <v>44256</v>
      </c>
    </row>
    <row r="1033" spans="1:14" x14ac:dyDescent="0.25">
      <c r="A1033" s="1" t="s">
        <v>190</v>
      </c>
      <c r="B1033" s="27">
        <v>44266</v>
      </c>
      <c r="C1033" s="27">
        <v>44277</v>
      </c>
      <c r="D1033" s="3">
        <f t="shared" si="112"/>
        <v>11</v>
      </c>
      <c r="E1033" s="28" t="s">
        <v>107</v>
      </c>
      <c r="F1033" s="28" t="s">
        <v>4</v>
      </c>
      <c r="G1033" s="28">
        <v>35.5</v>
      </c>
      <c r="H1033" s="28">
        <v>21825</v>
      </c>
      <c r="I1033" s="29">
        <f t="shared" si="113"/>
        <v>11</v>
      </c>
      <c r="J1033" s="12">
        <f t="shared" si="109"/>
        <v>35.5</v>
      </c>
      <c r="K1033" s="13">
        <f t="shared" si="110"/>
        <v>614.79</v>
      </c>
      <c r="L1033" s="15">
        <f t="shared" si="111"/>
        <v>21825.05</v>
      </c>
      <c r="M1033" s="25">
        <v>44277</v>
      </c>
      <c r="N1033" s="26">
        <v>44256</v>
      </c>
    </row>
    <row r="1034" spans="1:14" x14ac:dyDescent="0.25">
      <c r="A1034" s="1" t="s">
        <v>190</v>
      </c>
      <c r="B1034" s="27">
        <v>44266</v>
      </c>
      <c r="C1034" s="27">
        <v>44277</v>
      </c>
      <c r="D1034" s="3">
        <f t="shared" si="112"/>
        <v>11</v>
      </c>
      <c r="E1034" s="28" t="s">
        <v>108</v>
      </c>
      <c r="F1034" s="28" t="s">
        <v>4</v>
      </c>
      <c r="G1034" s="28">
        <v>28.48</v>
      </c>
      <c r="H1034" s="28">
        <v>14310.4</v>
      </c>
      <c r="I1034" s="29">
        <f t="shared" si="113"/>
        <v>11</v>
      </c>
      <c r="J1034" s="12">
        <f t="shared" si="109"/>
        <v>28.48</v>
      </c>
      <c r="K1034" s="13">
        <f t="shared" si="110"/>
        <v>502.47</v>
      </c>
      <c r="L1034" s="15">
        <f t="shared" si="111"/>
        <v>14310.35</v>
      </c>
      <c r="M1034" s="25">
        <v>44277</v>
      </c>
      <c r="N1034" s="26">
        <v>44256</v>
      </c>
    </row>
    <row r="1035" spans="1:14" x14ac:dyDescent="0.25">
      <c r="A1035" s="1" t="s">
        <v>190</v>
      </c>
      <c r="B1035" s="27">
        <v>44266</v>
      </c>
      <c r="C1035" s="27">
        <v>44277</v>
      </c>
      <c r="D1035" s="3">
        <f t="shared" si="112"/>
        <v>11</v>
      </c>
      <c r="E1035" s="28" t="s">
        <v>109</v>
      </c>
      <c r="F1035" s="28" t="s">
        <v>4</v>
      </c>
      <c r="G1035" s="28">
        <v>55</v>
      </c>
      <c r="H1035" s="28">
        <v>22000</v>
      </c>
      <c r="I1035" s="29">
        <f t="shared" si="113"/>
        <v>11</v>
      </c>
      <c r="J1035" s="12">
        <f t="shared" si="109"/>
        <v>55</v>
      </c>
      <c r="K1035" s="13">
        <f t="shared" si="110"/>
        <v>400</v>
      </c>
      <c r="L1035" s="15">
        <f t="shared" si="111"/>
        <v>22000</v>
      </c>
      <c r="M1035" s="25">
        <v>44277</v>
      </c>
      <c r="N1035" s="26">
        <v>44256</v>
      </c>
    </row>
    <row r="1036" spans="1:14" x14ac:dyDescent="0.25">
      <c r="A1036" s="1" t="s">
        <v>190</v>
      </c>
      <c r="B1036" s="27">
        <v>44266</v>
      </c>
      <c r="C1036" s="27">
        <v>44277</v>
      </c>
      <c r="D1036" s="3">
        <f t="shared" si="112"/>
        <v>11</v>
      </c>
      <c r="E1036" s="28" t="s">
        <v>110</v>
      </c>
      <c r="F1036" s="28" t="s">
        <v>4</v>
      </c>
      <c r="G1036" s="28">
        <v>0.85</v>
      </c>
      <c r="H1036" s="28">
        <v>1150</v>
      </c>
      <c r="I1036" s="29">
        <f t="shared" si="113"/>
        <v>11</v>
      </c>
      <c r="J1036" s="12">
        <f t="shared" si="109"/>
        <v>0.85</v>
      </c>
      <c r="K1036" s="13">
        <f t="shared" si="110"/>
        <v>1352.94</v>
      </c>
      <c r="L1036" s="15">
        <f t="shared" si="111"/>
        <v>1150</v>
      </c>
      <c r="M1036" s="25">
        <v>44277</v>
      </c>
      <c r="N1036" s="26">
        <v>44256</v>
      </c>
    </row>
    <row r="1037" spans="1:14" x14ac:dyDescent="0.25">
      <c r="A1037" s="1" t="s">
        <v>190</v>
      </c>
      <c r="B1037" s="27">
        <v>44266</v>
      </c>
      <c r="C1037" s="27">
        <v>44277</v>
      </c>
      <c r="D1037" s="3">
        <f t="shared" si="112"/>
        <v>11</v>
      </c>
      <c r="E1037" s="28" t="s">
        <v>111</v>
      </c>
      <c r="F1037" s="28" t="s">
        <v>4</v>
      </c>
      <c r="G1037" s="28">
        <v>1.44</v>
      </c>
      <c r="H1037" s="28">
        <v>2700</v>
      </c>
      <c r="I1037" s="29">
        <f t="shared" si="113"/>
        <v>11</v>
      </c>
      <c r="J1037" s="12">
        <f t="shared" si="109"/>
        <v>1.44</v>
      </c>
      <c r="K1037" s="13">
        <f t="shared" si="110"/>
        <v>1875</v>
      </c>
      <c r="L1037" s="15">
        <f t="shared" si="111"/>
        <v>2700</v>
      </c>
      <c r="M1037" s="25">
        <v>44277</v>
      </c>
      <c r="N1037" s="26">
        <v>44256</v>
      </c>
    </row>
    <row r="1038" spans="1:14" x14ac:dyDescent="0.25">
      <c r="A1038" s="1" t="s">
        <v>190</v>
      </c>
      <c r="B1038" s="27">
        <v>44266</v>
      </c>
      <c r="C1038" s="27">
        <v>44277</v>
      </c>
      <c r="D1038" s="3">
        <f t="shared" si="112"/>
        <v>11</v>
      </c>
      <c r="E1038" s="28" t="s">
        <v>112</v>
      </c>
      <c r="F1038" s="28" t="s">
        <v>4</v>
      </c>
      <c r="G1038" s="28">
        <v>0.96</v>
      </c>
      <c r="H1038" s="28">
        <v>3420</v>
      </c>
      <c r="I1038" s="29">
        <f t="shared" si="113"/>
        <v>11</v>
      </c>
      <c r="J1038" s="12">
        <f t="shared" si="109"/>
        <v>0.96</v>
      </c>
      <c r="K1038" s="13">
        <f t="shared" si="110"/>
        <v>3562.5</v>
      </c>
      <c r="L1038" s="15">
        <f t="shared" si="111"/>
        <v>3420</v>
      </c>
      <c r="M1038" s="25">
        <v>44277</v>
      </c>
      <c r="N1038" s="26">
        <v>44256</v>
      </c>
    </row>
    <row r="1039" spans="1:14" x14ac:dyDescent="0.25">
      <c r="A1039" s="1" t="s">
        <v>190</v>
      </c>
      <c r="B1039" s="27">
        <v>44266</v>
      </c>
      <c r="C1039" s="27">
        <v>44277</v>
      </c>
      <c r="D1039" s="3">
        <f t="shared" si="112"/>
        <v>11</v>
      </c>
      <c r="E1039" s="28" t="s">
        <v>113</v>
      </c>
      <c r="F1039" s="28" t="s">
        <v>118</v>
      </c>
      <c r="G1039" s="28">
        <v>608</v>
      </c>
      <c r="H1039" s="28">
        <v>7642.28</v>
      </c>
      <c r="I1039" s="29">
        <f t="shared" si="113"/>
        <v>11</v>
      </c>
      <c r="J1039" s="12">
        <f t="shared" si="109"/>
        <v>608</v>
      </c>
      <c r="K1039" s="13">
        <f t="shared" si="110"/>
        <v>12.57</v>
      </c>
      <c r="L1039" s="15">
        <f t="shared" si="111"/>
        <v>7642.56</v>
      </c>
      <c r="M1039" s="25">
        <v>44277</v>
      </c>
      <c r="N1039" s="26">
        <v>44256</v>
      </c>
    </row>
    <row r="1040" spans="1:14" x14ac:dyDescent="0.25">
      <c r="A1040" s="1" t="s">
        <v>190</v>
      </c>
      <c r="B1040" s="27">
        <v>44266</v>
      </c>
      <c r="C1040" s="27">
        <v>44277</v>
      </c>
      <c r="D1040" s="3">
        <f t="shared" si="112"/>
        <v>11</v>
      </c>
      <c r="E1040" s="28" t="s">
        <v>114</v>
      </c>
      <c r="F1040" s="28" t="s">
        <v>118</v>
      </c>
      <c r="G1040" s="28">
        <v>3500</v>
      </c>
      <c r="H1040" s="28">
        <v>37572.800000000003</v>
      </c>
      <c r="I1040" s="29">
        <f t="shared" si="113"/>
        <v>11</v>
      </c>
      <c r="J1040" s="12">
        <f t="shared" si="109"/>
        <v>3500</v>
      </c>
      <c r="K1040" s="13">
        <f t="shared" si="110"/>
        <v>10.74</v>
      </c>
      <c r="L1040" s="15">
        <f t="shared" si="111"/>
        <v>37590</v>
      </c>
      <c r="M1040" s="25">
        <v>44277</v>
      </c>
      <c r="N1040" s="26">
        <v>44256</v>
      </c>
    </row>
    <row r="1041" spans="1:14" x14ac:dyDescent="0.25">
      <c r="A1041" s="1" t="s">
        <v>190</v>
      </c>
      <c r="B1041" s="27">
        <v>44266</v>
      </c>
      <c r="C1041" s="27">
        <v>44277</v>
      </c>
      <c r="D1041" s="3">
        <f t="shared" si="112"/>
        <v>11</v>
      </c>
      <c r="E1041" s="28" t="s">
        <v>115</v>
      </c>
      <c r="F1041" s="28" t="s">
        <v>4</v>
      </c>
      <c r="G1041" s="28">
        <v>5</v>
      </c>
      <c r="H1041" s="28">
        <v>5576.88</v>
      </c>
      <c r="I1041" s="29">
        <f t="shared" si="113"/>
        <v>11</v>
      </c>
      <c r="J1041" s="12">
        <f t="shared" si="109"/>
        <v>5</v>
      </c>
      <c r="K1041" s="13">
        <f t="shared" si="110"/>
        <v>1115.3800000000001</v>
      </c>
      <c r="L1041" s="15">
        <f t="shared" si="111"/>
        <v>5576.9</v>
      </c>
      <c r="M1041" s="25">
        <v>44277</v>
      </c>
      <c r="N1041" s="26">
        <v>44256</v>
      </c>
    </row>
    <row r="1042" spans="1:14" x14ac:dyDescent="0.25">
      <c r="A1042" s="1" t="s">
        <v>190</v>
      </c>
      <c r="B1042" s="27">
        <v>44266</v>
      </c>
      <c r="C1042" s="27">
        <v>44277</v>
      </c>
      <c r="D1042" s="3">
        <f t="shared" si="112"/>
        <v>11</v>
      </c>
      <c r="E1042" s="28" t="s">
        <v>117</v>
      </c>
      <c r="F1042" s="28" t="s">
        <v>4</v>
      </c>
      <c r="G1042" s="28">
        <v>46.8</v>
      </c>
      <c r="H1042" s="28">
        <v>50104.5</v>
      </c>
      <c r="I1042" s="29">
        <f t="shared" si="113"/>
        <v>11</v>
      </c>
      <c r="J1042" s="12">
        <f t="shared" si="109"/>
        <v>46.8</v>
      </c>
      <c r="K1042" s="13">
        <f t="shared" si="110"/>
        <v>1070.6099999999999</v>
      </c>
      <c r="L1042" s="15">
        <f t="shared" si="111"/>
        <v>50104.55</v>
      </c>
      <c r="M1042" s="25">
        <v>44277</v>
      </c>
      <c r="N1042" s="26">
        <v>44256</v>
      </c>
    </row>
    <row r="1043" spans="1:14" x14ac:dyDescent="0.25">
      <c r="A1043" s="1" t="s">
        <v>190</v>
      </c>
      <c r="B1043" s="27">
        <v>44266</v>
      </c>
      <c r="C1043" s="27">
        <v>44277</v>
      </c>
      <c r="D1043" s="3">
        <f t="shared" si="112"/>
        <v>11</v>
      </c>
      <c r="E1043" s="28" t="s">
        <v>20</v>
      </c>
      <c r="F1043" s="28" t="s">
        <v>4</v>
      </c>
      <c r="G1043" s="28">
        <v>0.57999999999999996</v>
      </c>
      <c r="H1043" s="28">
        <v>1207</v>
      </c>
      <c r="I1043" s="29">
        <f t="shared" si="113"/>
        <v>11</v>
      </c>
      <c r="J1043" s="12">
        <f t="shared" si="109"/>
        <v>0.57999999999999996</v>
      </c>
      <c r="K1043" s="13">
        <f t="shared" si="110"/>
        <v>2081.0300000000002</v>
      </c>
      <c r="L1043" s="15">
        <f t="shared" si="111"/>
        <v>1207</v>
      </c>
      <c r="M1043" s="25">
        <v>44277</v>
      </c>
      <c r="N1043" s="26">
        <v>44256</v>
      </c>
    </row>
    <row r="1044" spans="1:14" x14ac:dyDescent="0.25">
      <c r="A1044" s="1" t="s">
        <v>190</v>
      </c>
      <c r="B1044" s="27">
        <v>44266</v>
      </c>
      <c r="C1044" s="27">
        <v>44277</v>
      </c>
      <c r="D1044" s="3">
        <f t="shared" si="112"/>
        <v>11</v>
      </c>
      <c r="E1044" s="28" t="s">
        <v>180</v>
      </c>
      <c r="F1044" s="28" t="s">
        <v>118</v>
      </c>
      <c r="G1044" s="28">
        <v>3</v>
      </c>
      <c r="H1044" s="28">
        <v>90</v>
      </c>
      <c r="I1044" s="29">
        <f t="shared" si="113"/>
        <v>11</v>
      </c>
      <c r="J1044" s="12">
        <f t="shared" si="109"/>
        <v>3</v>
      </c>
      <c r="K1044" s="13">
        <f t="shared" si="110"/>
        <v>30</v>
      </c>
      <c r="L1044" s="15">
        <f t="shared" si="111"/>
        <v>90</v>
      </c>
      <c r="M1044" s="25">
        <v>44277</v>
      </c>
      <c r="N1044" s="26">
        <v>44256</v>
      </c>
    </row>
    <row r="1045" spans="1:14" x14ac:dyDescent="0.25">
      <c r="A1045" s="1" t="s">
        <v>190</v>
      </c>
      <c r="B1045" s="27">
        <v>44266</v>
      </c>
      <c r="C1045" s="27">
        <v>44277</v>
      </c>
      <c r="D1045" s="3">
        <f t="shared" si="112"/>
        <v>11</v>
      </c>
      <c r="E1045" s="28" t="s">
        <v>195</v>
      </c>
      <c r="F1045" s="28" t="s">
        <v>118</v>
      </c>
      <c r="G1045" s="28">
        <v>1</v>
      </c>
      <c r="H1045" s="28">
        <v>500</v>
      </c>
      <c r="I1045" s="29">
        <f t="shared" si="113"/>
        <v>11</v>
      </c>
      <c r="J1045" s="12">
        <f t="shared" si="109"/>
        <v>1</v>
      </c>
      <c r="K1045" s="13">
        <f t="shared" si="110"/>
        <v>500</v>
      </c>
      <c r="L1045" s="15">
        <f t="shared" si="111"/>
        <v>500</v>
      </c>
      <c r="M1045" s="25">
        <v>44277</v>
      </c>
      <c r="N1045" s="26">
        <v>44256</v>
      </c>
    </row>
    <row r="1046" spans="1:14" x14ac:dyDescent="0.25">
      <c r="A1046" s="1" t="s">
        <v>190</v>
      </c>
      <c r="B1046" s="27">
        <v>44266</v>
      </c>
      <c r="C1046" s="27">
        <v>44277</v>
      </c>
      <c r="D1046" s="3">
        <f t="shared" si="112"/>
        <v>11</v>
      </c>
      <c r="E1046" s="28" t="s">
        <v>102</v>
      </c>
      <c r="F1046" s="28" t="s">
        <v>4</v>
      </c>
      <c r="G1046" s="28">
        <v>22.8</v>
      </c>
      <c r="H1046" s="28">
        <v>16003</v>
      </c>
      <c r="I1046" s="29">
        <f t="shared" si="113"/>
        <v>11</v>
      </c>
      <c r="J1046" s="12">
        <f t="shared" si="109"/>
        <v>22.8</v>
      </c>
      <c r="K1046" s="13">
        <f t="shared" si="110"/>
        <v>701.89</v>
      </c>
      <c r="L1046" s="15">
        <f t="shared" si="111"/>
        <v>16003.09</v>
      </c>
      <c r="M1046" s="25">
        <v>44277</v>
      </c>
      <c r="N1046" s="26">
        <v>44256</v>
      </c>
    </row>
    <row r="1047" spans="1:14" x14ac:dyDescent="0.25">
      <c r="A1047" s="1" t="s">
        <v>190</v>
      </c>
      <c r="B1047" s="27">
        <v>44266</v>
      </c>
      <c r="C1047" s="27">
        <v>44277</v>
      </c>
      <c r="D1047" s="3">
        <f t="shared" si="112"/>
        <v>11</v>
      </c>
      <c r="E1047" s="28" t="s">
        <v>128</v>
      </c>
      <c r="F1047" s="28" t="s">
        <v>118</v>
      </c>
      <c r="G1047" s="28">
        <v>2</v>
      </c>
      <c r="H1047" s="28">
        <v>477</v>
      </c>
      <c r="I1047" s="29">
        <f t="shared" si="113"/>
        <v>11</v>
      </c>
      <c r="J1047" s="12">
        <f t="shared" si="109"/>
        <v>2</v>
      </c>
      <c r="K1047" s="13">
        <f t="shared" si="110"/>
        <v>238.5</v>
      </c>
      <c r="L1047" s="15">
        <f t="shared" si="111"/>
        <v>477</v>
      </c>
      <c r="M1047" s="25">
        <v>44277</v>
      </c>
      <c r="N1047" s="26">
        <v>44256</v>
      </c>
    </row>
    <row r="1048" spans="1:14" x14ac:dyDescent="0.25">
      <c r="A1048" s="1" t="s">
        <v>190</v>
      </c>
      <c r="B1048" s="27">
        <v>44266</v>
      </c>
      <c r="C1048" s="27">
        <v>44277</v>
      </c>
      <c r="D1048" s="3">
        <f t="shared" si="112"/>
        <v>11</v>
      </c>
      <c r="E1048" s="28" t="s">
        <v>165</v>
      </c>
      <c r="F1048" s="28" t="s">
        <v>118</v>
      </c>
      <c r="G1048" s="28">
        <v>2</v>
      </c>
      <c r="H1048" s="28">
        <v>2321.4299999999998</v>
      </c>
      <c r="I1048" s="29">
        <f t="shared" si="113"/>
        <v>11</v>
      </c>
      <c r="J1048" s="12">
        <f t="shared" si="109"/>
        <v>2</v>
      </c>
      <c r="K1048" s="13">
        <f t="shared" si="110"/>
        <v>1160.72</v>
      </c>
      <c r="L1048" s="15">
        <f t="shared" si="111"/>
        <v>2321.44</v>
      </c>
      <c r="M1048" s="25">
        <v>44277</v>
      </c>
      <c r="N1048" s="26">
        <v>44256</v>
      </c>
    </row>
    <row r="1049" spans="1:14" x14ac:dyDescent="0.25">
      <c r="A1049" s="1" t="s">
        <v>190</v>
      </c>
      <c r="B1049" s="27">
        <v>44266</v>
      </c>
      <c r="C1049" s="27">
        <v>44277</v>
      </c>
      <c r="D1049" s="3">
        <f t="shared" si="112"/>
        <v>11</v>
      </c>
      <c r="E1049" s="28" t="s">
        <v>131</v>
      </c>
      <c r="F1049" s="28" t="s">
        <v>118</v>
      </c>
      <c r="G1049" s="28">
        <v>15</v>
      </c>
      <c r="H1049" s="28">
        <v>809.33</v>
      </c>
      <c r="I1049" s="29">
        <f t="shared" si="113"/>
        <v>11</v>
      </c>
      <c r="J1049" s="12">
        <f t="shared" si="109"/>
        <v>15</v>
      </c>
      <c r="K1049" s="13">
        <f t="shared" si="110"/>
        <v>53.96</v>
      </c>
      <c r="L1049" s="15">
        <f t="shared" si="111"/>
        <v>809.4</v>
      </c>
      <c r="M1049" s="25">
        <v>44277</v>
      </c>
      <c r="N1049" s="26">
        <v>44256</v>
      </c>
    </row>
    <row r="1050" spans="1:14" x14ac:dyDescent="0.25">
      <c r="A1050" s="1" t="s">
        <v>190</v>
      </c>
      <c r="B1050" s="27">
        <v>44266</v>
      </c>
      <c r="C1050" s="27">
        <v>44277</v>
      </c>
      <c r="D1050" s="3">
        <f t="shared" si="112"/>
        <v>11</v>
      </c>
      <c r="E1050" s="28" t="s">
        <v>196</v>
      </c>
      <c r="F1050" s="28" t="s">
        <v>118</v>
      </c>
      <c r="G1050" s="28">
        <v>1.333</v>
      </c>
      <c r="H1050" s="28">
        <v>3599.1</v>
      </c>
      <c r="I1050" s="29">
        <f t="shared" si="113"/>
        <v>11</v>
      </c>
      <c r="J1050" s="12">
        <f t="shared" si="109"/>
        <v>1.33</v>
      </c>
      <c r="K1050" s="13">
        <f t="shared" si="110"/>
        <v>2700</v>
      </c>
      <c r="L1050" s="15">
        <f t="shared" si="111"/>
        <v>3591</v>
      </c>
      <c r="M1050" s="25">
        <v>44277</v>
      </c>
      <c r="N1050" s="26">
        <v>44256</v>
      </c>
    </row>
    <row r="1051" spans="1:14" x14ac:dyDescent="0.25">
      <c r="A1051" s="1" t="s">
        <v>190</v>
      </c>
      <c r="B1051" s="27">
        <v>44266</v>
      </c>
      <c r="C1051" s="27">
        <v>44277</v>
      </c>
      <c r="D1051" s="3">
        <f t="shared" si="112"/>
        <v>11</v>
      </c>
      <c r="E1051" s="28" t="s">
        <v>133</v>
      </c>
      <c r="F1051" s="28" t="s">
        <v>118</v>
      </c>
      <c r="G1051" s="28">
        <v>1</v>
      </c>
      <c r="H1051" s="28">
        <v>697</v>
      </c>
      <c r="I1051" s="29">
        <f t="shared" si="113"/>
        <v>11</v>
      </c>
      <c r="J1051" s="12">
        <f t="shared" si="109"/>
        <v>1</v>
      </c>
      <c r="K1051" s="13">
        <f t="shared" si="110"/>
        <v>697</v>
      </c>
      <c r="L1051" s="15">
        <f t="shared" si="111"/>
        <v>697</v>
      </c>
      <c r="M1051" s="25">
        <v>44277</v>
      </c>
      <c r="N1051" s="26">
        <v>44256</v>
      </c>
    </row>
    <row r="1052" spans="1:14" x14ac:dyDescent="0.25">
      <c r="A1052" s="1" t="s">
        <v>190</v>
      </c>
      <c r="B1052" s="27">
        <v>44266</v>
      </c>
      <c r="C1052" s="27">
        <v>44277</v>
      </c>
      <c r="D1052" s="3">
        <f t="shared" si="112"/>
        <v>11</v>
      </c>
      <c r="E1052" s="28" t="s">
        <v>134</v>
      </c>
      <c r="F1052" s="28" t="s">
        <v>118</v>
      </c>
      <c r="G1052" s="28">
        <v>6</v>
      </c>
      <c r="H1052" s="28">
        <v>900</v>
      </c>
      <c r="I1052" s="29">
        <f t="shared" si="113"/>
        <v>11</v>
      </c>
      <c r="J1052" s="12">
        <f t="shared" si="109"/>
        <v>6</v>
      </c>
      <c r="K1052" s="13">
        <f t="shared" si="110"/>
        <v>150</v>
      </c>
      <c r="L1052" s="15">
        <f t="shared" si="111"/>
        <v>900</v>
      </c>
      <c r="M1052" s="25">
        <v>44277</v>
      </c>
      <c r="N1052" s="26">
        <v>44256</v>
      </c>
    </row>
    <row r="1053" spans="1:14" x14ac:dyDescent="0.25">
      <c r="A1053" s="1" t="s">
        <v>190</v>
      </c>
      <c r="B1053" s="27">
        <v>44266</v>
      </c>
      <c r="C1053" s="27">
        <v>44277</v>
      </c>
      <c r="D1053" s="3">
        <f t="shared" si="112"/>
        <v>11</v>
      </c>
      <c r="E1053" s="28" t="s">
        <v>135</v>
      </c>
      <c r="F1053" s="28" t="s">
        <v>118</v>
      </c>
      <c r="G1053" s="28">
        <v>2</v>
      </c>
      <c r="H1053" s="28">
        <v>482</v>
      </c>
      <c r="I1053" s="29">
        <f t="shared" si="113"/>
        <v>11</v>
      </c>
      <c r="J1053" s="12">
        <f t="shared" si="109"/>
        <v>2</v>
      </c>
      <c r="K1053" s="13">
        <f t="shared" si="110"/>
        <v>241</v>
      </c>
      <c r="L1053" s="15">
        <f t="shared" si="111"/>
        <v>482</v>
      </c>
      <c r="M1053" s="25">
        <v>44277</v>
      </c>
      <c r="N1053" s="26">
        <v>44256</v>
      </c>
    </row>
    <row r="1054" spans="1:14" x14ac:dyDescent="0.25">
      <c r="A1054" s="1" t="s">
        <v>190</v>
      </c>
      <c r="B1054" s="27">
        <v>44266</v>
      </c>
      <c r="C1054" s="27">
        <v>44277</v>
      </c>
      <c r="D1054" s="3">
        <f t="shared" si="112"/>
        <v>11</v>
      </c>
      <c r="E1054" s="28" t="s">
        <v>136</v>
      </c>
      <c r="F1054" s="28" t="s">
        <v>159</v>
      </c>
      <c r="G1054" s="28">
        <v>6</v>
      </c>
      <c r="H1054" s="28">
        <v>315</v>
      </c>
      <c r="I1054" s="29">
        <f t="shared" si="113"/>
        <v>11</v>
      </c>
      <c r="J1054" s="12">
        <f t="shared" si="109"/>
        <v>6</v>
      </c>
      <c r="K1054" s="13">
        <f t="shared" si="110"/>
        <v>52.5</v>
      </c>
      <c r="L1054" s="15">
        <f t="shared" si="111"/>
        <v>315</v>
      </c>
      <c r="M1054" s="25">
        <v>44277</v>
      </c>
      <c r="N1054" s="26">
        <v>44256</v>
      </c>
    </row>
    <row r="1055" spans="1:14" x14ac:dyDescent="0.25">
      <c r="A1055" s="1" t="s">
        <v>190</v>
      </c>
      <c r="B1055" s="27">
        <v>44266</v>
      </c>
      <c r="C1055" s="27">
        <v>44277</v>
      </c>
      <c r="D1055" s="3">
        <f t="shared" si="112"/>
        <v>11</v>
      </c>
      <c r="E1055" s="28" t="s">
        <v>137</v>
      </c>
      <c r="F1055" s="28" t="s">
        <v>118</v>
      </c>
      <c r="G1055" s="28">
        <v>50</v>
      </c>
      <c r="H1055" s="28">
        <v>600</v>
      </c>
      <c r="I1055" s="29">
        <f t="shared" si="113"/>
        <v>11</v>
      </c>
      <c r="J1055" s="12">
        <f t="shared" si="109"/>
        <v>50</v>
      </c>
      <c r="K1055" s="13">
        <f t="shared" si="110"/>
        <v>12</v>
      </c>
      <c r="L1055" s="15">
        <f t="shared" si="111"/>
        <v>600</v>
      </c>
      <c r="M1055" s="25">
        <v>44277</v>
      </c>
      <c r="N1055" s="26">
        <v>44256</v>
      </c>
    </row>
    <row r="1056" spans="1:14" x14ac:dyDescent="0.25">
      <c r="A1056" s="1" t="s">
        <v>190</v>
      </c>
      <c r="B1056" s="27">
        <v>44266</v>
      </c>
      <c r="C1056" s="27">
        <v>44277</v>
      </c>
      <c r="D1056" s="3">
        <f t="shared" si="112"/>
        <v>11</v>
      </c>
      <c r="E1056" s="28" t="s">
        <v>138</v>
      </c>
      <c r="F1056" s="28" t="s">
        <v>118</v>
      </c>
      <c r="G1056" s="28">
        <v>0.4</v>
      </c>
      <c r="H1056" s="28">
        <v>331.25</v>
      </c>
      <c r="I1056" s="29">
        <f t="shared" si="113"/>
        <v>11</v>
      </c>
      <c r="J1056" s="12">
        <f t="shared" ref="J1056:J1074" si="114">ROUND(G1056/D1056*I1056,2)</f>
        <v>0.4</v>
      </c>
      <c r="K1056" s="13">
        <f t="shared" ref="K1056:K1074" si="115">ROUND(H1056/G1056,2)</f>
        <v>828.13</v>
      </c>
      <c r="L1056" s="15">
        <f t="shared" ref="L1056:L1074" si="116">ROUND(J1056*K1056,2)</f>
        <v>331.25</v>
      </c>
      <c r="M1056" s="25">
        <v>44277</v>
      </c>
      <c r="N1056" s="26">
        <v>44256</v>
      </c>
    </row>
    <row r="1057" spans="1:14" x14ac:dyDescent="0.25">
      <c r="A1057" s="1" t="s">
        <v>190</v>
      </c>
      <c r="B1057" s="27">
        <v>44266</v>
      </c>
      <c r="C1057" s="27">
        <v>44277</v>
      </c>
      <c r="D1057" s="3">
        <f t="shared" si="112"/>
        <v>11</v>
      </c>
      <c r="E1057" s="28" t="s">
        <v>139</v>
      </c>
      <c r="F1057" s="28" t="s">
        <v>118</v>
      </c>
      <c r="G1057" s="28">
        <v>16</v>
      </c>
      <c r="H1057" s="28">
        <v>1317.2</v>
      </c>
      <c r="I1057" s="29">
        <f t="shared" si="113"/>
        <v>11</v>
      </c>
      <c r="J1057" s="12">
        <f t="shared" si="114"/>
        <v>16</v>
      </c>
      <c r="K1057" s="13">
        <f t="shared" si="115"/>
        <v>82.33</v>
      </c>
      <c r="L1057" s="15">
        <f t="shared" si="116"/>
        <v>1317.28</v>
      </c>
      <c r="M1057" s="25">
        <v>44277</v>
      </c>
      <c r="N1057" s="26">
        <v>44256</v>
      </c>
    </row>
    <row r="1058" spans="1:14" x14ac:dyDescent="0.25">
      <c r="A1058" s="1" t="s">
        <v>190</v>
      </c>
      <c r="B1058" s="27">
        <v>44266</v>
      </c>
      <c r="C1058" s="27">
        <v>44277</v>
      </c>
      <c r="D1058" s="3">
        <f t="shared" si="112"/>
        <v>11</v>
      </c>
      <c r="E1058" s="28" t="s">
        <v>140</v>
      </c>
      <c r="F1058" s="28" t="s">
        <v>118</v>
      </c>
      <c r="G1058" s="28">
        <v>30</v>
      </c>
      <c r="H1058" s="28">
        <v>2250</v>
      </c>
      <c r="I1058" s="29">
        <f t="shared" si="113"/>
        <v>11</v>
      </c>
      <c r="J1058" s="12">
        <f t="shared" si="114"/>
        <v>30</v>
      </c>
      <c r="K1058" s="13">
        <f t="shared" si="115"/>
        <v>75</v>
      </c>
      <c r="L1058" s="15">
        <f t="shared" si="116"/>
        <v>2250</v>
      </c>
      <c r="M1058" s="25">
        <v>44277</v>
      </c>
      <c r="N1058" s="26">
        <v>44256</v>
      </c>
    </row>
    <row r="1059" spans="1:14" x14ac:dyDescent="0.25">
      <c r="A1059" s="1" t="s">
        <v>190</v>
      </c>
      <c r="B1059" s="27">
        <v>44266</v>
      </c>
      <c r="C1059" s="27">
        <v>44277</v>
      </c>
      <c r="D1059" s="3">
        <f t="shared" si="112"/>
        <v>11</v>
      </c>
      <c r="E1059" s="28" t="s">
        <v>141</v>
      </c>
      <c r="F1059" s="28" t="s">
        <v>118</v>
      </c>
      <c r="G1059" s="28">
        <v>8</v>
      </c>
      <c r="H1059" s="28">
        <v>1704</v>
      </c>
      <c r="I1059" s="29">
        <f t="shared" si="113"/>
        <v>11</v>
      </c>
      <c r="J1059" s="12">
        <f t="shared" si="114"/>
        <v>8</v>
      </c>
      <c r="K1059" s="13">
        <f t="shared" si="115"/>
        <v>213</v>
      </c>
      <c r="L1059" s="15">
        <f t="shared" si="116"/>
        <v>1704</v>
      </c>
      <c r="M1059" s="25">
        <v>44277</v>
      </c>
      <c r="N1059" s="26">
        <v>44256</v>
      </c>
    </row>
    <row r="1060" spans="1:14" x14ac:dyDescent="0.25">
      <c r="A1060" s="1" t="s">
        <v>190</v>
      </c>
      <c r="B1060" s="27">
        <v>44266</v>
      </c>
      <c r="C1060" s="27">
        <v>44277</v>
      </c>
      <c r="D1060" s="3">
        <f t="shared" si="112"/>
        <v>11</v>
      </c>
      <c r="E1060" s="28" t="s">
        <v>142</v>
      </c>
      <c r="F1060" s="28" t="s">
        <v>118</v>
      </c>
      <c r="G1060" s="28">
        <v>50</v>
      </c>
      <c r="H1060" s="28">
        <v>4750</v>
      </c>
      <c r="I1060" s="29">
        <f t="shared" si="113"/>
        <v>11</v>
      </c>
      <c r="J1060" s="12">
        <f t="shared" si="114"/>
        <v>50</v>
      </c>
      <c r="K1060" s="13">
        <f t="shared" si="115"/>
        <v>95</v>
      </c>
      <c r="L1060" s="15">
        <f t="shared" si="116"/>
        <v>4750</v>
      </c>
      <c r="M1060" s="25">
        <v>44277</v>
      </c>
      <c r="N1060" s="26">
        <v>44256</v>
      </c>
    </row>
    <row r="1061" spans="1:14" x14ac:dyDescent="0.25">
      <c r="A1061" s="1" t="s">
        <v>190</v>
      </c>
      <c r="B1061" s="27">
        <v>44266</v>
      </c>
      <c r="C1061" s="27">
        <v>44277</v>
      </c>
      <c r="D1061" s="3">
        <f t="shared" si="112"/>
        <v>11</v>
      </c>
      <c r="E1061" s="28" t="s">
        <v>173</v>
      </c>
      <c r="F1061" s="28" t="s">
        <v>176</v>
      </c>
      <c r="G1061" s="28">
        <v>15</v>
      </c>
      <c r="H1061" s="28">
        <v>7950</v>
      </c>
      <c r="I1061" s="29">
        <f t="shared" si="113"/>
        <v>11</v>
      </c>
      <c r="J1061" s="12">
        <f t="shared" si="114"/>
        <v>15</v>
      </c>
      <c r="K1061" s="13">
        <f t="shared" si="115"/>
        <v>530</v>
      </c>
      <c r="L1061" s="15">
        <f t="shared" si="116"/>
        <v>7950</v>
      </c>
      <c r="M1061" s="25">
        <v>44277</v>
      </c>
      <c r="N1061" s="26">
        <v>44256</v>
      </c>
    </row>
    <row r="1062" spans="1:14" x14ac:dyDescent="0.25">
      <c r="A1062" s="1" t="s">
        <v>190</v>
      </c>
      <c r="B1062" s="27">
        <v>44266</v>
      </c>
      <c r="C1062" s="27">
        <v>44277</v>
      </c>
      <c r="D1062" s="3">
        <f t="shared" si="112"/>
        <v>11</v>
      </c>
      <c r="E1062" s="28" t="s">
        <v>144</v>
      </c>
      <c r="F1062" s="28" t="s">
        <v>160</v>
      </c>
      <c r="G1062" s="28">
        <v>150</v>
      </c>
      <c r="H1062" s="28">
        <v>9000</v>
      </c>
      <c r="I1062" s="29">
        <f t="shared" si="113"/>
        <v>11</v>
      </c>
      <c r="J1062" s="12">
        <f t="shared" si="114"/>
        <v>150</v>
      </c>
      <c r="K1062" s="13">
        <f t="shared" si="115"/>
        <v>60</v>
      </c>
      <c r="L1062" s="15">
        <f t="shared" si="116"/>
        <v>9000</v>
      </c>
      <c r="M1062" s="25">
        <v>44277</v>
      </c>
      <c r="N1062" s="26">
        <v>44256</v>
      </c>
    </row>
    <row r="1063" spans="1:14" x14ac:dyDescent="0.25">
      <c r="A1063" s="1" t="s">
        <v>190</v>
      </c>
      <c r="B1063" s="27">
        <v>44266</v>
      </c>
      <c r="C1063" s="27">
        <v>44277</v>
      </c>
      <c r="D1063" s="3">
        <f t="shared" si="112"/>
        <v>11</v>
      </c>
      <c r="E1063" s="28" t="s">
        <v>145</v>
      </c>
      <c r="F1063" s="28" t="s">
        <v>160</v>
      </c>
      <c r="G1063" s="28">
        <v>5</v>
      </c>
      <c r="H1063" s="28">
        <v>900</v>
      </c>
      <c r="I1063" s="29">
        <f t="shared" si="113"/>
        <v>11</v>
      </c>
      <c r="J1063" s="12">
        <f t="shared" si="114"/>
        <v>5</v>
      </c>
      <c r="K1063" s="13">
        <f t="shared" si="115"/>
        <v>180</v>
      </c>
      <c r="L1063" s="15">
        <f t="shared" si="116"/>
        <v>900</v>
      </c>
      <c r="M1063" s="25">
        <v>44277</v>
      </c>
      <c r="N1063" s="26">
        <v>44256</v>
      </c>
    </row>
    <row r="1064" spans="1:14" x14ac:dyDescent="0.25">
      <c r="A1064" s="1" t="s">
        <v>190</v>
      </c>
      <c r="B1064" s="27">
        <v>44266</v>
      </c>
      <c r="C1064" s="27">
        <v>44277</v>
      </c>
      <c r="D1064" s="3">
        <f t="shared" si="112"/>
        <v>11</v>
      </c>
      <c r="E1064" s="28" t="s">
        <v>146</v>
      </c>
      <c r="F1064" s="28" t="s">
        <v>118</v>
      </c>
      <c r="G1064" s="28">
        <v>1</v>
      </c>
      <c r="H1064" s="28">
        <v>6500</v>
      </c>
      <c r="I1064" s="29">
        <f t="shared" si="113"/>
        <v>11</v>
      </c>
      <c r="J1064" s="12">
        <f t="shared" si="114"/>
        <v>1</v>
      </c>
      <c r="K1064" s="13">
        <f t="shared" si="115"/>
        <v>6500</v>
      </c>
      <c r="L1064" s="15">
        <f t="shared" si="116"/>
        <v>6500</v>
      </c>
      <c r="M1064" s="25">
        <v>44277</v>
      </c>
      <c r="N1064" s="26">
        <v>44256</v>
      </c>
    </row>
    <row r="1065" spans="1:14" x14ac:dyDescent="0.25">
      <c r="A1065" s="1" t="s">
        <v>190</v>
      </c>
      <c r="B1065" s="27">
        <v>44266</v>
      </c>
      <c r="C1065" s="27">
        <v>44277</v>
      </c>
      <c r="D1065" s="3">
        <f t="shared" si="112"/>
        <v>11</v>
      </c>
      <c r="E1065" s="28" t="s">
        <v>147</v>
      </c>
      <c r="F1065" s="28" t="s">
        <v>118</v>
      </c>
      <c r="G1065" s="28">
        <v>30</v>
      </c>
      <c r="H1065" s="28">
        <v>10500</v>
      </c>
      <c r="I1065" s="29">
        <f t="shared" si="113"/>
        <v>11</v>
      </c>
      <c r="J1065" s="12">
        <f t="shared" si="114"/>
        <v>30</v>
      </c>
      <c r="K1065" s="13">
        <f t="shared" si="115"/>
        <v>350</v>
      </c>
      <c r="L1065" s="15">
        <f t="shared" si="116"/>
        <v>10500</v>
      </c>
      <c r="M1065" s="25">
        <v>44277</v>
      </c>
      <c r="N1065" s="26">
        <v>44256</v>
      </c>
    </row>
    <row r="1066" spans="1:14" x14ac:dyDescent="0.25">
      <c r="A1066" s="1" t="s">
        <v>190</v>
      </c>
      <c r="B1066" s="27">
        <v>44266</v>
      </c>
      <c r="C1066" s="27">
        <v>44277</v>
      </c>
      <c r="D1066" s="3">
        <f t="shared" si="112"/>
        <v>11</v>
      </c>
      <c r="E1066" s="28" t="s">
        <v>149</v>
      </c>
      <c r="F1066" s="28" t="s">
        <v>159</v>
      </c>
      <c r="G1066" s="28">
        <v>8</v>
      </c>
      <c r="H1066" s="28">
        <v>808</v>
      </c>
      <c r="I1066" s="29">
        <f t="shared" si="113"/>
        <v>11</v>
      </c>
      <c r="J1066" s="12">
        <f t="shared" si="114"/>
        <v>8</v>
      </c>
      <c r="K1066" s="13">
        <f t="shared" si="115"/>
        <v>101</v>
      </c>
      <c r="L1066" s="15">
        <f t="shared" si="116"/>
        <v>808</v>
      </c>
      <c r="M1066" s="25">
        <v>44277</v>
      </c>
      <c r="N1066" s="26">
        <v>44256</v>
      </c>
    </row>
    <row r="1067" spans="1:14" x14ac:dyDescent="0.25">
      <c r="A1067" s="1" t="s">
        <v>190</v>
      </c>
      <c r="B1067" s="27">
        <v>44266</v>
      </c>
      <c r="C1067" s="27">
        <v>44277</v>
      </c>
      <c r="D1067" s="3">
        <f t="shared" si="112"/>
        <v>11</v>
      </c>
      <c r="E1067" s="28" t="s">
        <v>204</v>
      </c>
      <c r="F1067" s="28" t="s">
        <v>118</v>
      </c>
      <c r="G1067" s="28">
        <v>12</v>
      </c>
      <c r="H1067" s="28">
        <v>900</v>
      </c>
      <c r="I1067" s="29">
        <f t="shared" si="113"/>
        <v>11</v>
      </c>
      <c r="J1067" s="12">
        <f t="shared" si="114"/>
        <v>12</v>
      </c>
      <c r="K1067" s="13">
        <f t="shared" si="115"/>
        <v>75</v>
      </c>
      <c r="L1067" s="15">
        <f t="shared" si="116"/>
        <v>900</v>
      </c>
      <c r="M1067" s="25">
        <v>44277</v>
      </c>
      <c r="N1067" s="26">
        <v>44256</v>
      </c>
    </row>
    <row r="1068" spans="1:14" x14ac:dyDescent="0.25">
      <c r="A1068" s="1" t="s">
        <v>190</v>
      </c>
      <c r="B1068" s="27">
        <v>44266</v>
      </c>
      <c r="C1068" s="27">
        <v>44277</v>
      </c>
      <c r="D1068" s="3">
        <f t="shared" ref="D1068:D1118" si="117">C1068-B1068</f>
        <v>11</v>
      </c>
      <c r="E1068" s="28" t="s">
        <v>150</v>
      </c>
      <c r="F1068" s="28" t="s">
        <v>118</v>
      </c>
      <c r="G1068" s="28">
        <v>19</v>
      </c>
      <c r="H1068" s="28">
        <v>3895</v>
      </c>
      <c r="I1068" s="29">
        <f t="shared" ref="I1068:I1075" si="118">C1068-B1068</f>
        <v>11</v>
      </c>
      <c r="J1068" s="12">
        <f t="shared" si="114"/>
        <v>19</v>
      </c>
      <c r="K1068" s="13">
        <f t="shared" si="115"/>
        <v>205</v>
      </c>
      <c r="L1068" s="15">
        <f t="shared" si="116"/>
        <v>3895</v>
      </c>
      <c r="M1068" s="25">
        <v>44277</v>
      </c>
      <c r="N1068" s="26">
        <v>44256</v>
      </c>
    </row>
    <row r="1069" spans="1:14" x14ac:dyDescent="0.25">
      <c r="A1069" s="1" t="s">
        <v>190</v>
      </c>
      <c r="B1069" s="27">
        <v>44266</v>
      </c>
      <c r="C1069" s="27">
        <v>44277</v>
      </c>
      <c r="D1069" s="3">
        <f t="shared" si="117"/>
        <v>11</v>
      </c>
      <c r="E1069" s="28" t="s">
        <v>151</v>
      </c>
      <c r="F1069" s="28" t="s">
        <v>118</v>
      </c>
      <c r="G1069" s="28">
        <v>1</v>
      </c>
      <c r="H1069" s="28">
        <v>600</v>
      </c>
      <c r="I1069" s="29">
        <f t="shared" si="118"/>
        <v>11</v>
      </c>
      <c r="J1069" s="12">
        <f>ROUND(G1069/D1069*I1069,2)</f>
        <v>1</v>
      </c>
      <c r="K1069" s="13">
        <f t="shared" si="115"/>
        <v>600</v>
      </c>
      <c r="L1069" s="15">
        <f t="shared" si="116"/>
        <v>600</v>
      </c>
      <c r="M1069" s="25">
        <v>44277</v>
      </c>
      <c r="N1069" s="26">
        <v>44256</v>
      </c>
    </row>
    <row r="1070" spans="1:14" x14ac:dyDescent="0.25">
      <c r="A1070" s="1" t="s">
        <v>190</v>
      </c>
      <c r="B1070" s="27">
        <v>44266</v>
      </c>
      <c r="C1070" s="27">
        <v>44277</v>
      </c>
      <c r="D1070" s="3">
        <f t="shared" si="117"/>
        <v>11</v>
      </c>
      <c r="E1070" s="28" t="s">
        <v>152</v>
      </c>
      <c r="F1070" s="28" t="s">
        <v>118</v>
      </c>
      <c r="G1070" s="28">
        <v>1</v>
      </c>
      <c r="H1070" s="28">
        <v>725</v>
      </c>
      <c r="I1070" s="29">
        <f t="shared" si="118"/>
        <v>11</v>
      </c>
      <c r="J1070" s="12">
        <f>ROUND(G1070/D1070*I1070,2)</f>
        <v>1</v>
      </c>
      <c r="K1070" s="13">
        <f t="shared" si="115"/>
        <v>725</v>
      </c>
      <c r="L1070" s="15">
        <f t="shared" si="116"/>
        <v>725</v>
      </c>
      <c r="M1070" s="25">
        <v>44277</v>
      </c>
      <c r="N1070" s="26">
        <v>44256</v>
      </c>
    </row>
    <row r="1071" spans="1:14" x14ac:dyDescent="0.25">
      <c r="A1071" s="1" t="s">
        <v>190</v>
      </c>
      <c r="B1071" s="27">
        <v>44266</v>
      </c>
      <c r="C1071" s="27">
        <v>44277</v>
      </c>
      <c r="D1071" s="3">
        <f t="shared" si="117"/>
        <v>11</v>
      </c>
      <c r="E1071" s="28" t="s">
        <v>154</v>
      </c>
      <c r="F1071" s="28" t="s">
        <v>118</v>
      </c>
      <c r="G1071" s="28">
        <v>30</v>
      </c>
      <c r="H1071" s="28">
        <v>600</v>
      </c>
      <c r="I1071" s="29">
        <f t="shared" si="118"/>
        <v>11</v>
      </c>
      <c r="J1071" s="12">
        <f t="shared" si="114"/>
        <v>30</v>
      </c>
      <c r="K1071" s="13">
        <f t="shared" si="115"/>
        <v>20</v>
      </c>
      <c r="L1071" s="15">
        <f t="shared" si="116"/>
        <v>600</v>
      </c>
      <c r="M1071" s="25">
        <v>44277</v>
      </c>
      <c r="N1071" s="26">
        <v>44256</v>
      </c>
    </row>
    <row r="1072" spans="1:14" x14ac:dyDescent="0.25">
      <c r="A1072" s="1" t="s">
        <v>190</v>
      </c>
      <c r="B1072" s="27">
        <v>44266</v>
      </c>
      <c r="C1072" s="27">
        <v>44277</v>
      </c>
      <c r="D1072" s="3">
        <f t="shared" si="117"/>
        <v>11</v>
      </c>
      <c r="E1072" s="28" t="s">
        <v>155</v>
      </c>
      <c r="F1072" s="28" t="s">
        <v>118</v>
      </c>
      <c r="G1072" s="28">
        <v>7</v>
      </c>
      <c r="H1072" s="28">
        <v>4480</v>
      </c>
      <c r="I1072" s="29">
        <f t="shared" si="118"/>
        <v>11</v>
      </c>
      <c r="J1072" s="12">
        <f t="shared" si="114"/>
        <v>7</v>
      </c>
      <c r="K1072" s="13">
        <f t="shared" si="115"/>
        <v>640</v>
      </c>
      <c r="L1072" s="15">
        <f t="shared" si="116"/>
        <v>4480</v>
      </c>
      <c r="M1072" s="25">
        <v>44277</v>
      </c>
      <c r="N1072" s="26">
        <v>44256</v>
      </c>
    </row>
    <row r="1073" spans="1:14" x14ac:dyDescent="0.25">
      <c r="A1073" s="1" t="s">
        <v>190</v>
      </c>
      <c r="B1073" s="27">
        <v>44266</v>
      </c>
      <c r="C1073" s="27">
        <v>44277</v>
      </c>
      <c r="D1073" s="3">
        <f t="shared" si="117"/>
        <v>11</v>
      </c>
      <c r="E1073" s="28" t="s">
        <v>157</v>
      </c>
      <c r="F1073" s="28" t="s">
        <v>118</v>
      </c>
      <c r="G1073" s="28">
        <v>5</v>
      </c>
      <c r="H1073" s="28">
        <v>100</v>
      </c>
      <c r="I1073" s="29">
        <f t="shared" si="118"/>
        <v>11</v>
      </c>
      <c r="J1073" s="12">
        <f t="shared" si="114"/>
        <v>5</v>
      </c>
      <c r="K1073" s="13">
        <f t="shared" si="115"/>
        <v>20</v>
      </c>
      <c r="L1073" s="15">
        <f t="shared" si="116"/>
        <v>100</v>
      </c>
      <c r="M1073" s="25">
        <v>44277</v>
      </c>
      <c r="N1073" s="26">
        <v>44256</v>
      </c>
    </row>
    <row r="1074" spans="1:14" x14ac:dyDescent="0.25">
      <c r="A1074" s="1" t="s">
        <v>190</v>
      </c>
      <c r="B1074" s="27">
        <v>44266</v>
      </c>
      <c r="C1074" s="27">
        <v>44277</v>
      </c>
      <c r="D1074" s="3">
        <f t="shared" si="117"/>
        <v>11</v>
      </c>
      <c r="E1074" s="28" t="s">
        <v>158</v>
      </c>
      <c r="F1074" s="28" t="s">
        <v>118</v>
      </c>
      <c r="G1074" s="28">
        <v>16</v>
      </c>
      <c r="H1074" s="28">
        <v>680</v>
      </c>
      <c r="I1074" s="29">
        <f t="shared" si="118"/>
        <v>11</v>
      </c>
      <c r="J1074" s="12">
        <f t="shared" si="114"/>
        <v>16</v>
      </c>
      <c r="K1074" s="13">
        <f t="shared" si="115"/>
        <v>42.5</v>
      </c>
      <c r="L1074" s="15">
        <f t="shared" si="116"/>
        <v>680</v>
      </c>
      <c r="M1074" s="25">
        <v>44277</v>
      </c>
      <c r="N1074" s="26">
        <v>44256</v>
      </c>
    </row>
    <row r="1075" spans="1:14" x14ac:dyDescent="0.25">
      <c r="A1075" s="1" t="s">
        <v>190</v>
      </c>
      <c r="B1075" s="27">
        <v>44277</v>
      </c>
      <c r="C1075" s="27">
        <v>44286</v>
      </c>
      <c r="D1075" s="3">
        <f t="shared" si="117"/>
        <v>9</v>
      </c>
      <c r="E1075" s="28" t="s">
        <v>128</v>
      </c>
      <c r="F1075" s="28" t="s">
        <v>118</v>
      </c>
      <c r="G1075" s="28">
        <v>1</v>
      </c>
      <c r="H1075" s="28">
        <v>242</v>
      </c>
      <c r="I1075" s="29">
        <f t="shared" si="118"/>
        <v>9</v>
      </c>
      <c r="J1075" s="12">
        <f t="shared" ref="J1075" si="119">ROUND(G1075/D1075*I1075,2)</f>
        <v>1</v>
      </c>
      <c r="K1075" s="13">
        <f t="shared" ref="K1075" si="120">ROUND(H1075/G1075,2)</f>
        <v>242</v>
      </c>
      <c r="L1075" s="15">
        <f t="shared" ref="L1075" si="121">ROUND(J1075*K1075,2)</f>
        <v>242</v>
      </c>
      <c r="M1075" s="25">
        <v>44286</v>
      </c>
      <c r="N1075" s="26">
        <v>44256</v>
      </c>
    </row>
    <row r="1076" spans="1:14" x14ac:dyDescent="0.25">
      <c r="A1076" s="1" t="s">
        <v>190</v>
      </c>
      <c r="B1076" s="27">
        <v>44277</v>
      </c>
      <c r="C1076" s="27">
        <v>44286</v>
      </c>
      <c r="D1076" s="3">
        <f t="shared" si="117"/>
        <v>9</v>
      </c>
      <c r="E1076" s="28" t="s">
        <v>165</v>
      </c>
      <c r="F1076" s="28" t="s">
        <v>118</v>
      </c>
      <c r="G1076" s="28">
        <v>1</v>
      </c>
      <c r="H1076" s="28">
        <v>1160.71</v>
      </c>
      <c r="I1076" s="29">
        <f t="shared" ref="I1076:I1117" si="122">C1076-B1076</f>
        <v>9</v>
      </c>
      <c r="J1076" s="12">
        <f t="shared" ref="J1076:J1117" si="123">ROUND(G1076/D1076*I1076,2)</f>
        <v>1</v>
      </c>
      <c r="K1076" s="13">
        <f t="shared" ref="K1076:K1117" si="124">ROUND(H1076/G1076,2)</f>
        <v>1160.71</v>
      </c>
      <c r="L1076" s="15">
        <f t="shared" ref="L1076:L1117" si="125">ROUND(J1076*K1076,2)</f>
        <v>1160.71</v>
      </c>
      <c r="M1076" s="25">
        <v>44286</v>
      </c>
      <c r="N1076" s="26">
        <v>44256</v>
      </c>
    </row>
    <row r="1077" spans="1:14" x14ac:dyDescent="0.25">
      <c r="A1077" s="1" t="s">
        <v>190</v>
      </c>
      <c r="B1077" s="27">
        <v>44277</v>
      </c>
      <c r="C1077" s="27">
        <v>44286</v>
      </c>
      <c r="D1077" s="3">
        <f t="shared" si="117"/>
        <v>9</v>
      </c>
      <c r="E1077" s="28" t="s">
        <v>129</v>
      </c>
      <c r="F1077" s="28" t="s">
        <v>118</v>
      </c>
      <c r="G1077" s="28">
        <v>5</v>
      </c>
      <c r="H1077" s="28">
        <v>260</v>
      </c>
      <c r="I1077" s="29">
        <f t="shared" si="122"/>
        <v>9</v>
      </c>
      <c r="J1077" s="12">
        <f t="shared" si="123"/>
        <v>5</v>
      </c>
      <c r="K1077" s="13">
        <f t="shared" si="124"/>
        <v>52</v>
      </c>
      <c r="L1077" s="15">
        <f t="shared" si="125"/>
        <v>260</v>
      </c>
      <c r="M1077" s="25">
        <v>44286</v>
      </c>
      <c r="N1077" s="26">
        <v>44256</v>
      </c>
    </row>
    <row r="1078" spans="1:14" x14ac:dyDescent="0.25">
      <c r="A1078" s="1" t="s">
        <v>190</v>
      </c>
      <c r="B1078" s="27">
        <v>44277</v>
      </c>
      <c r="C1078" s="27">
        <v>44286</v>
      </c>
      <c r="D1078" s="3">
        <f t="shared" si="117"/>
        <v>9</v>
      </c>
      <c r="E1078" s="28" t="s">
        <v>130</v>
      </c>
      <c r="F1078" s="28" t="s">
        <v>159</v>
      </c>
      <c r="G1078" s="28">
        <v>6</v>
      </c>
      <c r="H1078" s="28">
        <v>780</v>
      </c>
      <c r="I1078" s="29">
        <f t="shared" si="122"/>
        <v>9</v>
      </c>
      <c r="J1078" s="12">
        <f t="shared" si="123"/>
        <v>6</v>
      </c>
      <c r="K1078" s="13">
        <f t="shared" si="124"/>
        <v>130</v>
      </c>
      <c r="L1078" s="15">
        <f t="shared" si="125"/>
        <v>780</v>
      </c>
      <c r="M1078" s="25">
        <v>44286</v>
      </c>
      <c r="N1078" s="26">
        <v>44256</v>
      </c>
    </row>
    <row r="1079" spans="1:14" x14ac:dyDescent="0.25">
      <c r="A1079" s="1" t="s">
        <v>190</v>
      </c>
      <c r="B1079" s="27">
        <v>44277</v>
      </c>
      <c r="C1079" s="27">
        <v>44286</v>
      </c>
      <c r="D1079" s="3">
        <f t="shared" si="117"/>
        <v>9</v>
      </c>
      <c r="E1079" s="28" t="s">
        <v>131</v>
      </c>
      <c r="F1079" s="28" t="s">
        <v>118</v>
      </c>
      <c r="G1079" s="28">
        <v>14</v>
      </c>
      <c r="H1079" s="28">
        <v>770</v>
      </c>
      <c r="I1079" s="29">
        <f t="shared" si="122"/>
        <v>9</v>
      </c>
      <c r="J1079" s="12">
        <f t="shared" si="123"/>
        <v>14</v>
      </c>
      <c r="K1079" s="13">
        <f t="shared" si="124"/>
        <v>55</v>
      </c>
      <c r="L1079" s="15">
        <f t="shared" si="125"/>
        <v>770</v>
      </c>
      <c r="M1079" s="25">
        <v>44286</v>
      </c>
      <c r="N1079" s="26">
        <v>44256</v>
      </c>
    </row>
    <row r="1080" spans="1:14" x14ac:dyDescent="0.25">
      <c r="A1080" s="1" t="s">
        <v>190</v>
      </c>
      <c r="B1080" s="27">
        <v>44277</v>
      </c>
      <c r="C1080" s="27">
        <v>44286</v>
      </c>
      <c r="D1080" s="3">
        <f t="shared" si="117"/>
        <v>9</v>
      </c>
      <c r="E1080" s="28" t="s">
        <v>132</v>
      </c>
      <c r="F1080" s="28" t="s">
        <v>118</v>
      </c>
      <c r="G1080" s="28">
        <v>7</v>
      </c>
      <c r="H1080" s="28">
        <v>253.27</v>
      </c>
      <c r="I1080" s="29">
        <f t="shared" si="122"/>
        <v>9</v>
      </c>
      <c r="J1080" s="12">
        <f t="shared" si="123"/>
        <v>7</v>
      </c>
      <c r="K1080" s="13">
        <f t="shared" si="124"/>
        <v>36.18</v>
      </c>
      <c r="L1080" s="15">
        <f t="shared" si="125"/>
        <v>253.26</v>
      </c>
      <c r="M1080" s="25">
        <v>44286</v>
      </c>
      <c r="N1080" s="26">
        <v>44256</v>
      </c>
    </row>
    <row r="1081" spans="1:14" x14ac:dyDescent="0.25">
      <c r="A1081" s="1" t="s">
        <v>190</v>
      </c>
      <c r="B1081" s="27">
        <v>44277</v>
      </c>
      <c r="C1081" s="27">
        <v>44286</v>
      </c>
      <c r="D1081" s="3">
        <f t="shared" si="117"/>
        <v>9</v>
      </c>
      <c r="E1081" s="28" t="s">
        <v>196</v>
      </c>
      <c r="F1081" s="28" t="s">
        <v>118</v>
      </c>
      <c r="G1081" s="28">
        <v>1.5</v>
      </c>
      <c r="H1081" s="28">
        <v>4050</v>
      </c>
      <c r="I1081" s="29">
        <f t="shared" si="122"/>
        <v>9</v>
      </c>
      <c r="J1081" s="12">
        <f t="shared" si="123"/>
        <v>1.5</v>
      </c>
      <c r="K1081" s="13">
        <f t="shared" si="124"/>
        <v>2700</v>
      </c>
      <c r="L1081" s="15">
        <f t="shared" si="125"/>
        <v>4050</v>
      </c>
      <c r="M1081" s="25">
        <v>44286</v>
      </c>
      <c r="N1081" s="26">
        <v>44256</v>
      </c>
    </row>
    <row r="1082" spans="1:14" x14ac:dyDescent="0.25">
      <c r="A1082" s="1" t="s">
        <v>190</v>
      </c>
      <c r="B1082" s="27">
        <v>44277</v>
      </c>
      <c r="C1082" s="27">
        <v>44286</v>
      </c>
      <c r="D1082" s="3">
        <f t="shared" si="117"/>
        <v>9</v>
      </c>
      <c r="E1082" s="28" t="s">
        <v>133</v>
      </c>
      <c r="F1082" s="28" t="s">
        <v>118</v>
      </c>
      <c r="G1082" s="28">
        <v>1</v>
      </c>
      <c r="H1082" s="28">
        <v>697</v>
      </c>
      <c r="I1082" s="29">
        <f t="shared" si="122"/>
        <v>9</v>
      </c>
      <c r="J1082" s="12">
        <f t="shared" si="123"/>
        <v>1</v>
      </c>
      <c r="K1082" s="13">
        <f t="shared" si="124"/>
        <v>697</v>
      </c>
      <c r="L1082" s="15">
        <f t="shared" si="125"/>
        <v>697</v>
      </c>
      <c r="M1082" s="25">
        <v>44286</v>
      </c>
      <c r="N1082" s="26">
        <v>44256</v>
      </c>
    </row>
    <row r="1083" spans="1:14" x14ac:dyDescent="0.25">
      <c r="A1083" s="1" t="s">
        <v>190</v>
      </c>
      <c r="B1083" s="27">
        <v>44277</v>
      </c>
      <c r="C1083" s="27">
        <v>44286</v>
      </c>
      <c r="D1083" s="3">
        <f t="shared" si="117"/>
        <v>9</v>
      </c>
      <c r="E1083" s="28" t="s">
        <v>134</v>
      </c>
      <c r="F1083" s="28" t="s">
        <v>118</v>
      </c>
      <c r="G1083" s="28">
        <v>3</v>
      </c>
      <c r="H1083" s="28">
        <v>450</v>
      </c>
      <c r="I1083" s="29">
        <f t="shared" si="122"/>
        <v>9</v>
      </c>
      <c r="J1083" s="12">
        <f t="shared" si="123"/>
        <v>3</v>
      </c>
      <c r="K1083" s="13">
        <f t="shared" si="124"/>
        <v>150</v>
      </c>
      <c r="L1083" s="15">
        <f t="shared" si="125"/>
        <v>450</v>
      </c>
      <c r="M1083" s="25">
        <v>44286</v>
      </c>
      <c r="N1083" s="26">
        <v>44256</v>
      </c>
    </row>
    <row r="1084" spans="1:14" x14ac:dyDescent="0.25">
      <c r="A1084" s="1" t="s">
        <v>190</v>
      </c>
      <c r="B1084" s="27">
        <v>44277</v>
      </c>
      <c r="C1084" s="27">
        <v>44286</v>
      </c>
      <c r="D1084" s="3">
        <f t="shared" si="117"/>
        <v>9</v>
      </c>
      <c r="E1084" s="28" t="s">
        <v>135</v>
      </c>
      <c r="F1084" s="28" t="s">
        <v>118</v>
      </c>
      <c r="G1084" s="28">
        <v>2</v>
      </c>
      <c r="H1084" s="28">
        <v>482</v>
      </c>
      <c r="I1084" s="29">
        <f t="shared" si="122"/>
        <v>9</v>
      </c>
      <c r="J1084" s="12">
        <f t="shared" si="123"/>
        <v>2</v>
      </c>
      <c r="K1084" s="13">
        <f t="shared" si="124"/>
        <v>241</v>
      </c>
      <c r="L1084" s="15">
        <f t="shared" si="125"/>
        <v>482</v>
      </c>
      <c r="M1084" s="25">
        <v>44286</v>
      </c>
      <c r="N1084" s="26">
        <v>44256</v>
      </c>
    </row>
    <row r="1085" spans="1:14" x14ac:dyDescent="0.25">
      <c r="A1085" s="1" t="s">
        <v>190</v>
      </c>
      <c r="B1085" s="27">
        <v>44277</v>
      </c>
      <c r="C1085" s="27">
        <v>44286</v>
      </c>
      <c r="D1085" s="3">
        <f t="shared" si="117"/>
        <v>9</v>
      </c>
      <c r="E1085" s="28" t="s">
        <v>136</v>
      </c>
      <c r="F1085" s="28" t="s">
        <v>159</v>
      </c>
      <c r="G1085" s="28">
        <v>8</v>
      </c>
      <c r="H1085" s="28">
        <v>568</v>
      </c>
      <c r="I1085" s="29">
        <f t="shared" si="122"/>
        <v>9</v>
      </c>
      <c r="J1085" s="12">
        <f t="shared" si="123"/>
        <v>8</v>
      </c>
      <c r="K1085" s="13">
        <f t="shared" si="124"/>
        <v>71</v>
      </c>
      <c r="L1085" s="15">
        <f t="shared" si="125"/>
        <v>568</v>
      </c>
      <c r="M1085" s="25">
        <v>44286</v>
      </c>
      <c r="N1085" s="26">
        <v>44256</v>
      </c>
    </row>
    <row r="1086" spans="1:14" x14ac:dyDescent="0.25">
      <c r="A1086" s="1" t="s">
        <v>190</v>
      </c>
      <c r="B1086" s="27">
        <v>44277</v>
      </c>
      <c r="C1086" s="27">
        <v>44286</v>
      </c>
      <c r="D1086" s="3">
        <f t="shared" si="117"/>
        <v>9</v>
      </c>
      <c r="E1086" s="28" t="s">
        <v>137</v>
      </c>
      <c r="F1086" s="28" t="s">
        <v>118</v>
      </c>
      <c r="G1086" s="28">
        <v>75</v>
      </c>
      <c r="H1086" s="28">
        <v>900</v>
      </c>
      <c r="I1086" s="29">
        <f t="shared" si="122"/>
        <v>9</v>
      </c>
      <c r="J1086" s="12">
        <f t="shared" si="123"/>
        <v>75</v>
      </c>
      <c r="K1086" s="13">
        <f t="shared" si="124"/>
        <v>12</v>
      </c>
      <c r="L1086" s="15">
        <f t="shared" si="125"/>
        <v>900</v>
      </c>
      <c r="M1086" s="25">
        <v>44286</v>
      </c>
      <c r="N1086" s="26">
        <v>44256</v>
      </c>
    </row>
    <row r="1087" spans="1:14" x14ac:dyDescent="0.25">
      <c r="A1087" s="1" t="s">
        <v>190</v>
      </c>
      <c r="B1087" s="27">
        <v>44277</v>
      </c>
      <c r="C1087" s="27">
        <v>44286</v>
      </c>
      <c r="D1087" s="3">
        <f t="shared" si="117"/>
        <v>9</v>
      </c>
      <c r="E1087" s="28" t="s">
        <v>205</v>
      </c>
      <c r="F1087" s="28" t="s">
        <v>118</v>
      </c>
      <c r="G1087" s="28">
        <v>2</v>
      </c>
      <c r="H1087" s="28">
        <v>1262</v>
      </c>
      <c r="I1087" s="29">
        <f t="shared" si="122"/>
        <v>9</v>
      </c>
      <c r="J1087" s="12">
        <f t="shared" si="123"/>
        <v>2</v>
      </c>
      <c r="K1087" s="13">
        <f t="shared" si="124"/>
        <v>631</v>
      </c>
      <c r="L1087" s="15">
        <f t="shared" si="125"/>
        <v>1262</v>
      </c>
      <c r="M1087" s="25">
        <v>44286</v>
      </c>
      <c r="N1087" s="26">
        <v>44256</v>
      </c>
    </row>
    <row r="1088" spans="1:14" x14ac:dyDescent="0.25">
      <c r="A1088" s="1" t="s">
        <v>190</v>
      </c>
      <c r="B1088" s="27">
        <v>44277</v>
      </c>
      <c r="C1088" s="27">
        <v>44286</v>
      </c>
      <c r="D1088" s="3">
        <f t="shared" si="117"/>
        <v>9</v>
      </c>
      <c r="E1088" s="28" t="s">
        <v>206</v>
      </c>
      <c r="F1088" s="28" t="s">
        <v>118</v>
      </c>
      <c r="G1088" s="28">
        <v>2</v>
      </c>
      <c r="H1088" s="28">
        <v>982</v>
      </c>
      <c r="I1088" s="29">
        <f t="shared" si="122"/>
        <v>9</v>
      </c>
      <c r="J1088" s="12">
        <f t="shared" si="123"/>
        <v>2</v>
      </c>
      <c r="K1088" s="13">
        <f t="shared" si="124"/>
        <v>491</v>
      </c>
      <c r="L1088" s="15">
        <f t="shared" si="125"/>
        <v>982</v>
      </c>
      <c r="M1088" s="25">
        <v>44286</v>
      </c>
      <c r="N1088" s="26">
        <v>44256</v>
      </c>
    </row>
    <row r="1089" spans="1:14" x14ac:dyDescent="0.25">
      <c r="A1089" s="1" t="s">
        <v>190</v>
      </c>
      <c r="B1089" s="27">
        <v>44277</v>
      </c>
      <c r="C1089" s="27">
        <v>44286</v>
      </c>
      <c r="D1089" s="3">
        <f t="shared" si="117"/>
        <v>9</v>
      </c>
      <c r="E1089" s="28" t="s">
        <v>140</v>
      </c>
      <c r="F1089" s="28" t="s">
        <v>118</v>
      </c>
      <c r="G1089" s="28">
        <v>30</v>
      </c>
      <c r="H1089" s="28">
        <v>2310</v>
      </c>
      <c r="I1089" s="29">
        <f t="shared" si="122"/>
        <v>9</v>
      </c>
      <c r="J1089" s="12">
        <f t="shared" si="123"/>
        <v>30</v>
      </c>
      <c r="K1089" s="13">
        <f t="shared" si="124"/>
        <v>77</v>
      </c>
      <c r="L1089" s="15">
        <f t="shared" si="125"/>
        <v>2310</v>
      </c>
      <c r="M1089" s="25">
        <v>44286</v>
      </c>
      <c r="N1089" s="26">
        <v>44256</v>
      </c>
    </row>
    <row r="1090" spans="1:14" x14ac:dyDescent="0.25">
      <c r="A1090" s="1" t="s">
        <v>190</v>
      </c>
      <c r="B1090" s="27">
        <v>44277</v>
      </c>
      <c r="C1090" s="27">
        <v>44286</v>
      </c>
      <c r="D1090" s="3">
        <f t="shared" si="117"/>
        <v>9</v>
      </c>
      <c r="E1090" s="28" t="s">
        <v>141</v>
      </c>
      <c r="F1090" s="28" t="s">
        <v>118</v>
      </c>
      <c r="G1090" s="28">
        <v>9</v>
      </c>
      <c r="H1090" s="28">
        <v>1917</v>
      </c>
      <c r="I1090" s="29">
        <f t="shared" si="122"/>
        <v>9</v>
      </c>
      <c r="J1090" s="12">
        <f t="shared" si="123"/>
        <v>9</v>
      </c>
      <c r="K1090" s="13">
        <f t="shared" si="124"/>
        <v>213</v>
      </c>
      <c r="L1090" s="15">
        <f t="shared" si="125"/>
        <v>1917</v>
      </c>
      <c r="M1090" s="25">
        <v>44286</v>
      </c>
      <c r="N1090" s="26">
        <v>44256</v>
      </c>
    </row>
    <row r="1091" spans="1:14" x14ac:dyDescent="0.25">
      <c r="A1091" s="1" t="s">
        <v>190</v>
      </c>
      <c r="B1091" s="27">
        <v>44277</v>
      </c>
      <c r="C1091" s="27">
        <v>44286</v>
      </c>
      <c r="D1091" s="3">
        <f t="shared" si="117"/>
        <v>9</v>
      </c>
      <c r="E1091" s="28" t="s">
        <v>142</v>
      </c>
      <c r="F1091" s="28" t="s">
        <v>118</v>
      </c>
      <c r="G1091" s="28">
        <v>10</v>
      </c>
      <c r="H1091" s="28">
        <v>950</v>
      </c>
      <c r="I1091" s="29">
        <f t="shared" si="122"/>
        <v>9</v>
      </c>
      <c r="J1091" s="12">
        <f t="shared" si="123"/>
        <v>10</v>
      </c>
      <c r="K1091" s="13">
        <f t="shared" si="124"/>
        <v>95</v>
      </c>
      <c r="L1091" s="15">
        <f t="shared" si="125"/>
        <v>950</v>
      </c>
      <c r="M1091" s="25">
        <v>44286</v>
      </c>
      <c r="N1091" s="26">
        <v>44256</v>
      </c>
    </row>
    <row r="1092" spans="1:14" x14ac:dyDescent="0.25">
      <c r="A1092" s="1" t="s">
        <v>190</v>
      </c>
      <c r="B1092" s="27">
        <v>44277</v>
      </c>
      <c r="C1092" s="27">
        <v>44286</v>
      </c>
      <c r="D1092" s="3">
        <f t="shared" si="117"/>
        <v>9</v>
      </c>
      <c r="E1092" s="28" t="s">
        <v>143</v>
      </c>
      <c r="F1092" s="28" t="s">
        <v>118</v>
      </c>
      <c r="G1092" s="28">
        <v>6</v>
      </c>
      <c r="H1092" s="28">
        <v>2580</v>
      </c>
      <c r="I1092" s="29">
        <f t="shared" si="122"/>
        <v>9</v>
      </c>
      <c r="J1092" s="12">
        <f t="shared" si="123"/>
        <v>6</v>
      </c>
      <c r="K1092" s="13">
        <f t="shared" si="124"/>
        <v>430</v>
      </c>
      <c r="L1092" s="15">
        <f t="shared" si="125"/>
        <v>2580</v>
      </c>
      <c r="M1092" s="25">
        <v>44286</v>
      </c>
      <c r="N1092" s="26">
        <v>44256</v>
      </c>
    </row>
    <row r="1093" spans="1:14" x14ac:dyDescent="0.25">
      <c r="A1093" s="1" t="s">
        <v>190</v>
      </c>
      <c r="B1093" s="27">
        <v>44277</v>
      </c>
      <c r="C1093" s="27">
        <v>44286</v>
      </c>
      <c r="D1093" s="3">
        <f t="shared" si="117"/>
        <v>9</v>
      </c>
      <c r="E1093" s="28" t="s">
        <v>144</v>
      </c>
      <c r="F1093" s="28" t="s">
        <v>160</v>
      </c>
      <c r="G1093" s="28">
        <v>100</v>
      </c>
      <c r="H1093" s="28">
        <v>6600</v>
      </c>
      <c r="I1093" s="29">
        <f t="shared" si="122"/>
        <v>9</v>
      </c>
      <c r="J1093" s="12">
        <f t="shared" si="123"/>
        <v>100</v>
      </c>
      <c r="K1093" s="13">
        <f t="shared" si="124"/>
        <v>66</v>
      </c>
      <c r="L1093" s="15">
        <f t="shared" si="125"/>
        <v>6600</v>
      </c>
      <c r="M1093" s="25">
        <v>44286</v>
      </c>
      <c r="N1093" s="26">
        <v>44256</v>
      </c>
    </row>
    <row r="1094" spans="1:14" x14ac:dyDescent="0.25">
      <c r="A1094" s="1" t="s">
        <v>190</v>
      </c>
      <c r="B1094" s="27">
        <v>44277</v>
      </c>
      <c r="C1094" s="27">
        <v>44286</v>
      </c>
      <c r="D1094" s="3">
        <f t="shared" si="117"/>
        <v>9</v>
      </c>
      <c r="E1094" s="28" t="s">
        <v>145</v>
      </c>
      <c r="F1094" s="28" t="s">
        <v>160</v>
      </c>
      <c r="G1094" s="28">
        <v>4</v>
      </c>
      <c r="H1094" s="28">
        <v>720</v>
      </c>
      <c r="I1094" s="29">
        <f t="shared" si="122"/>
        <v>9</v>
      </c>
      <c r="J1094" s="12">
        <f t="shared" si="123"/>
        <v>4</v>
      </c>
      <c r="K1094" s="13">
        <f t="shared" si="124"/>
        <v>180</v>
      </c>
      <c r="L1094" s="15">
        <f t="shared" si="125"/>
        <v>720</v>
      </c>
      <c r="M1094" s="25">
        <v>44286</v>
      </c>
      <c r="N1094" s="26">
        <v>44256</v>
      </c>
    </row>
    <row r="1095" spans="1:14" x14ac:dyDescent="0.25">
      <c r="A1095" s="1" t="s">
        <v>190</v>
      </c>
      <c r="B1095" s="27">
        <v>44277</v>
      </c>
      <c r="C1095" s="27">
        <v>44286</v>
      </c>
      <c r="D1095" s="3">
        <f t="shared" si="117"/>
        <v>9</v>
      </c>
      <c r="E1095" s="28" t="s">
        <v>167</v>
      </c>
      <c r="F1095" s="28" t="s">
        <v>160</v>
      </c>
      <c r="G1095" s="28">
        <v>2</v>
      </c>
      <c r="H1095" s="28">
        <v>248</v>
      </c>
      <c r="I1095" s="29">
        <f t="shared" si="122"/>
        <v>9</v>
      </c>
      <c r="J1095" s="12">
        <f t="shared" si="123"/>
        <v>2</v>
      </c>
      <c r="K1095" s="13">
        <f t="shared" si="124"/>
        <v>124</v>
      </c>
      <c r="L1095" s="15">
        <f t="shared" si="125"/>
        <v>248</v>
      </c>
      <c r="M1095" s="25">
        <v>44286</v>
      </c>
      <c r="N1095" s="26">
        <v>44256</v>
      </c>
    </row>
    <row r="1096" spans="1:14" x14ac:dyDescent="0.25">
      <c r="A1096" s="1" t="s">
        <v>190</v>
      </c>
      <c r="B1096" s="27">
        <v>44277</v>
      </c>
      <c r="C1096" s="27">
        <v>44286</v>
      </c>
      <c r="D1096" s="3">
        <f t="shared" si="117"/>
        <v>9</v>
      </c>
      <c r="E1096" s="28" t="s">
        <v>146</v>
      </c>
      <c r="F1096" s="28" t="s">
        <v>118</v>
      </c>
      <c r="G1096" s="28">
        <v>1</v>
      </c>
      <c r="H1096" s="28">
        <v>5500</v>
      </c>
      <c r="I1096" s="29">
        <f t="shared" si="122"/>
        <v>9</v>
      </c>
      <c r="J1096" s="12">
        <f t="shared" si="123"/>
        <v>1</v>
      </c>
      <c r="K1096" s="13">
        <f t="shared" si="124"/>
        <v>5500</v>
      </c>
      <c r="L1096" s="15">
        <f t="shared" si="125"/>
        <v>5500</v>
      </c>
      <c r="M1096" s="25">
        <v>44286</v>
      </c>
      <c r="N1096" s="26">
        <v>44256</v>
      </c>
    </row>
    <row r="1097" spans="1:14" x14ac:dyDescent="0.25">
      <c r="A1097" s="1" t="s">
        <v>190</v>
      </c>
      <c r="B1097" s="27">
        <v>44277</v>
      </c>
      <c r="C1097" s="27">
        <v>44286</v>
      </c>
      <c r="D1097" s="3">
        <f t="shared" si="117"/>
        <v>9</v>
      </c>
      <c r="E1097" s="28" t="s">
        <v>149</v>
      </c>
      <c r="F1097" s="28" t="s">
        <v>159</v>
      </c>
      <c r="G1097" s="28">
        <v>8</v>
      </c>
      <c r="H1097" s="28">
        <v>808</v>
      </c>
      <c r="I1097" s="29">
        <f t="shared" si="122"/>
        <v>9</v>
      </c>
      <c r="J1097" s="12">
        <f t="shared" si="123"/>
        <v>8</v>
      </c>
      <c r="K1097" s="13">
        <f t="shared" si="124"/>
        <v>101</v>
      </c>
      <c r="L1097" s="15">
        <f t="shared" si="125"/>
        <v>808</v>
      </c>
      <c r="M1097" s="25">
        <v>44286</v>
      </c>
      <c r="N1097" s="26">
        <v>44256</v>
      </c>
    </row>
    <row r="1098" spans="1:14" x14ac:dyDescent="0.25">
      <c r="A1098" s="1" t="s">
        <v>190</v>
      </c>
      <c r="B1098" s="27">
        <v>44277</v>
      </c>
      <c r="C1098" s="27">
        <v>44286</v>
      </c>
      <c r="D1098" s="3">
        <f t="shared" si="117"/>
        <v>9</v>
      </c>
      <c r="E1098" s="28" t="s">
        <v>207</v>
      </c>
      <c r="F1098" s="28" t="s">
        <v>118</v>
      </c>
      <c r="G1098" s="28">
        <v>27</v>
      </c>
      <c r="H1098" s="28">
        <v>835</v>
      </c>
      <c r="I1098" s="29">
        <f t="shared" si="122"/>
        <v>9</v>
      </c>
      <c r="J1098" s="12">
        <f t="shared" si="123"/>
        <v>27</v>
      </c>
      <c r="K1098" s="13">
        <f t="shared" si="124"/>
        <v>30.93</v>
      </c>
      <c r="L1098" s="15">
        <f t="shared" si="125"/>
        <v>835.11</v>
      </c>
      <c r="M1098" s="25">
        <v>44286</v>
      </c>
      <c r="N1098" s="26">
        <v>44256</v>
      </c>
    </row>
    <row r="1099" spans="1:14" x14ac:dyDescent="0.25">
      <c r="A1099" s="1" t="s">
        <v>190</v>
      </c>
      <c r="B1099" s="27">
        <v>44277</v>
      </c>
      <c r="C1099" s="27">
        <v>44286</v>
      </c>
      <c r="D1099" s="3">
        <f t="shared" si="117"/>
        <v>9</v>
      </c>
      <c r="E1099" s="28" t="s">
        <v>150</v>
      </c>
      <c r="F1099" s="28" t="s">
        <v>118</v>
      </c>
      <c r="G1099" s="28">
        <v>30</v>
      </c>
      <c r="H1099" s="28">
        <v>6150</v>
      </c>
      <c r="I1099" s="29">
        <f t="shared" si="122"/>
        <v>9</v>
      </c>
      <c r="J1099" s="12">
        <f t="shared" si="123"/>
        <v>30</v>
      </c>
      <c r="K1099" s="13">
        <f t="shared" si="124"/>
        <v>205</v>
      </c>
      <c r="L1099" s="15">
        <f t="shared" si="125"/>
        <v>6150</v>
      </c>
      <c r="M1099" s="25">
        <v>44286</v>
      </c>
      <c r="N1099" s="26">
        <v>44256</v>
      </c>
    </row>
    <row r="1100" spans="1:14" x14ac:dyDescent="0.25">
      <c r="A1100" s="1" t="s">
        <v>190</v>
      </c>
      <c r="B1100" s="27">
        <v>44277</v>
      </c>
      <c r="C1100" s="27">
        <v>44286</v>
      </c>
      <c r="D1100" s="3">
        <f t="shared" si="117"/>
        <v>9</v>
      </c>
      <c r="E1100" s="28" t="s">
        <v>151</v>
      </c>
      <c r="F1100" s="28" t="s">
        <v>118</v>
      </c>
      <c r="G1100" s="28">
        <v>2</v>
      </c>
      <c r="H1100" s="28">
        <v>1224</v>
      </c>
      <c r="I1100" s="29">
        <f t="shared" si="122"/>
        <v>9</v>
      </c>
      <c r="J1100" s="12">
        <f t="shared" si="123"/>
        <v>2</v>
      </c>
      <c r="K1100" s="13">
        <f t="shared" si="124"/>
        <v>612</v>
      </c>
      <c r="L1100" s="15">
        <f t="shared" si="125"/>
        <v>1224</v>
      </c>
      <c r="M1100" s="25">
        <v>44286</v>
      </c>
      <c r="N1100" s="26">
        <v>44256</v>
      </c>
    </row>
    <row r="1101" spans="1:14" x14ac:dyDescent="0.25">
      <c r="A1101" s="1" t="s">
        <v>190</v>
      </c>
      <c r="B1101" s="27">
        <v>44277</v>
      </c>
      <c r="C1101" s="27">
        <v>44286</v>
      </c>
      <c r="D1101" s="3">
        <f t="shared" si="117"/>
        <v>9</v>
      </c>
      <c r="E1101" s="28" t="s">
        <v>208</v>
      </c>
      <c r="F1101" s="28" t="s">
        <v>118</v>
      </c>
      <c r="G1101" s="28">
        <v>1</v>
      </c>
      <c r="H1101" s="28">
        <v>370</v>
      </c>
      <c r="I1101" s="29">
        <f t="shared" si="122"/>
        <v>9</v>
      </c>
      <c r="J1101" s="12">
        <f t="shared" si="123"/>
        <v>1</v>
      </c>
      <c r="K1101" s="13">
        <f t="shared" si="124"/>
        <v>370</v>
      </c>
      <c r="L1101" s="15">
        <f t="shared" si="125"/>
        <v>370</v>
      </c>
      <c r="M1101" s="25">
        <v>44286</v>
      </c>
      <c r="N1101" s="26">
        <v>44256</v>
      </c>
    </row>
    <row r="1102" spans="1:14" x14ac:dyDescent="0.25">
      <c r="A1102" s="1" t="s">
        <v>190</v>
      </c>
      <c r="B1102" s="27">
        <v>44277</v>
      </c>
      <c r="C1102" s="27">
        <v>44286</v>
      </c>
      <c r="D1102" s="3">
        <f t="shared" si="117"/>
        <v>9</v>
      </c>
      <c r="E1102" s="28" t="s">
        <v>209</v>
      </c>
      <c r="F1102" s="28" t="s">
        <v>118</v>
      </c>
      <c r="G1102" s="28">
        <v>6</v>
      </c>
      <c r="H1102" s="28">
        <v>850</v>
      </c>
      <c r="I1102" s="29">
        <f t="shared" si="122"/>
        <v>9</v>
      </c>
      <c r="J1102" s="12">
        <f t="shared" si="123"/>
        <v>6</v>
      </c>
      <c r="K1102" s="13">
        <f t="shared" si="124"/>
        <v>141.66999999999999</v>
      </c>
      <c r="L1102" s="15">
        <f t="shared" si="125"/>
        <v>850.02</v>
      </c>
      <c r="M1102" s="25">
        <v>44286</v>
      </c>
      <c r="N1102" s="26">
        <v>44256</v>
      </c>
    </row>
    <row r="1103" spans="1:14" x14ac:dyDescent="0.25">
      <c r="A1103" s="1" t="s">
        <v>190</v>
      </c>
      <c r="B1103" s="27">
        <v>44277</v>
      </c>
      <c r="C1103" s="27">
        <v>44286</v>
      </c>
      <c r="D1103" s="3">
        <f t="shared" si="117"/>
        <v>9</v>
      </c>
      <c r="E1103" s="28" t="s">
        <v>200</v>
      </c>
      <c r="F1103" s="28" t="s">
        <v>118</v>
      </c>
      <c r="G1103" s="28">
        <v>2</v>
      </c>
      <c r="H1103" s="28">
        <v>1089.0899999999999</v>
      </c>
      <c r="I1103" s="29">
        <f t="shared" si="122"/>
        <v>9</v>
      </c>
      <c r="J1103" s="12">
        <f t="shared" si="123"/>
        <v>2</v>
      </c>
      <c r="K1103" s="13">
        <f t="shared" si="124"/>
        <v>544.54999999999995</v>
      </c>
      <c r="L1103" s="15">
        <f t="shared" si="125"/>
        <v>1089.0999999999999</v>
      </c>
      <c r="M1103" s="25">
        <v>44286</v>
      </c>
      <c r="N1103" s="26">
        <v>44256</v>
      </c>
    </row>
    <row r="1104" spans="1:14" x14ac:dyDescent="0.25">
      <c r="A1104" s="1" t="s">
        <v>190</v>
      </c>
      <c r="B1104" s="27">
        <v>44277</v>
      </c>
      <c r="C1104" s="27">
        <v>44286</v>
      </c>
      <c r="D1104" s="3">
        <f t="shared" si="117"/>
        <v>9</v>
      </c>
      <c r="E1104" s="28" t="s">
        <v>210</v>
      </c>
      <c r="F1104" s="28" t="s">
        <v>118</v>
      </c>
      <c r="G1104" s="28">
        <v>115</v>
      </c>
      <c r="H1104" s="28">
        <v>1770</v>
      </c>
      <c r="I1104" s="29">
        <f t="shared" si="122"/>
        <v>9</v>
      </c>
      <c r="J1104" s="12">
        <f t="shared" si="123"/>
        <v>115</v>
      </c>
      <c r="K1104" s="13">
        <f t="shared" si="124"/>
        <v>15.39</v>
      </c>
      <c r="L1104" s="15">
        <f t="shared" si="125"/>
        <v>1769.85</v>
      </c>
      <c r="M1104" s="25">
        <v>44286</v>
      </c>
      <c r="N1104" s="26">
        <v>44256</v>
      </c>
    </row>
    <row r="1105" spans="1:14" x14ac:dyDescent="0.25">
      <c r="A1105" s="1" t="s">
        <v>190</v>
      </c>
      <c r="B1105" s="27">
        <v>44277</v>
      </c>
      <c r="C1105" s="27">
        <v>44286</v>
      </c>
      <c r="D1105" s="3">
        <f t="shared" si="117"/>
        <v>9</v>
      </c>
      <c r="E1105" s="1" t="s">
        <v>154</v>
      </c>
      <c r="F1105" s="1" t="s">
        <v>118</v>
      </c>
      <c r="G1105" s="1">
        <v>15</v>
      </c>
      <c r="H1105" s="1">
        <v>300</v>
      </c>
      <c r="I1105" s="29">
        <f t="shared" si="122"/>
        <v>9</v>
      </c>
      <c r="J1105" s="12">
        <f t="shared" si="123"/>
        <v>15</v>
      </c>
      <c r="K1105" s="13">
        <f t="shared" si="124"/>
        <v>20</v>
      </c>
      <c r="L1105" s="15">
        <f t="shared" si="125"/>
        <v>300</v>
      </c>
      <c r="M1105" s="25">
        <v>44286</v>
      </c>
      <c r="N1105" s="26">
        <v>44256</v>
      </c>
    </row>
    <row r="1106" spans="1:14" x14ac:dyDescent="0.25">
      <c r="A1106" s="1" t="s">
        <v>190</v>
      </c>
      <c r="B1106" s="27">
        <v>44277</v>
      </c>
      <c r="C1106" s="27">
        <v>44286</v>
      </c>
      <c r="D1106" s="3">
        <f t="shared" si="117"/>
        <v>9</v>
      </c>
      <c r="E1106" s="1" t="s">
        <v>155</v>
      </c>
      <c r="F1106" s="1" t="s">
        <v>118</v>
      </c>
      <c r="G1106" s="1">
        <v>7</v>
      </c>
      <c r="H1106" s="1">
        <v>4452</v>
      </c>
      <c r="I1106" s="29">
        <f t="shared" si="122"/>
        <v>9</v>
      </c>
      <c r="J1106" s="12">
        <f t="shared" si="123"/>
        <v>7</v>
      </c>
      <c r="K1106" s="13">
        <f t="shared" si="124"/>
        <v>636</v>
      </c>
      <c r="L1106" s="15">
        <f t="shared" si="125"/>
        <v>4452</v>
      </c>
      <c r="M1106" s="25">
        <v>44286</v>
      </c>
      <c r="N1106" s="26">
        <v>44256</v>
      </c>
    </row>
    <row r="1107" spans="1:14" x14ac:dyDescent="0.25">
      <c r="A1107" s="1" t="s">
        <v>190</v>
      </c>
      <c r="B1107" s="27">
        <v>44277</v>
      </c>
      <c r="C1107" s="27">
        <v>44286</v>
      </c>
      <c r="D1107" s="3">
        <f t="shared" si="117"/>
        <v>9</v>
      </c>
      <c r="E1107" s="1" t="s">
        <v>156</v>
      </c>
      <c r="F1107" s="1" t="s">
        <v>118</v>
      </c>
      <c r="G1107" s="1">
        <v>1</v>
      </c>
      <c r="H1107" s="1">
        <v>110</v>
      </c>
      <c r="I1107" s="29">
        <f t="shared" si="122"/>
        <v>9</v>
      </c>
      <c r="J1107" s="12">
        <f t="shared" si="123"/>
        <v>1</v>
      </c>
      <c r="K1107" s="13">
        <f t="shared" si="124"/>
        <v>110</v>
      </c>
      <c r="L1107" s="15">
        <f t="shared" si="125"/>
        <v>110</v>
      </c>
      <c r="M1107" s="25">
        <v>44286</v>
      </c>
      <c r="N1107" s="26">
        <v>44256</v>
      </c>
    </row>
    <row r="1108" spans="1:14" x14ac:dyDescent="0.25">
      <c r="A1108" s="1" t="s">
        <v>190</v>
      </c>
      <c r="B1108" s="27">
        <v>44277</v>
      </c>
      <c r="C1108" s="27">
        <v>44286</v>
      </c>
      <c r="D1108" s="3">
        <f t="shared" si="117"/>
        <v>9</v>
      </c>
      <c r="E1108" s="1" t="s">
        <v>157</v>
      </c>
      <c r="F1108" s="1" t="s">
        <v>118</v>
      </c>
      <c r="G1108" s="1">
        <v>7</v>
      </c>
      <c r="H1108" s="1">
        <v>105</v>
      </c>
      <c r="I1108" s="29">
        <f t="shared" si="122"/>
        <v>9</v>
      </c>
      <c r="J1108" s="12">
        <f t="shared" si="123"/>
        <v>7</v>
      </c>
      <c r="K1108" s="13">
        <f t="shared" si="124"/>
        <v>15</v>
      </c>
      <c r="L1108" s="15">
        <f t="shared" si="125"/>
        <v>105</v>
      </c>
      <c r="M1108" s="25">
        <v>44286</v>
      </c>
      <c r="N1108" s="26">
        <v>44256</v>
      </c>
    </row>
    <row r="1109" spans="1:14" x14ac:dyDescent="0.25">
      <c r="A1109" s="1" t="s">
        <v>190</v>
      </c>
      <c r="B1109" s="27">
        <v>44277</v>
      </c>
      <c r="C1109" s="27">
        <v>44286</v>
      </c>
      <c r="D1109" s="3">
        <f t="shared" si="117"/>
        <v>9</v>
      </c>
      <c r="E1109" s="1" t="s">
        <v>158</v>
      </c>
      <c r="F1109" s="1" t="s">
        <v>118</v>
      </c>
      <c r="G1109" s="1">
        <v>2</v>
      </c>
      <c r="H1109" s="1">
        <v>84</v>
      </c>
      <c r="I1109" s="29">
        <f t="shared" si="122"/>
        <v>9</v>
      </c>
      <c r="J1109" s="12">
        <f t="shared" si="123"/>
        <v>2</v>
      </c>
      <c r="K1109" s="13">
        <f t="shared" si="124"/>
        <v>42</v>
      </c>
      <c r="L1109" s="15">
        <f t="shared" si="125"/>
        <v>84</v>
      </c>
      <c r="M1109" s="25">
        <v>44286</v>
      </c>
      <c r="N1109" s="26">
        <v>44256</v>
      </c>
    </row>
    <row r="1110" spans="1:14" x14ac:dyDescent="0.25">
      <c r="A1110" s="1" t="s">
        <v>190</v>
      </c>
      <c r="B1110" s="27">
        <v>44277</v>
      </c>
      <c r="C1110" s="27">
        <v>44286</v>
      </c>
      <c r="D1110" s="3">
        <f t="shared" si="117"/>
        <v>9</v>
      </c>
      <c r="E1110" s="1" t="s">
        <v>125</v>
      </c>
      <c r="F1110" s="1" t="s">
        <v>118</v>
      </c>
      <c r="G1110" s="1">
        <v>4</v>
      </c>
      <c r="H1110" s="1">
        <v>1516</v>
      </c>
      <c r="I1110" s="29">
        <f t="shared" si="122"/>
        <v>9</v>
      </c>
      <c r="J1110" s="12">
        <f t="shared" si="123"/>
        <v>4</v>
      </c>
      <c r="K1110" s="13">
        <f t="shared" si="124"/>
        <v>379</v>
      </c>
      <c r="L1110" s="15">
        <f t="shared" si="125"/>
        <v>1516</v>
      </c>
      <c r="M1110" s="25">
        <v>44286</v>
      </c>
      <c r="N1110" s="26">
        <v>44256</v>
      </c>
    </row>
    <row r="1111" spans="1:14" x14ac:dyDescent="0.25">
      <c r="A1111" s="1" t="s">
        <v>190</v>
      </c>
      <c r="B1111" s="27">
        <v>44277</v>
      </c>
      <c r="C1111" s="27">
        <v>44286</v>
      </c>
      <c r="D1111" s="3">
        <f t="shared" si="117"/>
        <v>9</v>
      </c>
      <c r="E1111" s="1" t="s">
        <v>211</v>
      </c>
      <c r="F1111" s="1" t="s">
        <v>118</v>
      </c>
      <c r="G1111" s="1">
        <v>3</v>
      </c>
      <c r="H1111" s="1">
        <v>997</v>
      </c>
      <c r="I1111" s="29">
        <f t="shared" si="122"/>
        <v>9</v>
      </c>
      <c r="J1111" s="12">
        <f t="shared" si="123"/>
        <v>3</v>
      </c>
      <c r="K1111" s="13">
        <f t="shared" si="124"/>
        <v>332.33</v>
      </c>
      <c r="L1111" s="15">
        <f t="shared" si="125"/>
        <v>996.99</v>
      </c>
      <c r="M1111" s="25">
        <v>44286</v>
      </c>
      <c r="N1111" s="26">
        <v>44256</v>
      </c>
    </row>
    <row r="1112" spans="1:14" x14ac:dyDescent="0.25">
      <c r="A1112" s="1" t="s">
        <v>190</v>
      </c>
      <c r="B1112" s="27">
        <v>44277</v>
      </c>
      <c r="C1112" s="27">
        <v>44286</v>
      </c>
      <c r="D1112" s="3">
        <f t="shared" si="117"/>
        <v>9</v>
      </c>
      <c r="E1112" s="1" t="s">
        <v>9</v>
      </c>
      <c r="F1112" s="1" t="s">
        <v>4</v>
      </c>
      <c r="G1112" s="1">
        <v>6.08</v>
      </c>
      <c r="H1112" s="1">
        <v>5920</v>
      </c>
      <c r="I1112" s="29">
        <f t="shared" si="122"/>
        <v>9</v>
      </c>
      <c r="J1112" s="12">
        <f t="shared" si="123"/>
        <v>6.08</v>
      </c>
      <c r="K1112" s="13">
        <f t="shared" si="124"/>
        <v>973.68</v>
      </c>
      <c r="L1112" s="15">
        <f t="shared" si="125"/>
        <v>5919.97</v>
      </c>
      <c r="M1112" s="25">
        <v>44286</v>
      </c>
      <c r="N1112" s="26">
        <v>44256</v>
      </c>
    </row>
    <row r="1113" spans="1:14" x14ac:dyDescent="0.25">
      <c r="A1113" s="1" t="s">
        <v>190</v>
      </c>
      <c r="B1113" s="27">
        <v>44277</v>
      </c>
      <c r="C1113" s="27">
        <v>44286</v>
      </c>
      <c r="D1113" s="3">
        <f t="shared" si="117"/>
        <v>9</v>
      </c>
      <c r="E1113" s="1" t="s">
        <v>10</v>
      </c>
      <c r="F1113" s="1" t="s">
        <v>4</v>
      </c>
      <c r="G1113" s="1">
        <v>1.8</v>
      </c>
      <c r="H1113" s="1">
        <v>2016</v>
      </c>
      <c r="I1113" s="29">
        <f t="shared" si="122"/>
        <v>9</v>
      </c>
      <c r="J1113" s="12">
        <f t="shared" si="123"/>
        <v>1.8</v>
      </c>
      <c r="K1113" s="13">
        <f t="shared" si="124"/>
        <v>1120</v>
      </c>
      <c r="L1113" s="15">
        <f t="shared" si="125"/>
        <v>2016</v>
      </c>
      <c r="M1113" s="25">
        <v>44286</v>
      </c>
      <c r="N1113" s="26">
        <v>44256</v>
      </c>
    </row>
    <row r="1114" spans="1:14" x14ac:dyDescent="0.25">
      <c r="A1114" s="1" t="s">
        <v>190</v>
      </c>
      <c r="B1114" s="27">
        <v>44277</v>
      </c>
      <c r="C1114" s="27">
        <v>44286</v>
      </c>
      <c r="D1114" s="3">
        <f t="shared" si="117"/>
        <v>9</v>
      </c>
      <c r="E1114" s="1" t="s">
        <v>11</v>
      </c>
      <c r="F1114" s="1" t="s">
        <v>4</v>
      </c>
      <c r="G1114" s="1">
        <v>15</v>
      </c>
      <c r="H1114" s="1">
        <v>11475</v>
      </c>
      <c r="I1114" s="29">
        <f t="shared" si="122"/>
        <v>9</v>
      </c>
      <c r="J1114" s="12">
        <f t="shared" si="123"/>
        <v>15</v>
      </c>
      <c r="K1114" s="13">
        <f t="shared" si="124"/>
        <v>765</v>
      </c>
      <c r="L1114" s="15">
        <f t="shared" si="125"/>
        <v>11475</v>
      </c>
      <c r="M1114" s="25">
        <v>44286</v>
      </c>
      <c r="N1114" s="26">
        <v>44256</v>
      </c>
    </row>
    <row r="1115" spans="1:14" x14ac:dyDescent="0.25">
      <c r="A1115" s="1" t="s">
        <v>190</v>
      </c>
      <c r="B1115" s="27">
        <v>44277</v>
      </c>
      <c r="C1115" s="27">
        <v>44286</v>
      </c>
      <c r="D1115" s="3">
        <f t="shared" si="117"/>
        <v>9</v>
      </c>
      <c r="E1115" s="1" t="s">
        <v>12</v>
      </c>
      <c r="F1115" s="1" t="s">
        <v>4</v>
      </c>
      <c r="G1115" s="1">
        <v>1.44</v>
      </c>
      <c r="H1115" s="1">
        <v>1170</v>
      </c>
      <c r="I1115" s="29">
        <f t="shared" si="122"/>
        <v>9</v>
      </c>
      <c r="J1115" s="12">
        <f t="shared" si="123"/>
        <v>1.44</v>
      </c>
      <c r="K1115" s="13">
        <f t="shared" si="124"/>
        <v>812.5</v>
      </c>
      <c r="L1115" s="15">
        <f t="shared" si="125"/>
        <v>1170</v>
      </c>
      <c r="M1115" s="25">
        <v>44286</v>
      </c>
      <c r="N1115" s="26">
        <v>44256</v>
      </c>
    </row>
    <row r="1116" spans="1:14" x14ac:dyDescent="0.25">
      <c r="A1116" s="1" t="s">
        <v>190</v>
      </c>
      <c r="B1116" s="27">
        <v>44277</v>
      </c>
      <c r="C1116" s="27">
        <v>44286</v>
      </c>
      <c r="D1116" s="3">
        <f t="shared" si="117"/>
        <v>9</v>
      </c>
      <c r="E1116" s="1" t="s">
        <v>13</v>
      </c>
      <c r="F1116" s="1" t="s">
        <v>4</v>
      </c>
      <c r="G1116" s="1">
        <v>0.7</v>
      </c>
      <c r="H1116" s="1">
        <v>615</v>
      </c>
      <c r="I1116" s="29">
        <f t="shared" si="122"/>
        <v>9</v>
      </c>
      <c r="J1116" s="12">
        <f t="shared" si="123"/>
        <v>0.7</v>
      </c>
      <c r="K1116" s="13">
        <f t="shared" si="124"/>
        <v>878.57</v>
      </c>
      <c r="L1116" s="15">
        <f t="shared" si="125"/>
        <v>615</v>
      </c>
      <c r="M1116" s="25">
        <v>44286</v>
      </c>
      <c r="N1116" s="26">
        <v>44256</v>
      </c>
    </row>
    <row r="1117" spans="1:14" x14ac:dyDescent="0.25">
      <c r="A1117" s="1" t="s">
        <v>190</v>
      </c>
      <c r="B1117" s="27">
        <v>44277</v>
      </c>
      <c r="C1117" s="27">
        <v>44286</v>
      </c>
      <c r="D1117" s="3">
        <f t="shared" si="117"/>
        <v>9</v>
      </c>
      <c r="E1117" s="1" t="s">
        <v>16</v>
      </c>
      <c r="F1117" s="1" t="s">
        <v>4</v>
      </c>
      <c r="G1117" s="1">
        <v>6</v>
      </c>
      <c r="H1117" s="1">
        <v>10350</v>
      </c>
      <c r="I1117" s="29">
        <f t="shared" si="122"/>
        <v>9</v>
      </c>
      <c r="J1117" s="12">
        <f t="shared" si="123"/>
        <v>6</v>
      </c>
      <c r="K1117" s="13">
        <f t="shared" si="124"/>
        <v>1725</v>
      </c>
      <c r="L1117" s="15">
        <f t="shared" si="125"/>
        <v>10350</v>
      </c>
      <c r="M1117" s="25">
        <v>44286</v>
      </c>
      <c r="N1117" s="26">
        <v>44256</v>
      </c>
    </row>
    <row r="1118" spans="1:14" x14ac:dyDescent="0.25">
      <c r="A1118" s="1" t="s">
        <v>190</v>
      </c>
      <c r="B1118" s="27">
        <v>44277</v>
      </c>
      <c r="C1118" s="27">
        <v>44286</v>
      </c>
      <c r="D1118" s="3">
        <f t="shared" si="117"/>
        <v>9</v>
      </c>
      <c r="E1118" s="1" t="s">
        <v>17</v>
      </c>
      <c r="F1118" s="1" t="s">
        <v>4</v>
      </c>
      <c r="G1118" s="1">
        <v>2.2999999999999998</v>
      </c>
      <c r="H1118" s="1">
        <v>3775.29</v>
      </c>
      <c r="I1118" s="29">
        <f t="shared" ref="I1118:I1181" si="126">C1118-B1118</f>
        <v>9</v>
      </c>
      <c r="J1118" s="12">
        <f t="shared" ref="J1118:J1181" si="127">ROUND(G1118/D1118*I1118,2)</f>
        <v>2.2999999999999998</v>
      </c>
      <c r="K1118" s="13">
        <f t="shared" ref="K1118:K1181" si="128">ROUND(H1118/G1118,2)</f>
        <v>1641.43</v>
      </c>
      <c r="L1118" s="15">
        <f t="shared" ref="L1118:L1181" si="129">ROUND(J1118*K1118,2)</f>
        <v>3775.29</v>
      </c>
      <c r="M1118" s="25">
        <v>44286</v>
      </c>
      <c r="N1118" s="26">
        <v>44256</v>
      </c>
    </row>
    <row r="1119" spans="1:14" x14ac:dyDescent="0.25">
      <c r="A1119" s="1" t="s">
        <v>190</v>
      </c>
      <c r="B1119" s="27">
        <v>44277</v>
      </c>
      <c r="C1119" s="27">
        <v>44286</v>
      </c>
      <c r="D1119" s="3">
        <f t="shared" ref="D1119:D1182" si="130">C1119-B1119</f>
        <v>9</v>
      </c>
      <c r="E1119" s="1" t="s">
        <v>18</v>
      </c>
      <c r="F1119" s="1" t="s">
        <v>4</v>
      </c>
      <c r="G1119" s="1">
        <v>1.2</v>
      </c>
      <c r="H1119" s="1">
        <v>883.63</v>
      </c>
      <c r="I1119" s="29">
        <f t="shared" si="126"/>
        <v>9</v>
      </c>
      <c r="J1119" s="12">
        <f t="shared" si="127"/>
        <v>1.2</v>
      </c>
      <c r="K1119" s="13">
        <f t="shared" si="128"/>
        <v>736.36</v>
      </c>
      <c r="L1119" s="15">
        <f t="shared" si="129"/>
        <v>883.63</v>
      </c>
      <c r="M1119" s="25">
        <v>44286</v>
      </c>
      <c r="N1119" s="26">
        <v>44256</v>
      </c>
    </row>
    <row r="1120" spans="1:14" x14ac:dyDescent="0.25">
      <c r="A1120" s="1" t="s">
        <v>190</v>
      </c>
      <c r="B1120" s="27">
        <v>44277</v>
      </c>
      <c r="C1120" s="27">
        <v>44286</v>
      </c>
      <c r="D1120" s="3">
        <f t="shared" si="130"/>
        <v>9</v>
      </c>
      <c r="E1120" s="1" t="s">
        <v>20</v>
      </c>
      <c r="F1120" s="1" t="s">
        <v>4</v>
      </c>
      <c r="G1120" s="1">
        <v>0.4</v>
      </c>
      <c r="H1120" s="1">
        <v>737</v>
      </c>
      <c r="I1120" s="29">
        <f t="shared" si="126"/>
        <v>9</v>
      </c>
      <c r="J1120" s="12">
        <f t="shared" si="127"/>
        <v>0.4</v>
      </c>
      <c r="K1120" s="13">
        <f t="shared" si="128"/>
        <v>1842.5</v>
      </c>
      <c r="L1120" s="15">
        <f t="shared" si="129"/>
        <v>737</v>
      </c>
      <c r="M1120" s="25">
        <v>44286</v>
      </c>
      <c r="N1120" s="26">
        <v>44256</v>
      </c>
    </row>
    <row r="1121" spans="1:14" x14ac:dyDescent="0.25">
      <c r="A1121" s="1" t="s">
        <v>190</v>
      </c>
      <c r="B1121" s="27">
        <v>44277</v>
      </c>
      <c r="C1121" s="27">
        <v>44286</v>
      </c>
      <c r="D1121" s="3">
        <f t="shared" si="130"/>
        <v>9</v>
      </c>
      <c r="E1121" s="1" t="s">
        <v>21</v>
      </c>
      <c r="F1121" s="1" t="s">
        <v>118</v>
      </c>
      <c r="G1121" s="1">
        <v>49</v>
      </c>
      <c r="H1121" s="1">
        <v>3146</v>
      </c>
      <c r="I1121" s="29">
        <f t="shared" si="126"/>
        <v>9</v>
      </c>
      <c r="J1121" s="12">
        <f t="shared" si="127"/>
        <v>49</v>
      </c>
      <c r="K1121" s="13">
        <f t="shared" si="128"/>
        <v>64.2</v>
      </c>
      <c r="L1121" s="15">
        <f t="shared" si="129"/>
        <v>3145.8</v>
      </c>
      <c r="M1121" s="25">
        <v>44286</v>
      </c>
      <c r="N1121" s="26">
        <v>44256</v>
      </c>
    </row>
    <row r="1122" spans="1:14" x14ac:dyDescent="0.25">
      <c r="A1122" s="1" t="s">
        <v>190</v>
      </c>
      <c r="B1122" s="27">
        <v>44277</v>
      </c>
      <c r="C1122" s="27">
        <v>44286</v>
      </c>
      <c r="D1122" s="3">
        <f t="shared" si="130"/>
        <v>9</v>
      </c>
      <c r="E1122" s="1" t="s">
        <v>22</v>
      </c>
      <c r="F1122" s="1" t="s">
        <v>4</v>
      </c>
      <c r="G1122" s="1">
        <v>65</v>
      </c>
      <c r="H1122" s="1">
        <v>7150</v>
      </c>
      <c r="I1122" s="29">
        <f t="shared" si="126"/>
        <v>9</v>
      </c>
      <c r="J1122" s="12">
        <f t="shared" si="127"/>
        <v>65</v>
      </c>
      <c r="K1122" s="13">
        <f t="shared" si="128"/>
        <v>110</v>
      </c>
      <c r="L1122" s="15">
        <f t="shared" si="129"/>
        <v>7150</v>
      </c>
      <c r="M1122" s="25">
        <v>44286</v>
      </c>
      <c r="N1122" s="26">
        <v>44256</v>
      </c>
    </row>
    <row r="1123" spans="1:14" x14ac:dyDescent="0.25">
      <c r="A1123" s="1" t="s">
        <v>190</v>
      </c>
      <c r="B1123" s="27">
        <v>44277</v>
      </c>
      <c r="C1123" s="27">
        <v>44286</v>
      </c>
      <c r="D1123" s="3">
        <f t="shared" si="130"/>
        <v>9</v>
      </c>
      <c r="E1123" s="1" t="s">
        <v>23</v>
      </c>
      <c r="F1123" s="1" t="s">
        <v>4</v>
      </c>
      <c r="G1123" s="1">
        <v>3</v>
      </c>
      <c r="H1123" s="1">
        <v>1320</v>
      </c>
      <c r="I1123" s="29">
        <f t="shared" si="126"/>
        <v>9</v>
      </c>
      <c r="J1123" s="12">
        <f t="shared" si="127"/>
        <v>3</v>
      </c>
      <c r="K1123" s="13">
        <f t="shared" si="128"/>
        <v>440</v>
      </c>
      <c r="L1123" s="15">
        <f t="shared" si="129"/>
        <v>1320</v>
      </c>
      <c r="M1123" s="25">
        <v>44286</v>
      </c>
      <c r="N1123" s="26">
        <v>44256</v>
      </c>
    </row>
    <row r="1124" spans="1:14" x14ac:dyDescent="0.25">
      <c r="A1124" s="1" t="s">
        <v>190</v>
      </c>
      <c r="B1124" s="27">
        <v>44277</v>
      </c>
      <c r="C1124" s="27">
        <v>44286</v>
      </c>
      <c r="D1124" s="3">
        <f t="shared" si="130"/>
        <v>9</v>
      </c>
      <c r="E1124" s="1" t="s">
        <v>25</v>
      </c>
      <c r="F1124" s="1" t="s">
        <v>4</v>
      </c>
      <c r="G1124" s="1">
        <v>3.4</v>
      </c>
      <c r="H1124" s="1">
        <v>3400</v>
      </c>
      <c r="I1124" s="29">
        <f t="shared" si="126"/>
        <v>9</v>
      </c>
      <c r="J1124" s="12">
        <f t="shared" si="127"/>
        <v>3.4</v>
      </c>
      <c r="K1124" s="13">
        <f t="shared" si="128"/>
        <v>1000</v>
      </c>
      <c r="L1124" s="15">
        <f t="shared" si="129"/>
        <v>3400</v>
      </c>
      <c r="M1124" s="25">
        <v>44286</v>
      </c>
      <c r="N1124" s="26">
        <v>44256</v>
      </c>
    </row>
    <row r="1125" spans="1:14" x14ac:dyDescent="0.25">
      <c r="A1125" s="1" t="s">
        <v>190</v>
      </c>
      <c r="B1125" s="27">
        <v>44277</v>
      </c>
      <c r="C1125" s="27">
        <v>44286</v>
      </c>
      <c r="D1125" s="3">
        <f t="shared" si="130"/>
        <v>9</v>
      </c>
      <c r="E1125" s="1" t="s">
        <v>26</v>
      </c>
      <c r="F1125" s="1" t="s">
        <v>4</v>
      </c>
      <c r="G1125" s="1">
        <v>172.4</v>
      </c>
      <c r="H1125" s="1">
        <v>33877.199999999997</v>
      </c>
      <c r="I1125" s="29">
        <f>C1125-B1125</f>
        <v>9</v>
      </c>
      <c r="J1125" s="12">
        <f t="shared" si="127"/>
        <v>172.4</v>
      </c>
      <c r="K1125" s="13">
        <f t="shared" si="128"/>
        <v>196.5</v>
      </c>
      <c r="L1125" s="15">
        <f t="shared" si="129"/>
        <v>33876.6</v>
      </c>
      <c r="M1125" s="25">
        <v>44286</v>
      </c>
      <c r="N1125" s="26">
        <v>44256</v>
      </c>
    </row>
    <row r="1126" spans="1:14" x14ac:dyDescent="0.25">
      <c r="A1126" s="1" t="s">
        <v>190</v>
      </c>
      <c r="B1126" s="27">
        <v>44277</v>
      </c>
      <c r="C1126" s="27">
        <v>44286</v>
      </c>
      <c r="D1126" s="3">
        <f t="shared" si="130"/>
        <v>9</v>
      </c>
      <c r="E1126" s="1" t="s">
        <v>27</v>
      </c>
      <c r="F1126" s="1" t="s">
        <v>4</v>
      </c>
      <c r="G1126" s="1">
        <v>2.9</v>
      </c>
      <c r="H1126" s="1">
        <v>2633.2</v>
      </c>
      <c r="I1126" s="29">
        <f t="shared" si="126"/>
        <v>9</v>
      </c>
      <c r="J1126" s="12">
        <f t="shared" si="127"/>
        <v>2.9</v>
      </c>
      <c r="K1126" s="13">
        <f t="shared" si="128"/>
        <v>908</v>
      </c>
      <c r="L1126" s="15">
        <f t="shared" si="129"/>
        <v>2633.2</v>
      </c>
      <c r="M1126" s="25">
        <v>44286</v>
      </c>
      <c r="N1126" s="26">
        <v>44256</v>
      </c>
    </row>
    <row r="1127" spans="1:14" x14ac:dyDescent="0.25">
      <c r="A1127" s="1" t="s">
        <v>190</v>
      </c>
      <c r="B1127" s="27">
        <v>44277</v>
      </c>
      <c r="C1127" s="27">
        <v>44286</v>
      </c>
      <c r="D1127" s="3">
        <f t="shared" si="130"/>
        <v>9</v>
      </c>
      <c r="E1127" s="1" t="s">
        <v>28</v>
      </c>
      <c r="F1127" s="1" t="s">
        <v>118</v>
      </c>
      <c r="G1127" s="1">
        <v>100</v>
      </c>
      <c r="H1127" s="1">
        <v>14400</v>
      </c>
      <c r="I1127" s="29">
        <f t="shared" si="126"/>
        <v>9</v>
      </c>
      <c r="J1127" s="12">
        <f t="shared" si="127"/>
        <v>100</v>
      </c>
      <c r="K1127" s="13">
        <f t="shared" si="128"/>
        <v>144</v>
      </c>
      <c r="L1127" s="15">
        <f t="shared" si="129"/>
        <v>14400</v>
      </c>
      <c r="M1127" s="25">
        <v>44286</v>
      </c>
      <c r="N1127" s="26">
        <v>44256</v>
      </c>
    </row>
    <row r="1128" spans="1:14" x14ac:dyDescent="0.25">
      <c r="A1128" s="1" t="s">
        <v>190</v>
      </c>
      <c r="B1128" s="27">
        <v>44277</v>
      </c>
      <c r="C1128" s="27">
        <v>44286</v>
      </c>
      <c r="D1128" s="3">
        <f t="shared" si="130"/>
        <v>9</v>
      </c>
      <c r="E1128" s="1" t="s">
        <v>29</v>
      </c>
      <c r="F1128" s="1" t="s">
        <v>127</v>
      </c>
      <c r="G1128" s="1">
        <v>158.4</v>
      </c>
      <c r="H1128" s="1">
        <v>42592</v>
      </c>
      <c r="I1128" s="29">
        <f t="shared" si="126"/>
        <v>9</v>
      </c>
      <c r="J1128" s="12">
        <f t="shared" si="127"/>
        <v>158.4</v>
      </c>
      <c r="K1128" s="13">
        <f t="shared" si="128"/>
        <v>268.89</v>
      </c>
      <c r="L1128" s="15">
        <f t="shared" si="129"/>
        <v>42592.18</v>
      </c>
      <c r="M1128" s="25">
        <v>44286</v>
      </c>
      <c r="N1128" s="26">
        <v>44256</v>
      </c>
    </row>
    <row r="1129" spans="1:14" x14ac:dyDescent="0.25">
      <c r="A1129" s="1" t="s">
        <v>190</v>
      </c>
      <c r="B1129" s="27">
        <v>44277</v>
      </c>
      <c r="C1129" s="27">
        <v>44286</v>
      </c>
      <c r="D1129" s="3">
        <f t="shared" si="130"/>
        <v>9</v>
      </c>
      <c r="E1129" s="1" t="s">
        <v>30</v>
      </c>
      <c r="F1129" s="1" t="s">
        <v>4</v>
      </c>
      <c r="G1129" s="1">
        <v>0.66</v>
      </c>
      <c r="H1129" s="1">
        <v>456.9</v>
      </c>
      <c r="I1129" s="29">
        <f t="shared" si="126"/>
        <v>9</v>
      </c>
      <c r="J1129" s="12">
        <f t="shared" si="127"/>
        <v>0.66</v>
      </c>
      <c r="K1129" s="13">
        <f t="shared" si="128"/>
        <v>692.27</v>
      </c>
      <c r="L1129" s="15">
        <f t="shared" si="129"/>
        <v>456.9</v>
      </c>
      <c r="M1129" s="25">
        <v>44286</v>
      </c>
      <c r="N1129" s="26">
        <v>44256</v>
      </c>
    </row>
    <row r="1130" spans="1:14" x14ac:dyDescent="0.25">
      <c r="A1130" s="1" t="s">
        <v>190</v>
      </c>
      <c r="B1130" s="27">
        <v>44277</v>
      </c>
      <c r="C1130" s="27">
        <v>44286</v>
      </c>
      <c r="D1130" s="3">
        <f t="shared" si="130"/>
        <v>9</v>
      </c>
      <c r="E1130" s="1" t="s">
        <v>31</v>
      </c>
      <c r="F1130" s="1" t="s">
        <v>4</v>
      </c>
      <c r="G1130" s="1">
        <v>1</v>
      </c>
      <c r="H1130" s="1">
        <v>550</v>
      </c>
      <c r="I1130" s="29">
        <f t="shared" si="126"/>
        <v>9</v>
      </c>
      <c r="J1130" s="12">
        <f t="shared" si="127"/>
        <v>1</v>
      </c>
      <c r="K1130" s="13">
        <f t="shared" si="128"/>
        <v>550</v>
      </c>
      <c r="L1130" s="15">
        <f t="shared" si="129"/>
        <v>550</v>
      </c>
      <c r="M1130" s="25">
        <v>44286</v>
      </c>
      <c r="N1130" s="26">
        <v>44256</v>
      </c>
    </row>
    <row r="1131" spans="1:14" x14ac:dyDescent="0.25">
      <c r="A1131" s="1" t="s">
        <v>190</v>
      </c>
      <c r="B1131" s="27">
        <v>44277</v>
      </c>
      <c r="C1131" s="27">
        <v>44286</v>
      </c>
      <c r="D1131" s="3">
        <f t="shared" si="130"/>
        <v>9</v>
      </c>
      <c r="E1131" s="1" t="s">
        <v>32</v>
      </c>
      <c r="F1131" s="1" t="s">
        <v>4</v>
      </c>
      <c r="G1131" s="1">
        <v>6.45</v>
      </c>
      <c r="H1131" s="1">
        <v>7933.5</v>
      </c>
      <c r="I1131" s="29">
        <f t="shared" si="126"/>
        <v>9</v>
      </c>
      <c r="J1131" s="12">
        <f t="shared" si="127"/>
        <v>6.45</v>
      </c>
      <c r="K1131" s="13">
        <f t="shared" si="128"/>
        <v>1230</v>
      </c>
      <c r="L1131" s="15">
        <f t="shared" si="129"/>
        <v>7933.5</v>
      </c>
      <c r="M1131" s="25">
        <v>44286</v>
      </c>
      <c r="N1131" s="26">
        <v>44256</v>
      </c>
    </row>
    <row r="1132" spans="1:14" x14ac:dyDescent="0.25">
      <c r="A1132" s="1" t="s">
        <v>190</v>
      </c>
      <c r="B1132" s="27">
        <v>44277</v>
      </c>
      <c r="C1132" s="27">
        <v>44286</v>
      </c>
      <c r="D1132" s="3">
        <f t="shared" si="130"/>
        <v>9</v>
      </c>
      <c r="E1132" s="1" t="s">
        <v>33</v>
      </c>
      <c r="F1132" s="1" t="s">
        <v>4</v>
      </c>
      <c r="G1132" s="1">
        <v>18.34</v>
      </c>
      <c r="H1132" s="1">
        <v>23842</v>
      </c>
      <c r="I1132" s="29">
        <f t="shared" si="126"/>
        <v>9</v>
      </c>
      <c r="J1132" s="12">
        <f t="shared" si="127"/>
        <v>18.34</v>
      </c>
      <c r="K1132" s="13">
        <f t="shared" si="128"/>
        <v>1300</v>
      </c>
      <c r="L1132" s="15">
        <f t="shared" si="129"/>
        <v>23842</v>
      </c>
      <c r="M1132" s="25">
        <v>44286</v>
      </c>
      <c r="N1132" s="26">
        <v>44256</v>
      </c>
    </row>
    <row r="1133" spans="1:14" x14ac:dyDescent="0.25">
      <c r="A1133" s="1" t="s">
        <v>190</v>
      </c>
      <c r="B1133" s="27">
        <v>44277</v>
      </c>
      <c r="C1133" s="27">
        <v>44286</v>
      </c>
      <c r="D1133" s="3">
        <f t="shared" si="130"/>
        <v>9</v>
      </c>
      <c r="E1133" s="1" t="s">
        <v>34</v>
      </c>
      <c r="F1133" s="1" t="s">
        <v>4</v>
      </c>
      <c r="G1133" s="1">
        <v>0.1</v>
      </c>
      <c r="H1133" s="1">
        <v>62</v>
      </c>
      <c r="I1133" s="29">
        <f t="shared" si="126"/>
        <v>9</v>
      </c>
      <c r="J1133" s="12">
        <f t="shared" si="127"/>
        <v>0.1</v>
      </c>
      <c r="K1133" s="13">
        <f t="shared" si="128"/>
        <v>620</v>
      </c>
      <c r="L1133" s="15">
        <f t="shared" si="129"/>
        <v>62</v>
      </c>
      <c r="M1133" s="25">
        <v>44286</v>
      </c>
      <c r="N1133" s="26">
        <v>44256</v>
      </c>
    </row>
    <row r="1134" spans="1:14" x14ac:dyDescent="0.25">
      <c r="A1134" s="1" t="s">
        <v>190</v>
      </c>
      <c r="B1134" s="27">
        <v>44277</v>
      </c>
      <c r="C1134" s="27">
        <v>44286</v>
      </c>
      <c r="D1134" s="3">
        <f t="shared" si="130"/>
        <v>9</v>
      </c>
      <c r="E1134" s="1" t="s">
        <v>36</v>
      </c>
      <c r="F1134" s="1" t="s">
        <v>118</v>
      </c>
      <c r="G1134" s="1">
        <v>124</v>
      </c>
      <c r="H1134" s="1">
        <v>3403.56</v>
      </c>
      <c r="I1134" s="29">
        <f t="shared" si="126"/>
        <v>9</v>
      </c>
      <c r="J1134" s="12">
        <f t="shared" si="127"/>
        <v>124</v>
      </c>
      <c r="K1134" s="13">
        <f t="shared" si="128"/>
        <v>27.45</v>
      </c>
      <c r="L1134" s="15">
        <f t="shared" si="129"/>
        <v>3403.8</v>
      </c>
      <c r="M1134" s="25">
        <v>44286</v>
      </c>
      <c r="N1134" s="26">
        <v>44256</v>
      </c>
    </row>
    <row r="1135" spans="1:14" x14ac:dyDescent="0.25">
      <c r="A1135" s="1" t="s">
        <v>190</v>
      </c>
      <c r="B1135" s="27">
        <v>44277</v>
      </c>
      <c r="C1135" s="27">
        <v>44286</v>
      </c>
      <c r="D1135" s="3">
        <f t="shared" si="130"/>
        <v>9</v>
      </c>
      <c r="E1135" s="1" t="s">
        <v>37</v>
      </c>
      <c r="F1135" s="1" t="s">
        <v>4</v>
      </c>
      <c r="G1135" s="1">
        <v>0.6</v>
      </c>
      <c r="H1135" s="1">
        <v>714</v>
      </c>
      <c r="I1135" s="29">
        <f t="shared" si="126"/>
        <v>9</v>
      </c>
      <c r="J1135" s="12">
        <f t="shared" si="127"/>
        <v>0.6</v>
      </c>
      <c r="K1135" s="13">
        <f t="shared" si="128"/>
        <v>1190</v>
      </c>
      <c r="L1135" s="15">
        <f t="shared" si="129"/>
        <v>714</v>
      </c>
      <c r="M1135" s="25">
        <v>44286</v>
      </c>
      <c r="N1135" s="26">
        <v>44256</v>
      </c>
    </row>
    <row r="1136" spans="1:14" x14ac:dyDescent="0.25">
      <c r="A1136" s="1" t="s">
        <v>190</v>
      </c>
      <c r="B1136" s="27">
        <v>44277</v>
      </c>
      <c r="C1136" s="27">
        <v>44286</v>
      </c>
      <c r="D1136" s="3">
        <f t="shared" si="130"/>
        <v>9</v>
      </c>
      <c r="E1136" s="1" t="s">
        <v>38</v>
      </c>
      <c r="F1136" s="1" t="s">
        <v>4</v>
      </c>
      <c r="G1136" s="1">
        <v>0.4</v>
      </c>
      <c r="H1136" s="1">
        <v>240</v>
      </c>
      <c r="I1136" s="29">
        <f t="shared" si="126"/>
        <v>9</v>
      </c>
      <c r="J1136" s="12">
        <f t="shared" si="127"/>
        <v>0.4</v>
      </c>
      <c r="K1136" s="13">
        <f t="shared" si="128"/>
        <v>600</v>
      </c>
      <c r="L1136" s="15">
        <f t="shared" si="129"/>
        <v>240</v>
      </c>
      <c r="M1136" s="25">
        <v>44286</v>
      </c>
      <c r="N1136" s="26">
        <v>44256</v>
      </c>
    </row>
    <row r="1137" spans="1:14" x14ac:dyDescent="0.25">
      <c r="A1137" s="1" t="s">
        <v>190</v>
      </c>
      <c r="B1137" s="27">
        <v>44277</v>
      </c>
      <c r="C1137" s="27">
        <v>44286</v>
      </c>
      <c r="D1137" s="3">
        <f t="shared" si="130"/>
        <v>9</v>
      </c>
      <c r="E1137" s="1" t="s">
        <v>39</v>
      </c>
      <c r="F1137" s="1" t="s">
        <v>4</v>
      </c>
      <c r="G1137" s="1">
        <v>3.7</v>
      </c>
      <c r="H1137" s="1">
        <v>901.07</v>
      </c>
      <c r="I1137" s="29">
        <f t="shared" si="126"/>
        <v>9</v>
      </c>
      <c r="J1137" s="12">
        <f t="shared" si="127"/>
        <v>3.7</v>
      </c>
      <c r="K1137" s="13">
        <f t="shared" si="128"/>
        <v>243.53</v>
      </c>
      <c r="L1137" s="15">
        <f t="shared" si="129"/>
        <v>901.06</v>
      </c>
      <c r="M1137" s="25">
        <v>44286</v>
      </c>
      <c r="N1137" s="26">
        <v>44256</v>
      </c>
    </row>
    <row r="1138" spans="1:14" x14ac:dyDescent="0.25">
      <c r="A1138" s="1" t="s">
        <v>190</v>
      </c>
      <c r="B1138" s="27">
        <v>44277</v>
      </c>
      <c r="C1138" s="27">
        <v>44286</v>
      </c>
      <c r="D1138" s="3">
        <f t="shared" si="130"/>
        <v>9</v>
      </c>
      <c r="E1138" s="1" t="s">
        <v>40</v>
      </c>
      <c r="F1138" s="1" t="s">
        <v>4</v>
      </c>
      <c r="G1138" s="1">
        <v>12</v>
      </c>
      <c r="H1138" s="1">
        <v>6191.25</v>
      </c>
      <c r="I1138" s="29">
        <f t="shared" si="126"/>
        <v>9</v>
      </c>
      <c r="J1138" s="12">
        <f t="shared" si="127"/>
        <v>12</v>
      </c>
      <c r="K1138" s="13">
        <f t="shared" si="128"/>
        <v>515.94000000000005</v>
      </c>
      <c r="L1138" s="15">
        <f t="shared" si="129"/>
        <v>6191.28</v>
      </c>
      <c r="M1138" s="25">
        <v>44286</v>
      </c>
      <c r="N1138" s="26">
        <v>44256</v>
      </c>
    </row>
    <row r="1139" spans="1:14" x14ac:dyDescent="0.25">
      <c r="A1139" s="1" t="s">
        <v>190</v>
      </c>
      <c r="B1139" s="27">
        <v>44277</v>
      </c>
      <c r="C1139" s="27">
        <v>44286</v>
      </c>
      <c r="D1139" s="3">
        <f t="shared" si="130"/>
        <v>9</v>
      </c>
      <c r="E1139" s="1" t="s">
        <v>41</v>
      </c>
      <c r="F1139" s="1" t="s">
        <v>4</v>
      </c>
      <c r="G1139" s="1">
        <v>1</v>
      </c>
      <c r="H1139" s="1">
        <v>295</v>
      </c>
      <c r="I1139" s="29">
        <f t="shared" si="126"/>
        <v>9</v>
      </c>
      <c r="J1139" s="12">
        <f t="shared" si="127"/>
        <v>1</v>
      </c>
      <c r="K1139" s="13">
        <f t="shared" si="128"/>
        <v>295</v>
      </c>
      <c r="L1139" s="15">
        <f t="shared" si="129"/>
        <v>295</v>
      </c>
      <c r="M1139" s="25">
        <v>44286</v>
      </c>
      <c r="N1139" s="26">
        <v>44256</v>
      </c>
    </row>
    <row r="1140" spans="1:14" x14ac:dyDescent="0.25">
      <c r="A1140" s="1" t="s">
        <v>190</v>
      </c>
      <c r="B1140" s="27">
        <v>44277</v>
      </c>
      <c r="C1140" s="27">
        <v>44286</v>
      </c>
      <c r="D1140" s="3">
        <f t="shared" si="130"/>
        <v>9</v>
      </c>
      <c r="E1140" s="1" t="s">
        <v>2</v>
      </c>
      <c r="F1140" s="1" t="s">
        <v>4</v>
      </c>
      <c r="G1140" s="1">
        <v>1</v>
      </c>
      <c r="H1140" s="1">
        <v>600</v>
      </c>
      <c r="I1140" s="29">
        <f t="shared" si="126"/>
        <v>9</v>
      </c>
      <c r="J1140" s="12">
        <f t="shared" si="127"/>
        <v>1</v>
      </c>
      <c r="K1140" s="13">
        <f t="shared" si="128"/>
        <v>600</v>
      </c>
      <c r="L1140" s="15">
        <f t="shared" si="129"/>
        <v>600</v>
      </c>
      <c r="M1140" s="25">
        <v>44286</v>
      </c>
      <c r="N1140" s="26">
        <v>44256</v>
      </c>
    </row>
    <row r="1141" spans="1:14" x14ac:dyDescent="0.25">
      <c r="A1141" s="1" t="s">
        <v>190</v>
      </c>
      <c r="B1141" s="27">
        <v>44277</v>
      </c>
      <c r="C1141" s="27">
        <v>44286</v>
      </c>
      <c r="D1141" s="3">
        <f t="shared" si="130"/>
        <v>9</v>
      </c>
      <c r="E1141" s="1" t="s">
        <v>42</v>
      </c>
      <c r="F1141" s="1" t="s">
        <v>4</v>
      </c>
      <c r="G1141" s="1">
        <v>1.5</v>
      </c>
      <c r="H1141" s="1">
        <v>555</v>
      </c>
      <c r="I1141" s="29">
        <f t="shared" si="126"/>
        <v>9</v>
      </c>
      <c r="J1141" s="12">
        <f t="shared" si="127"/>
        <v>1.5</v>
      </c>
      <c r="K1141" s="13">
        <f t="shared" si="128"/>
        <v>370</v>
      </c>
      <c r="L1141" s="15">
        <f t="shared" si="129"/>
        <v>555</v>
      </c>
      <c r="M1141" s="25">
        <v>44286</v>
      </c>
      <c r="N1141" s="26">
        <v>44256</v>
      </c>
    </row>
    <row r="1142" spans="1:14" x14ac:dyDescent="0.25">
      <c r="A1142" s="1" t="s">
        <v>190</v>
      </c>
      <c r="B1142" s="27">
        <v>44277</v>
      </c>
      <c r="C1142" s="27">
        <v>44286</v>
      </c>
      <c r="D1142" s="3">
        <f t="shared" si="130"/>
        <v>9</v>
      </c>
      <c r="E1142" s="1" t="s">
        <v>43</v>
      </c>
      <c r="F1142" s="1" t="s">
        <v>4</v>
      </c>
      <c r="G1142" s="1">
        <v>1.9</v>
      </c>
      <c r="H1142" s="1">
        <v>389.5</v>
      </c>
      <c r="I1142" s="29">
        <f t="shared" si="126"/>
        <v>9</v>
      </c>
      <c r="J1142" s="12">
        <f t="shared" si="127"/>
        <v>1.9</v>
      </c>
      <c r="K1142" s="13">
        <f t="shared" si="128"/>
        <v>205</v>
      </c>
      <c r="L1142" s="15">
        <f t="shared" si="129"/>
        <v>389.5</v>
      </c>
      <c r="M1142" s="25">
        <v>44286</v>
      </c>
      <c r="N1142" s="26">
        <v>44256</v>
      </c>
    </row>
    <row r="1143" spans="1:14" x14ac:dyDescent="0.25">
      <c r="A1143" s="1" t="s">
        <v>190</v>
      </c>
      <c r="B1143" s="27">
        <v>44277</v>
      </c>
      <c r="C1143" s="27">
        <v>44286</v>
      </c>
      <c r="D1143" s="3">
        <f t="shared" si="130"/>
        <v>9</v>
      </c>
      <c r="E1143" s="1" t="s">
        <v>44</v>
      </c>
      <c r="F1143" s="1" t="s">
        <v>4</v>
      </c>
      <c r="G1143" s="1">
        <v>1.2</v>
      </c>
      <c r="H1143" s="1">
        <v>290</v>
      </c>
      <c r="I1143" s="29">
        <f t="shared" si="126"/>
        <v>9</v>
      </c>
      <c r="J1143" s="12">
        <f t="shared" si="127"/>
        <v>1.2</v>
      </c>
      <c r="K1143" s="13">
        <f t="shared" si="128"/>
        <v>241.67</v>
      </c>
      <c r="L1143" s="15">
        <f t="shared" si="129"/>
        <v>290</v>
      </c>
      <c r="M1143" s="25">
        <v>44286</v>
      </c>
      <c r="N1143" s="26">
        <v>44256</v>
      </c>
    </row>
    <row r="1144" spans="1:14" x14ac:dyDescent="0.25">
      <c r="A1144" s="1" t="s">
        <v>190</v>
      </c>
      <c r="B1144" s="27">
        <v>44277</v>
      </c>
      <c r="C1144" s="27">
        <v>44286</v>
      </c>
      <c r="D1144" s="3">
        <f t="shared" si="130"/>
        <v>9</v>
      </c>
      <c r="E1144" s="1" t="s">
        <v>45</v>
      </c>
      <c r="F1144" s="1" t="s">
        <v>4</v>
      </c>
      <c r="G1144" s="1">
        <v>2.94</v>
      </c>
      <c r="H1144" s="1">
        <v>815.85</v>
      </c>
      <c r="I1144" s="29">
        <f t="shared" si="126"/>
        <v>9</v>
      </c>
      <c r="J1144" s="12">
        <f t="shared" si="127"/>
        <v>2.94</v>
      </c>
      <c r="K1144" s="13">
        <f t="shared" si="128"/>
        <v>277.5</v>
      </c>
      <c r="L1144" s="15">
        <f t="shared" si="129"/>
        <v>815.85</v>
      </c>
      <c r="M1144" s="25">
        <v>44286</v>
      </c>
      <c r="N1144" s="26">
        <v>44256</v>
      </c>
    </row>
    <row r="1145" spans="1:14" x14ac:dyDescent="0.25">
      <c r="A1145" s="1" t="s">
        <v>190</v>
      </c>
      <c r="B1145" s="27">
        <v>44277</v>
      </c>
      <c r="C1145" s="27">
        <v>44286</v>
      </c>
      <c r="D1145" s="3">
        <f t="shared" si="130"/>
        <v>9</v>
      </c>
      <c r="E1145" s="1" t="s">
        <v>46</v>
      </c>
      <c r="F1145" s="1" t="s">
        <v>4</v>
      </c>
      <c r="G1145" s="1">
        <v>0.8</v>
      </c>
      <c r="H1145" s="1">
        <v>650</v>
      </c>
      <c r="I1145" s="29">
        <f t="shared" si="126"/>
        <v>9</v>
      </c>
      <c r="J1145" s="12">
        <f t="shared" si="127"/>
        <v>0.8</v>
      </c>
      <c r="K1145" s="13">
        <f t="shared" si="128"/>
        <v>812.5</v>
      </c>
      <c r="L1145" s="15">
        <f t="shared" si="129"/>
        <v>650</v>
      </c>
      <c r="M1145" s="25">
        <v>44286</v>
      </c>
      <c r="N1145" s="26">
        <v>44256</v>
      </c>
    </row>
    <row r="1146" spans="1:14" x14ac:dyDescent="0.25">
      <c r="A1146" s="1" t="s">
        <v>190</v>
      </c>
      <c r="B1146" s="27">
        <v>44277</v>
      </c>
      <c r="C1146" s="27">
        <v>44286</v>
      </c>
      <c r="D1146" s="3">
        <f t="shared" si="130"/>
        <v>9</v>
      </c>
      <c r="E1146" s="1" t="s">
        <v>47</v>
      </c>
      <c r="F1146" s="1" t="s">
        <v>4</v>
      </c>
      <c r="G1146" s="1">
        <v>1</v>
      </c>
      <c r="H1146" s="1">
        <v>1059</v>
      </c>
      <c r="I1146" s="29">
        <f t="shared" si="126"/>
        <v>9</v>
      </c>
      <c r="J1146" s="12">
        <f t="shared" si="127"/>
        <v>1</v>
      </c>
      <c r="K1146" s="13">
        <f t="shared" si="128"/>
        <v>1059</v>
      </c>
      <c r="L1146" s="15">
        <f t="shared" si="129"/>
        <v>1059</v>
      </c>
      <c r="M1146" s="25">
        <v>44286</v>
      </c>
      <c r="N1146" s="26">
        <v>44256</v>
      </c>
    </row>
    <row r="1147" spans="1:14" x14ac:dyDescent="0.25">
      <c r="A1147" s="1" t="s">
        <v>190</v>
      </c>
      <c r="B1147" s="27">
        <v>44277</v>
      </c>
      <c r="C1147" s="27">
        <v>44286</v>
      </c>
      <c r="D1147" s="3">
        <f t="shared" si="130"/>
        <v>9</v>
      </c>
      <c r="E1147" s="1" t="s">
        <v>48</v>
      </c>
      <c r="F1147" s="1" t="s">
        <v>4</v>
      </c>
      <c r="G1147" s="1">
        <v>1.73</v>
      </c>
      <c r="H1147" s="1">
        <v>1920.4</v>
      </c>
      <c r="I1147" s="29">
        <f t="shared" si="126"/>
        <v>9</v>
      </c>
      <c r="J1147" s="12">
        <f t="shared" si="127"/>
        <v>1.73</v>
      </c>
      <c r="K1147" s="13">
        <f t="shared" si="128"/>
        <v>1110.06</v>
      </c>
      <c r="L1147" s="15">
        <f t="shared" si="129"/>
        <v>1920.4</v>
      </c>
      <c r="M1147" s="25">
        <v>44286</v>
      </c>
      <c r="N1147" s="26">
        <v>44256</v>
      </c>
    </row>
    <row r="1148" spans="1:14" x14ac:dyDescent="0.25">
      <c r="A1148" s="1" t="s">
        <v>190</v>
      </c>
      <c r="B1148" s="27">
        <v>44277</v>
      </c>
      <c r="C1148" s="27">
        <v>44286</v>
      </c>
      <c r="D1148" s="3">
        <f t="shared" si="130"/>
        <v>9</v>
      </c>
      <c r="E1148" s="1" t="s">
        <v>50</v>
      </c>
      <c r="F1148" s="1" t="s">
        <v>4</v>
      </c>
      <c r="G1148" s="1">
        <v>8.8000000000000007</v>
      </c>
      <c r="H1148" s="1">
        <v>6600</v>
      </c>
      <c r="I1148" s="29">
        <f t="shared" si="126"/>
        <v>9</v>
      </c>
      <c r="J1148" s="12">
        <f t="shared" si="127"/>
        <v>8.8000000000000007</v>
      </c>
      <c r="K1148" s="13">
        <f t="shared" si="128"/>
        <v>750</v>
      </c>
      <c r="L1148" s="15">
        <f t="shared" si="129"/>
        <v>6600</v>
      </c>
      <c r="M1148" s="25">
        <v>44286</v>
      </c>
      <c r="N1148" s="26">
        <v>44256</v>
      </c>
    </row>
    <row r="1149" spans="1:14" x14ac:dyDescent="0.25">
      <c r="A1149" s="1" t="s">
        <v>190</v>
      </c>
      <c r="B1149" s="27">
        <v>44277</v>
      </c>
      <c r="C1149" s="27">
        <v>44286</v>
      </c>
      <c r="D1149" s="3">
        <f t="shared" si="130"/>
        <v>9</v>
      </c>
      <c r="E1149" s="1" t="s">
        <v>161</v>
      </c>
      <c r="F1149" s="1" t="s">
        <v>4</v>
      </c>
      <c r="G1149" s="1">
        <v>0.02</v>
      </c>
      <c r="H1149" s="1">
        <v>84</v>
      </c>
      <c r="I1149" s="29">
        <f t="shared" si="126"/>
        <v>9</v>
      </c>
      <c r="J1149" s="12">
        <f t="shared" si="127"/>
        <v>0.02</v>
      </c>
      <c r="K1149" s="13">
        <f t="shared" si="128"/>
        <v>4200</v>
      </c>
      <c r="L1149" s="15">
        <f t="shared" si="129"/>
        <v>84</v>
      </c>
      <c r="M1149" s="25">
        <v>44286</v>
      </c>
      <c r="N1149" s="26">
        <v>44256</v>
      </c>
    </row>
    <row r="1150" spans="1:14" x14ac:dyDescent="0.25">
      <c r="A1150" s="1" t="s">
        <v>190</v>
      </c>
      <c r="B1150" s="27">
        <v>44277</v>
      </c>
      <c r="C1150" s="27">
        <v>44286</v>
      </c>
      <c r="D1150" s="3">
        <f t="shared" si="130"/>
        <v>9</v>
      </c>
      <c r="E1150" s="1" t="s">
        <v>51</v>
      </c>
      <c r="F1150" s="1" t="s">
        <v>4</v>
      </c>
      <c r="G1150" s="1">
        <v>82.6</v>
      </c>
      <c r="H1150" s="1">
        <v>9473</v>
      </c>
      <c r="I1150" s="29">
        <f t="shared" si="126"/>
        <v>9</v>
      </c>
      <c r="J1150" s="12">
        <f t="shared" si="127"/>
        <v>82.6</v>
      </c>
      <c r="K1150" s="13">
        <f t="shared" si="128"/>
        <v>114.69</v>
      </c>
      <c r="L1150" s="15">
        <f t="shared" si="129"/>
        <v>9473.39</v>
      </c>
      <c r="M1150" s="25">
        <v>44286</v>
      </c>
      <c r="N1150" s="26">
        <v>44256</v>
      </c>
    </row>
    <row r="1151" spans="1:14" x14ac:dyDescent="0.25">
      <c r="A1151" s="1" t="s">
        <v>190</v>
      </c>
      <c r="B1151" s="27">
        <v>44277</v>
      </c>
      <c r="C1151" s="27">
        <v>44286</v>
      </c>
      <c r="D1151" s="3">
        <f t="shared" si="130"/>
        <v>9</v>
      </c>
      <c r="E1151" s="1" t="s">
        <v>52</v>
      </c>
      <c r="F1151" s="1" t="s">
        <v>4</v>
      </c>
      <c r="G1151" s="1">
        <v>6.4</v>
      </c>
      <c r="H1151" s="1">
        <v>3462.4</v>
      </c>
      <c r="I1151" s="29">
        <f t="shared" si="126"/>
        <v>9</v>
      </c>
      <c r="J1151" s="12">
        <f t="shared" si="127"/>
        <v>6.4</v>
      </c>
      <c r="K1151" s="13">
        <f t="shared" si="128"/>
        <v>541</v>
      </c>
      <c r="L1151" s="15">
        <f t="shared" si="129"/>
        <v>3462.4</v>
      </c>
      <c r="M1151" s="25">
        <v>44286</v>
      </c>
      <c r="N1151" s="26">
        <v>44256</v>
      </c>
    </row>
    <row r="1152" spans="1:14" x14ac:dyDescent="0.25">
      <c r="A1152" s="1" t="s">
        <v>190</v>
      </c>
      <c r="B1152" s="27">
        <v>44277</v>
      </c>
      <c r="C1152" s="27">
        <v>44286</v>
      </c>
      <c r="D1152" s="3">
        <f t="shared" si="130"/>
        <v>9</v>
      </c>
      <c r="E1152" s="1" t="s">
        <v>53</v>
      </c>
      <c r="F1152" s="1" t="s">
        <v>4</v>
      </c>
      <c r="G1152" s="1">
        <v>19.03</v>
      </c>
      <c r="H1152" s="1">
        <v>4662.3500000000004</v>
      </c>
      <c r="I1152" s="29">
        <f t="shared" si="126"/>
        <v>9</v>
      </c>
      <c r="J1152" s="12">
        <f t="shared" si="127"/>
        <v>19.03</v>
      </c>
      <c r="K1152" s="13">
        <f t="shared" si="128"/>
        <v>245</v>
      </c>
      <c r="L1152" s="15">
        <f t="shared" si="129"/>
        <v>4662.3500000000004</v>
      </c>
      <c r="M1152" s="25">
        <v>44286</v>
      </c>
      <c r="N1152" s="26">
        <v>44256</v>
      </c>
    </row>
    <row r="1153" spans="1:14" x14ac:dyDescent="0.25">
      <c r="A1153" s="1" t="s">
        <v>190</v>
      </c>
      <c r="B1153" s="27">
        <v>44277</v>
      </c>
      <c r="C1153" s="27">
        <v>44286</v>
      </c>
      <c r="D1153" s="3">
        <f t="shared" si="130"/>
        <v>9</v>
      </c>
      <c r="E1153" s="1" t="s">
        <v>191</v>
      </c>
      <c r="F1153" s="1" t="s">
        <v>4</v>
      </c>
      <c r="G1153" s="1">
        <v>20</v>
      </c>
      <c r="H1153" s="1">
        <v>9058.11</v>
      </c>
      <c r="I1153" s="29">
        <f t="shared" si="126"/>
        <v>9</v>
      </c>
      <c r="J1153" s="12">
        <f t="shared" si="127"/>
        <v>20</v>
      </c>
      <c r="K1153" s="13">
        <f t="shared" si="128"/>
        <v>452.91</v>
      </c>
      <c r="L1153" s="15">
        <f t="shared" si="129"/>
        <v>9058.2000000000007</v>
      </c>
      <c r="M1153" s="25">
        <v>44286</v>
      </c>
      <c r="N1153" s="26">
        <v>44256</v>
      </c>
    </row>
    <row r="1154" spans="1:14" x14ac:dyDescent="0.25">
      <c r="A1154" s="1" t="s">
        <v>190</v>
      </c>
      <c r="B1154" s="27">
        <v>44277</v>
      </c>
      <c r="C1154" s="27">
        <v>44286</v>
      </c>
      <c r="D1154" s="3">
        <f t="shared" si="130"/>
        <v>9</v>
      </c>
      <c r="E1154" s="1" t="s">
        <v>54</v>
      </c>
      <c r="F1154" s="1" t="s">
        <v>4</v>
      </c>
      <c r="G1154" s="1">
        <v>1.6</v>
      </c>
      <c r="H1154" s="1">
        <v>1331.2</v>
      </c>
      <c r="I1154" s="29">
        <f t="shared" si="126"/>
        <v>9</v>
      </c>
      <c r="J1154" s="12">
        <f t="shared" si="127"/>
        <v>1.6</v>
      </c>
      <c r="K1154" s="13">
        <f t="shared" si="128"/>
        <v>832</v>
      </c>
      <c r="L1154" s="15">
        <f t="shared" si="129"/>
        <v>1331.2</v>
      </c>
      <c r="M1154" s="25">
        <v>44286</v>
      </c>
      <c r="N1154" s="26">
        <v>44256</v>
      </c>
    </row>
    <row r="1155" spans="1:14" x14ac:dyDescent="0.25">
      <c r="A1155" s="1" t="s">
        <v>190</v>
      </c>
      <c r="B1155" s="27">
        <v>44277</v>
      </c>
      <c r="C1155" s="27">
        <v>44286</v>
      </c>
      <c r="D1155" s="3">
        <f t="shared" si="130"/>
        <v>9</v>
      </c>
      <c r="E1155" s="1" t="s">
        <v>56</v>
      </c>
      <c r="F1155" s="1" t="s">
        <v>127</v>
      </c>
      <c r="G1155" s="1">
        <v>29</v>
      </c>
      <c r="H1155" s="1">
        <v>16530</v>
      </c>
      <c r="I1155" s="29">
        <f t="shared" si="126"/>
        <v>9</v>
      </c>
      <c r="J1155" s="12">
        <f t="shared" si="127"/>
        <v>29</v>
      </c>
      <c r="K1155" s="13">
        <f t="shared" si="128"/>
        <v>570</v>
      </c>
      <c r="L1155" s="15">
        <f t="shared" si="129"/>
        <v>16530</v>
      </c>
      <c r="M1155" s="25">
        <v>44286</v>
      </c>
      <c r="N1155" s="26">
        <v>44256</v>
      </c>
    </row>
    <row r="1156" spans="1:14" x14ac:dyDescent="0.25">
      <c r="A1156" s="1" t="s">
        <v>190</v>
      </c>
      <c r="B1156" s="27">
        <v>44277</v>
      </c>
      <c r="C1156" s="27">
        <v>44286</v>
      </c>
      <c r="D1156" s="3">
        <f t="shared" si="130"/>
        <v>9</v>
      </c>
      <c r="E1156" s="1" t="s">
        <v>57</v>
      </c>
      <c r="F1156" s="1" t="s">
        <v>4</v>
      </c>
      <c r="G1156" s="1">
        <v>17.2</v>
      </c>
      <c r="H1156" s="1">
        <v>34400</v>
      </c>
      <c r="I1156" s="29">
        <f t="shared" si="126"/>
        <v>9</v>
      </c>
      <c r="J1156" s="12">
        <f t="shared" si="127"/>
        <v>17.2</v>
      </c>
      <c r="K1156" s="13">
        <f t="shared" si="128"/>
        <v>2000</v>
      </c>
      <c r="L1156" s="15">
        <f t="shared" si="129"/>
        <v>34400</v>
      </c>
      <c r="M1156" s="25">
        <v>44286</v>
      </c>
      <c r="N1156" s="26">
        <v>44256</v>
      </c>
    </row>
    <row r="1157" spans="1:14" x14ac:dyDescent="0.25">
      <c r="A1157" s="1" t="s">
        <v>190</v>
      </c>
      <c r="B1157" s="27">
        <v>44277</v>
      </c>
      <c r="C1157" s="27">
        <v>44286</v>
      </c>
      <c r="D1157" s="3">
        <f t="shared" si="130"/>
        <v>9</v>
      </c>
      <c r="E1157" s="1" t="s">
        <v>58</v>
      </c>
      <c r="F1157" s="1" t="s">
        <v>4</v>
      </c>
      <c r="G1157" s="1">
        <v>8</v>
      </c>
      <c r="H1157" s="1">
        <v>12000</v>
      </c>
      <c r="I1157" s="29">
        <f t="shared" si="126"/>
        <v>9</v>
      </c>
      <c r="J1157" s="12">
        <f t="shared" si="127"/>
        <v>8</v>
      </c>
      <c r="K1157" s="13">
        <f t="shared" si="128"/>
        <v>1500</v>
      </c>
      <c r="L1157" s="15">
        <f t="shared" si="129"/>
        <v>12000</v>
      </c>
      <c r="M1157" s="25">
        <v>44286</v>
      </c>
      <c r="N1157" s="26">
        <v>44256</v>
      </c>
    </row>
    <row r="1158" spans="1:14" x14ac:dyDescent="0.25">
      <c r="A1158" s="1" t="s">
        <v>190</v>
      </c>
      <c r="B1158" s="27">
        <v>44277</v>
      </c>
      <c r="C1158" s="27">
        <v>44286</v>
      </c>
      <c r="D1158" s="3">
        <f t="shared" si="130"/>
        <v>9</v>
      </c>
      <c r="E1158" s="1" t="s">
        <v>59</v>
      </c>
      <c r="F1158" s="1" t="s">
        <v>118</v>
      </c>
      <c r="G1158" s="1">
        <v>918</v>
      </c>
      <c r="H1158" s="1">
        <v>122094</v>
      </c>
      <c r="I1158" s="29">
        <f t="shared" si="126"/>
        <v>9</v>
      </c>
      <c r="J1158" s="12">
        <f t="shared" si="127"/>
        <v>918</v>
      </c>
      <c r="K1158" s="13">
        <f t="shared" si="128"/>
        <v>133</v>
      </c>
      <c r="L1158" s="15">
        <f t="shared" si="129"/>
        <v>122094</v>
      </c>
      <c r="M1158" s="25">
        <v>44286</v>
      </c>
      <c r="N1158" s="26">
        <v>44256</v>
      </c>
    </row>
    <row r="1159" spans="1:14" x14ac:dyDescent="0.25">
      <c r="A1159" s="1" t="s">
        <v>190</v>
      </c>
      <c r="B1159" s="27">
        <v>44277</v>
      </c>
      <c r="C1159" s="27">
        <v>44286</v>
      </c>
      <c r="D1159" s="3">
        <f t="shared" si="130"/>
        <v>9</v>
      </c>
      <c r="E1159" s="1" t="s">
        <v>60</v>
      </c>
      <c r="F1159" s="1" t="s">
        <v>127</v>
      </c>
      <c r="G1159" s="1">
        <v>207</v>
      </c>
      <c r="H1159" s="1">
        <v>59202</v>
      </c>
      <c r="I1159" s="29">
        <f t="shared" si="126"/>
        <v>9</v>
      </c>
      <c r="J1159" s="12">
        <f t="shared" si="127"/>
        <v>207</v>
      </c>
      <c r="K1159" s="13">
        <f t="shared" si="128"/>
        <v>286</v>
      </c>
      <c r="L1159" s="15">
        <f t="shared" si="129"/>
        <v>59202</v>
      </c>
      <c r="M1159" s="25">
        <v>44286</v>
      </c>
      <c r="N1159" s="26">
        <v>44256</v>
      </c>
    </row>
    <row r="1160" spans="1:14" x14ac:dyDescent="0.25">
      <c r="A1160" s="1" t="s">
        <v>190</v>
      </c>
      <c r="B1160" s="27">
        <v>44277</v>
      </c>
      <c r="C1160" s="27">
        <v>44286</v>
      </c>
      <c r="D1160" s="3">
        <f t="shared" si="130"/>
        <v>9</v>
      </c>
      <c r="E1160" s="1" t="s">
        <v>61</v>
      </c>
      <c r="F1160" s="1" t="s">
        <v>4</v>
      </c>
      <c r="G1160" s="1">
        <v>2.2000000000000002</v>
      </c>
      <c r="H1160" s="1">
        <v>2180</v>
      </c>
      <c r="I1160" s="29">
        <f t="shared" si="126"/>
        <v>9</v>
      </c>
      <c r="J1160" s="12">
        <f t="shared" si="127"/>
        <v>2.2000000000000002</v>
      </c>
      <c r="K1160" s="13">
        <f t="shared" si="128"/>
        <v>990.91</v>
      </c>
      <c r="L1160" s="15">
        <f t="shared" si="129"/>
        <v>2180</v>
      </c>
      <c r="M1160" s="25">
        <v>44286</v>
      </c>
      <c r="N1160" s="26">
        <v>44256</v>
      </c>
    </row>
    <row r="1161" spans="1:14" x14ac:dyDescent="0.25">
      <c r="A1161" s="1" t="s">
        <v>190</v>
      </c>
      <c r="B1161" s="27">
        <v>44277</v>
      </c>
      <c r="C1161" s="27">
        <v>44286</v>
      </c>
      <c r="D1161" s="3">
        <f t="shared" si="130"/>
        <v>9</v>
      </c>
      <c r="E1161" s="1" t="s">
        <v>62</v>
      </c>
      <c r="F1161" s="1" t="s">
        <v>4</v>
      </c>
      <c r="G1161" s="1">
        <v>73.7</v>
      </c>
      <c r="H1161" s="1">
        <v>9949.5</v>
      </c>
      <c r="I1161" s="29">
        <f t="shared" si="126"/>
        <v>9</v>
      </c>
      <c r="J1161" s="12">
        <f t="shared" si="127"/>
        <v>73.7</v>
      </c>
      <c r="K1161" s="13">
        <f t="shared" si="128"/>
        <v>135</v>
      </c>
      <c r="L1161" s="15">
        <f t="shared" si="129"/>
        <v>9949.5</v>
      </c>
      <c r="M1161" s="25">
        <v>44286</v>
      </c>
      <c r="N1161" s="26">
        <v>44256</v>
      </c>
    </row>
    <row r="1162" spans="1:14" x14ac:dyDescent="0.25">
      <c r="A1162" s="1" t="s">
        <v>190</v>
      </c>
      <c r="B1162" s="27">
        <v>44277</v>
      </c>
      <c r="C1162" s="27">
        <v>44286</v>
      </c>
      <c r="D1162" s="3">
        <f t="shared" si="130"/>
        <v>9</v>
      </c>
      <c r="E1162" s="1" t="s">
        <v>179</v>
      </c>
      <c r="F1162" s="1" t="s">
        <v>4</v>
      </c>
      <c r="G1162" s="1">
        <v>55</v>
      </c>
      <c r="H1162" s="1">
        <v>8580</v>
      </c>
      <c r="I1162" s="29">
        <f t="shared" si="126"/>
        <v>9</v>
      </c>
      <c r="J1162" s="12">
        <f t="shared" si="127"/>
        <v>55</v>
      </c>
      <c r="K1162" s="13">
        <f t="shared" si="128"/>
        <v>156</v>
      </c>
      <c r="L1162" s="15">
        <f t="shared" si="129"/>
        <v>8580</v>
      </c>
      <c r="M1162" s="25">
        <v>44286</v>
      </c>
      <c r="N1162" s="26">
        <v>44256</v>
      </c>
    </row>
    <row r="1163" spans="1:14" x14ac:dyDescent="0.25">
      <c r="A1163" s="1" t="s">
        <v>190</v>
      </c>
      <c r="B1163" s="27">
        <v>44277</v>
      </c>
      <c r="C1163" s="27">
        <v>44286</v>
      </c>
      <c r="D1163" s="3">
        <f t="shared" si="130"/>
        <v>9</v>
      </c>
      <c r="E1163" s="1" t="s">
        <v>63</v>
      </c>
      <c r="F1163" s="1" t="s">
        <v>4</v>
      </c>
      <c r="G1163" s="1">
        <v>60.4</v>
      </c>
      <c r="H1163" s="1">
        <v>10658.32</v>
      </c>
      <c r="I1163" s="29">
        <f t="shared" si="126"/>
        <v>9</v>
      </c>
      <c r="J1163" s="12">
        <f t="shared" si="127"/>
        <v>60.4</v>
      </c>
      <c r="K1163" s="13">
        <f t="shared" si="128"/>
        <v>176.46</v>
      </c>
      <c r="L1163" s="15">
        <f t="shared" si="129"/>
        <v>10658.18</v>
      </c>
      <c r="M1163" s="25">
        <v>44286</v>
      </c>
      <c r="N1163" s="26">
        <v>44256</v>
      </c>
    </row>
    <row r="1164" spans="1:14" x14ac:dyDescent="0.25">
      <c r="A1164" s="1" t="s">
        <v>190</v>
      </c>
      <c r="B1164" s="27">
        <v>44277</v>
      </c>
      <c r="C1164" s="27">
        <v>44286</v>
      </c>
      <c r="D1164" s="3">
        <f t="shared" si="130"/>
        <v>9</v>
      </c>
      <c r="E1164" s="1" t="s">
        <v>192</v>
      </c>
      <c r="F1164" s="1" t="s">
        <v>4</v>
      </c>
      <c r="G1164" s="1">
        <v>25</v>
      </c>
      <c r="H1164" s="1">
        <v>4000</v>
      </c>
      <c r="I1164" s="29">
        <f t="shared" si="126"/>
        <v>9</v>
      </c>
      <c r="J1164" s="12">
        <f t="shared" si="127"/>
        <v>25</v>
      </c>
      <c r="K1164" s="13">
        <f t="shared" si="128"/>
        <v>160</v>
      </c>
      <c r="L1164" s="15">
        <f t="shared" si="129"/>
        <v>4000</v>
      </c>
      <c r="M1164" s="25">
        <v>44286</v>
      </c>
      <c r="N1164" s="26">
        <v>44256</v>
      </c>
    </row>
    <row r="1165" spans="1:14" x14ac:dyDescent="0.25">
      <c r="A1165" s="1" t="s">
        <v>190</v>
      </c>
      <c r="B1165" s="27">
        <v>44277</v>
      </c>
      <c r="C1165" s="27">
        <v>44286</v>
      </c>
      <c r="D1165" s="3">
        <f t="shared" si="130"/>
        <v>9</v>
      </c>
      <c r="E1165" s="1" t="s">
        <v>64</v>
      </c>
      <c r="F1165" s="1" t="s">
        <v>4</v>
      </c>
      <c r="G1165" s="1">
        <v>14.4</v>
      </c>
      <c r="H1165" s="1">
        <v>31680</v>
      </c>
      <c r="I1165" s="29">
        <f t="shared" si="126"/>
        <v>9</v>
      </c>
      <c r="J1165" s="12">
        <f t="shared" si="127"/>
        <v>14.4</v>
      </c>
      <c r="K1165" s="13">
        <f t="shared" si="128"/>
        <v>2200</v>
      </c>
      <c r="L1165" s="15">
        <f t="shared" si="129"/>
        <v>31680</v>
      </c>
      <c r="M1165" s="25">
        <v>44286</v>
      </c>
      <c r="N1165" s="26">
        <v>44256</v>
      </c>
    </row>
    <row r="1166" spans="1:14" x14ac:dyDescent="0.25">
      <c r="A1166" s="1" t="s">
        <v>190</v>
      </c>
      <c r="B1166" s="27">
        <v>44277</v>
      </c>
      <c r="C1166" s="27">
        <v>44286</v>
      </c>
      <c r="D1166" s="3">
        <f t="shared" si="130"/>
        <v>9</v>
      </c>
      <c r="E1166" s="1" t="s">
        <v>65</v>
      </c>
      <c r="F1166" s="1" t="s">
        <v>4</v>
      </c>
      <c r="G1166" s="1">
        <v>102.9</v>
      </c>
      <c r="H1166" s="1">
        <v>235832.04</v>
      </c>
      <c r="I1166" s="29">
        <f t="shared" si="126"/>
        <v>9</v>
      </c>
      <c r="J1166" s="12">
        <f t="shared" si="127"/>
        <v>102.9</v>
      </c>
      <c r="K1166" s="13">
        <f t="shared" si="128"/>
        <v>2291.86</v>
      </c>
      <c r="L1166" s="15">
        <f t="shared" si="129"/>
        <v>235832.39</v>
      </c>
      <c r="M1166" s="25">
        <v>44286</v>
      </c>
      <c r="N1166" s="26">
        <v>44256</v>
      </c>
    </row>
    <row r="1167" spans="1:14" x14ac:dyDescent="0.25">
      <c r="A1167" s="1" t="s">
        <v>190</v>
      </c>
      <c r="B1167" s="27">
        <v>44277</v>
      </c>
      <c r="C1167" s="27">
        <v>44286</v>
      </c>
      <c r="D1167" s="3">
        <f t="shared" si="130"/>
        <v>9</v>
      </c>
      <c r="E1167" s="1" t="s">
        <v>66</v>
      </c>
      <c r="F1167" s="1" t="s">
        <v>4</v>
      </c>
      <c r="G1167" s="1">
        <v>3</v>
      </c>
      <c r="H1167" s="1">
        <v>6000</v>
      </c>
      <c r="I1167" s="29">
        <f t="shared" si="126"/>
        <v>9</v>
      </c>
      <c r="J1167" s="12">
        <f t="shared" si="127"/>
        <v>3</v>
      </c>
      <c r="K1167" s="13">
        <f t="shared" si="128"/>
        <v>2000</v>
      </c>
      <c r="L1167" s="15">
        <f t="shared" si="129"/>
        <v>6000</v>
      </c>
      <c r="M1167" s="25">
        <v>44286</v>
      </c>
      <c r="N1167" s="26">
        <v>44256</v>
      </c>
    </row>
    <row r="1168" spans="1:14" x14ac:dyDescent="0.25">
      <c r="A1168" s="1" t="s">
        <v>190</v>
      </c>
      <c r="B1168" s="27">
        <v>44277</v>
      </c>
      <c r="C1168" s="27">
        <v>44286</v>
      </c>
      <c r="D1168" s="3">
        <f t="shared" si="130"/>
        <v>9</v>
      </c>
      <c r="E1168" s="1" t="s">
        <v>67</v>
      </c>
      <c r="F1168" s="1" t="s">
        <v>4</v>
      </c>
      <c r="G1168" s="1">
        <v>2.6</v>
      </c>
      <c r="H1168" s="1">
        <v>2872.38</v>
      </c>
      <c r="I1168" s="29">
        <f t="shared" si="126"/>
        <v>9</v>
      </c>
      <c r="J1168" s="12">
        <f t="shared" si="127"/>
        <v>2.6</v>
      </c>
      <c r="K1168" s="13">
        <f t="shared" si="128"/>
        <v>1104.76</v>
      </c>
      <c r="L1168" s="15">
        <f t="shared" si="129"/>
        <v>2872.38</v>
      </c>
      <c r="M1168" s="25">
        <v>44286</v>
      </c>
      <c r="N1168" s="26">
        <v>44256</v>
      </c>
    </row>
    <row r="1169" spans="1:14" x14ac:dyDescent="0.25">
      <c r="A1169" s="1" t="s">
        <v>190</v>
      </c>
      <c r="B1169" s="27">
        <v>44277</v>
      </c>
      <c r="C1169" s="27">
        <v>44286</v>
      </c>
      <c r="D1169" s="3">
        <f t="shared" si="130"/>
        <v>9</v>
      </c>
      <c r="E1169" s="1" t="s">
        <v>68</v>
      </c>
      <c r="F1169" s="1" t="s">
        <v>4</v>
      </c>
      <c r="G1169" s="1">
        <v>1.5</v>
      </c>
      <c r="H1169" s="1">
        <v>1427.18</v>
      </c>
      <c r="I1169" s="29">
        <f t="shared" si="126"/>
        <v>9</v>
      </c>
      <c r="J1169" s="12">
        <f t="shared" si="127"/>
        <v>1.5</v>
      </c>
      <c r="K1169" s="13">
        <f t="shared" si="128"/>
        <v>951.45</v>
      </c>
      <c r="L1169" s="15">
        <f t="shared" si="129"/>
        <v>1427.18</v>
      </c>
      <c r="M1169" s="25">
        <v>44286</v>
      </c>
      <c r="N1169" s="26">
        <v>44256</v>
      </c>
    </row>
    <row r="1170" spans="1:14" x14ac:dyDescent="0.25">
      <c r="A1170" s="1" t="s">
        <v>190</v>
      </c>
      <c r="B1170" s="27">
        <v>44277</v>
      </c>
      <c r="C1170" s="27">
        <v>44286</v>
      </c>
      <c r="D1170" s="3">
        <f t="shared" si="130"/>
        <v>9</v>
      </c>
      <c r="E1170" s="1" t="s">
        <v>69</v>
      </c>
      <c r="F1170" s="1" t="s">
        <v>4</v>
      </c>
      <c r="G1170" s="1">
        <v>19.149999999999999</v>
      </c>
      <c r="H1170" s="1">
        <v>9575</v>
      </c>
      <c r="I1170" s="29">
        <f t="shared" si="126"/>
        <v>9</v>
      </c>
      <c r="J1170" s="12">
        <f t="shared" si="127"/>
        <v>19.149999999999999</v>
      </c>
      <c r="K1170" s="13">
        <f t="shared" si="128"/>
        <v>500</v>
      </c>
      <c r="L1170" s="15">
        <f t="shared" si="129"/>
        <v>9575</v>
      </c>
      <c r="M1170" s="25">
        <v>44286</v>
      </c>
      <c r="N1170" s="26">
        <v>44256</v>
      </c>
    </row>
    <row r="1171" spans="1:14" x14ac:dyDescent="0.25">
      <c r="A1171" s="1" t="s">
        <v>190</v>
      </c>
      <c r="B1171" s="27">
        <v>44277</v>
      </c>
      <c r="C1171" s="27">
        <v>44286</v>
      </c>
      <c r="D1171" s="3">
        <f t="shared" si="130"/>
        <v>9</v>
      </c>
      <c r="E1171" s="1" t="s">
        <v>70</v>
      </c>
      <c r="F1171" s="1" t="s">
        <v>4</v>
      </c>
      <c r="G1171" s="1">
        <v>11.865</v>
      </c>
      <c r="H1171" s="1">
        <v>8290.81</v>
      </c>
      <c r="I1171" s="29">
        <f t="shared" si="126"/>
        <v>9</v>
      </c>
      <c r="J1171" s="12">
        <f t="shared" si="127"/>
        <v>11.87</v>
      </c>
      <c r="K1171" s="13">
        <f t="shared" si="128"/>
        <v>698.76</v>
      </c>
      <c r="L1171" s="15">
        <f t="shared" si="129"/>
        <v>8294.2800000000007</v>
      </c>
      <c r="M1171" s="25">
        <v>44286</v>
      </c>
      <c r="N1171" s="26">
        <v>44256</v>
      </c>
    </row>
    <row r="1172" spans="1:14" x14ac:dyDescent="0.25">
      <c r="A1172" s="1" t="s">
        <v>190</v>
      </c>
      <c r="B1172" s="27">
        <v>44277</v>
      </c>
      <c r="C1172" s="27">
        <v>44286</v>
      </c>
      <c r="D1172" s="3">
        <f t="shared" si="130"/>
        <v>9</v>
      </c>
      <c r="E1172" s="1" t="s">
        <v>71</v>
      </c>
      <c r="F1172" s="1" t="s">
        <v>4</v>
      </c>
      <c r="G1172" s="1">
        <v>5.72</v>
      </c>
      <c r="H1172" s="1">
        <v>5215.24</v>
      </c>
      <c r="I1172" s="29">
        <f t="shared" si="126"/>
        <v>9</v>
      </c>
      <c r="J1172" s="12">
        <f t="shared" si="127"/>
        <v>5.72</v>
      </c>
      <c r="K1172" s="13">
        <f t="shared" si="128"/>
        <v>911.76</v>
      </c>
      <c r="L1172" s="15">
        <f t="shared" si="129"/>
        <v>5215.2700000000004</v>
      </c>
      <c r="M1172" s="25">
        <v>44286</v>
      </c>
      <c r="N1172" s="26">
        <v>44256</v>
      </c>
    </row>
    <row r="1173" spans="1:14" x14ac:dyDescent="0.25">
      <c r="A1173" s="1" t="s">
        <v>190</v>
      </c>
      <c r="B1173" s="27">
        <v>44277</v>
      </c>
      <c r="C1173" s="27">
        <v>44286</v>
      </c>
      <c r="D1173" s="3">
        <f t="shared" si="130"/>
        <v>9</v>
      </c>
      <c r="E1173" s="1" t="s">
        <v>72</v>
      </c>
      <c r="F1173" s="1" t="s">
        <v>4</v>
      </c>
      <c r="G1173" s="1">
        <v>123.5</v>
      </c>
      <c r="H1173" s="1">
        <v>88920.13</v>
      </c>
      <c r="I1173" s="29">
        <f t="shared" si="126"/>
        <v>9</v>
      </c>
      <c r="J1173" s="12">
        <f t="shared" si="127"/>
        <v>123.5</v>
      </c>
      <c r="K1173" s="13">
        <f t="shared" si="128"/>
        <v>720</v>
      </c>
      <c r="L1173" s="15">
        <f t="shared" si="129"/>
        <v>88920</v>
      </c>
      <c r="M1173" s="25">
        <v>44286</v>
      </c>
      <c r="N1173" s="26">
        <v>44256</v>
      </c>
    </row>
    <row r="1174" spans="1:14" x14ac:dyDescent="0.25">
      <c r="A1174" s="1" t="s">
        <v>190</v>
      </c>
      <c r="B1174" s="27">
        <v>44277</v>
      </c>
      <c r="C1174" s="27">
        <v>44286</v>
      </c>
      <c r="D1174" s="3">
        <f t="shared" si="130"/>
        <v>9</v>
      </c>
      <c r="E1174" s="1" t="s">
        <v>73</v>
      </c>
      <c r="F1174" s="1" t="s">
        <v>4</v>
      </c>
      <c r="G1174" s="1">
        <v>0.45500000000000002</v>
      </c>
      <c r="H1174" s="1">
        <v>409.5</v>
      </c>
      <c r="I1174" s="29">
        <f t="shared" si="126"/>
        <v>9</v>
      </c>
      <c r="J1174" s="12">
        <f t="shared" si="127"/>
        <v>0.46</v>
      </c>
      <c r="K1174" s="13">
        <f t="shared" si="128"/>
        <v>900</v>
      </c>
      <c r="L1174" s="15">
        <f t="shared" si="129"/>
        <v>414</v>
      </c>
      <c r="M1174" s="25">
        <v>44286</v>
      </c>
      <c r="N1174" s="26">
        <v>44256</v>
      </c>
    </row>
    <row r="1175" spans="1:14" x14ac:dyDescent="0.25">
      <c r="A1175" s="1" t="s">
        <v>190</v>
      </c>
      <c r="B1175" s="27">
        <v>44277</v>
      </c>
      <c r="C1175" s="27">
        <v>44286</v>
      </c>
      <c r="D1175" s="3">
        <f t="shared" si="130"/>
        <v>9</v>
      </c>
      <c r="E1175" s="1" t="s">
        <v>74</v>
      </c>
      <c r="F1175" s="1" t="s">
        <v>4</v>
      </c>
      <c r="G1175" s="1">
        <v>7</v>
      </c>
      <c r="H1175" s="1">
        <v>4886.6000000000004</v>
      </c>
      <c r="I1175" s="29">
        <f t="shared" si="126"/>
        <v>9</v>
      </c>
      <c r="J1175" s="12">
        <f t="shared" si="127"/>
        <v>7</v>
      </c>
      <c r="K1175" s="13">
        <f t="shared" si="128"/>
        <v>698.09</v>
      </c>
      <c r="L1175" s="15">
        <f t="shared" si="129"/>
        <v>4886.63</v>
      </c>
      <c r="M1175" s="25">
        <v>44286</v>
      </c>
      <c r="N1175" s="26">
        <v>44256</v>
      </c>
    </row>
    <row r="1176" spans="1:14" x14ac:dyDescent="0.25">
      <c r="A1176" s="1" t="s">
        <v>190</v>
      </c>
      <c r="B1176" s="27">
        <v>44277</v>
      </c>
      <c r="C1176" s="27">
        <v>44286</v>
      </c>
      <c r="D1176" s="3">
        <f t="shared" si="130"/>
        <v>9</v>
      </c>
      <c r="E1176" s="1" t="s">
        <v>75</v>
      </c>
      <c r="F1176" s="1" t="s">
        <v>4</v>
      </c>
      <c r="G1176" s="1">
        <v>13.5</v>
      </c>
      <c r="H1176" s="1">
        <v>2544</v>
      </c>
      <c r="I1176" s="29">
        <f t="shared" si="126"/>
        <v>9</v>
      </c>
      <c r="J1176" s="12">
        <f t="shared" si="127"/>
        <v>13.5</v>
      </c>
      <c r="K1176" s="13">
        <f t="shared" si="128"/>
        <v>188.44</v>
      </c>
      <c r="L1176" s="15">
        <f t="shared" si="129"/>
        <v>2543.94</v>
      </c>
      <c r="M1176" s="25">
        <v>44286</v>
      </c>
      <c r="N1176" s="26">
        <v>44256</v>
      </c>
    </row>
    <row r="1177" spans="1:14" x14ac:dyDescent="0.25">
      <c r="A1177" s="1" t="s">
        <v>190</v>
      </c>
      <c r="B1177" s="27">
        <v>44277</v>
      </c>
      <c r="C1177" s="27">
        <v>44286</v>
      </c>
      <c r="D1177" s="3">
        <f t="shared" si="130"/>
        <v>9</v>
      </c>
      <c r="E1177" s="1" t="s">
        <v>193</v>
      </c>
      <c r="F1177" s="1" t="s">
        <v>4</v>
      </c>
      <c r="G1177" s="1">
        <v>1</v>
      </c>
      <c r="H1177" s="1">
        <v>3000</v>
      </c>
      <c r="I1177" s="29">
        <f t="shared" si="126"/>
        <v>9</v>
      </c>
      <c r="J1177" s="12">
        <f t="shared" si="127"/>
        <v>1</v>
      </c>
      <c r="K1177" s="13">
        <f t="shared" si="128"/>
        <v>3000</v>
      </c>
      <c r="L1177" s="15">
        <f t="shared" si="129"/>
        <v>3000</v>
      </c>
      <c r="M1177" s="25">
        <v>44286</v>
      </c>
      <c r="N1177" s="26">
        <v>44256</v>
      </c>
    </row>
    <row r="1178" spans="1:14" x14ac:dyDescent="0.25">
      <c r="A1178" s="1" t="s">
        <v>190</v>
      </c>
      <c r="B1178" s="27">
        <v>44277</v>
      </c>
      <c r="C1178" s="27">
        <v>44286</v>
      </c>
      <c r="D1178" s="3">
        <f t="shared" si="130"/>
        <v>9</v>
      </c>
      <c r="E1178" s="1" t="s">
        <v>76</v>
      </c>
      <c r="F1178" s="1" t="s">
        <v>4</v>
      </c>
      <c r="G1178" s="1">
        <v>0.6</v>
      </c>
      <c r="H1178" s="1">
        <v>810</v>
      </c>
      <c r="I1178" s="29">
        <f t="shared" si="126"/>
        <v>9</v>
      </c>
      <c r="J1178" s="12">
        <f t="shared" si="127"/>
        <v>0.6</v>
      </c>
      <c r="K1178" s="13">
        <f t="shared" si="128"/>
        <v>1350</v>
      </c>
      <c r="L1178" s="15">
        <f t="shared" si="129"/>
        <v>810</v>
      </c>
      <c r="M1178" s="25">
        <v>44286</v>
      </c>
      <c r="N1178" s="26">
        <v>44256</v>
      </c>
    </row>
    <row r="1179" spans="1:14" x14ac:dyDescent="0.25">
      <c r="A1179" s="1" t="s">
        <v>190</v>
      </c>
      <c r="B1179" s="27">
        <v>44277</v>
      </c>
      <c r="C1179" s="27">
        <v>44286</v>
      </c>
      <c r="D1179" s="3">
        <f t="shared" si="130"/>
        <v>9</v>
      </c>
      <c r="E1179" s="1" t="s">
        <v>77</v>
      </c>
      <c r="F1179" s="1" t="s">
        <v>4</v>
      </c>
      <c r="G1179" s="1">
        <v>6</v>
      </c>
      <c r="H1179" s="1">
        <v>3090</v>
      </c>
      <c r="I1179" s="29">
        <f t="shared" si="126"/>
        <v>9</v>
      </c>
      <c r="J1179" s="12">
        <f t="shared" si="127"/>
        <v>6</v>
      </c>
      <c r="K1179" s="13">
        <f t="shared" si="128"/>
        <v>515</v>
      </c>
      <c r="L1179" s="15">
        <f t="shared" si="129"/>
        <v>3090</v>
      </c>
      <c r="M1179" s="25">
        <v>44286</v>
      </c>
      <c r="N1179" s="26">
        <v>44256</v>
      </c>
    </row>
    <row r="1180" spans="1:14" x14ac:dyDescent="0.25">
      <c r="A1180" s="1" t="s">
        <v>190</v>
      </c>
      <c r="B1180" s="27">
        <v>44277</v>
      </c>
      <c r="C1180" s="27">
        <v>44286</v>
      </c>
      <c r="D1180" s="3">
        <f t="shared" si="130"/>
        <v>9</v>
      </c>
      <c r="E1180" s="1" t="s">
        <v>78</v>
      </c>
      <c r="F1180" s="1" t="s">
        <v>4</v>
      </c>
      <c r="G1180" s="1">
        <v>10.27</v>
      </c>
      <c r="H1180" s="1">
        <v>1465.5</v>
      </c>
      <c r="I1180" s="29">
        <f t="shared" si="126"/>
        <v>9</v>
      </c>
      <c r="J1180" s="12">
        <f t="shared" si="127"/>
        <v>10.27</v>
      </c>
      <c r="K1180" s="13">
        <f t="shared" si="128"/>
        <v>142.69999999999999</v>
      </c>
      <c r="L1180" s="15">
        <f t="shared" si="129"/>
        <v>1465.53</v>
      </c>
      <c r="M1180" s="25">
        <v>44286</v>
      </c>
      <c r="N1180" s="26">
        <v>44256</v>
      </c>
    </row>
    <row r="1181" spans="1:14" x14ac:dyDescent="0.25">
      <c r="A1181" s="1" t="s">
        <v>190</v>
      </c>
      <c r="B1181" s="27">
        <v>44277</v>
      </c>
      <c r="C1181" s="27">
        <v>44286</v>
      </c>
      <c r="D1181" s="3">
        <f t="shared" si="130"/>
        <v>9</v>
      </c>
      <c r="E1181" s="1" t="s">
        <v>79</v>
      </c>
      <c r="F1181" s="1" t="s">
        <v>4</v>
      </c>
      <c r="G1181" s="1">
        <v>14.6</v>
      </c>
      <c r="H1181" s="1">
        <v>2190</v>
      </c>
      <c r="I1181" s="29">
        <f t="shared" si="126"/>
        <v>9</v>
      </c>
      <c r="J1181" s="12">
        <f t="shared" si="127"/>
        <v>14.6</v>
      </c>
      <c r="K1181" s="13">
        <f t="shared" si="128"/>
        <v>150</v>
      </c>
      <c r="L1181" s="15">
        <f t="shared" si="129"/>
        <v>2190</v>
      </c>
      <c r="M1181" s="25">
        <v>44286</v>
      </c>
      <c r="N1181" s="26">
        <v>44256</v>
      </c>
    </row>
    <row r="1182" spans="1:14" x14ac:dyDescent="0.25">
      <c r="A1182" s="1" t="s">
        <v>190</v>
      </c>
      <c r="B1182" s="27">
        <v>44277</v>
      </c>
      <c r="C1182" s="27">
        <v>44286</v>
      </c>
      <c r="D1182" s="3">
        <f t="shared" si="130"/>
        <v>9</v>
      </c>
      <c r="E1182" s="1" t="s">
        <v>80</v>
      </c>
      <c r="F1182" s="1" t="s">
        <v>4</v>
      </c>
      <c r="G1182" s="1">
        <v>61.7</v>
      </c>
      <c r="H1182" s="1">
        <v>14189.79</v>
      </c>
      <c r="I1182" s="29">
        <f t="shared" ref="I1182:I1216" si="131">C1182-B1182</f>
        <v>9</v>
      </c>
      <c r="J1182" s="12">
        <f t="shared" ref="J1182:J1215" si="132">ROUND(G1182/D1182*I1182,2)</f>
        <v>61.7</v>
      </c>
      <c r="K1182" s="13">
        <f t="shared" ref="K1182:K1215" si="133">ROUND(H1182/G1182,2)</f>
        <v>229.98</v>
      </c>
      <c r="L1182" s="15">
        <f t="shared" ref="L1182:L1215" si="134">ROUND(J1182*K1182,2)</f>
        <v>14189.77</v>
      </c>
      <c r="M1182" s="25">
        <v>44286</v>
      </c>
      <c r="N1182" s="26">
        <v>44256</v>
      </c>
    </row>
    <row r="1183" spans="1:14" x14ac:dyDescent="0.25">
      <c r="A1183" s="1" t="s">
        <v>190</v>
      </c>
      <c r="B1183" s="27">
        <v>44277</v>
      </c>
      <c r="C1183" s="27">
        <v>44286</v>
      </c>
      <c r="D1183" s="3">
        <f t="shared" ref="D1183:D1216" si="135">C1183-B1183</f>
        <v>9</v>
      </c>
      <c r="E1183" s="1" t="s">
        <v>82</v>
      </c>
      <c r="F1183" s="1" t="s">
        <v>4</v>
      </c>
      <c r="G1183" s="1">
        <v>14</v>
      </c>
      <c r="H1183" s="1">
        <v>21000</v>
      </c>
      <c r="I1183" s="29">
        <f t="shared" si="131"/>
        <v>9</v>
      </c>
      <c r="J1183" s="12">
        <f t="shared" si="132"/>
        <v>14</v>
      </c>
      <c r="K1183" s="13">
        <f t="shared" si="133"/>
        <v>1500</v>
      </c>
      <c r="L1183" s="15">
        <f t="shared" si="134"/>
        <v>21000</v>
      </c>
      <c r="M1183" s="25">
        <v>44286</v>
      </c>
      <c r="N1183" s="26">
        <v>44256</v>
      </c>
    </row>
    <row r="1184" spans="1:14" x14ac:dyDescent="0.25">
      <c r="A1184" s="1" t="s">
        <v>190</v>
      </c>
      <c r="B1184" s="27">
        <v>44277</v>
      </c>
      <c r="C1184" s="27">
        <v>44286</v>
      </c>
      <c r="D1184" s="3">
        <f t="shared" si="135"/>
        <v>9</v>
      </c>
      <c r="E1184" s="1" t="s">
        <v>83</v>
      </c>
      <c r="F1184" s="1" t="s">
        <v>4</v>
      </c>
      <c r="G1184" s="1">
        <v>6.6</v>
      </c>
      <c r="H1184" s="1">
        <v>5913.26</v>
      </c>
      <c r="I1184" s="29">
        <f t="shared" si="131"/>
        <v>9</v>
      </c>
      <c r="J1184" s="12">
        <f t="shared" si="132"/>
        <v>6.6</v>
      </c>
      <c r="K1184" s="13">
        <f t="shared" si="133"/>
        <v>895.95</v>
      </c>
      <c r="L1184" s="15">
        <f t="shared" si="134"/>
        <v>5913.27</v>
      </c>
      <c r="M1184" s="25">
        <v>44286</v>
      </c>
      <c r="N1184" s="26">
        <v>44256</v>
      </c>
    </row>
    <row r="1185" spans="1:14" x14ac:dyDescent="0.25">
      <c r="A1185" s="1" t="s">
        <v>190</v>
      </c>
      <c r="B1185" s="27">
        <v>44277</v>
      </c>
      <c r="C1185" s="27">
        <v>44286</v>
      </c>
      <c r="D1185" s="3">
        <f t="shared" si="135"/>
        <v>9</v>
      </c>
      <c r="E1185" s="1" t="s">
        <v>84</v>
      </c>
      <c r="F1185" s="1" t="s">
        <v>4</v>
      </c>
      <c r="G1185" s="1">
        <v>63.435000000000002</v>
      </c>
      <c r="H1185" s="1">
        <v>18510.04</v>
      </c>
      <c r="I1185" s="29">
        <f t="shared" si="131"/>
        <v>9</v>
      </c>
      <c r="J1185" s="12">
        <f t="shared" si="132"/>
        <v>63.44</v>
      </c>
      <c r="K1185" s="13">
        <f t="shared" si="133"/>
        <v>291.8</v>
      </c>
      <c r="L1185" s="15">
        <f t="shared" si="134"/>
        <v>18511.79</v>
      </c>
      <c r="M1185" s="25">
        <v>44286</v>
      </c>
      <c r="N1185" s="26">
        <v>44256</v>
      </c>
    </row>
    <row r="1186" spans="1:14" x14ac:dyDescent="0.25">
      <c r="A1186" s="1" t="s">
        <v>190</v>
      </c>
      <c r="B1186" s="27">
        <v>44277</v>
      </c>
      <c r="C1186" s="27">
        <v>44286</v>
      </c>
      <c r="D1186" s="3">
        <f t="shared" si="135"/>
        <v>9</v>
      </c>
      <c r="E1186" s="34" t="s">
        <v>85</v>
      </c>
      <c r="F1186" s="34" t="s">
        <v>4</v>
      </c>
      <c r="G1186" s="34">
        <v>2</v>
      </c>
      <c r="H1186" s="34">
        <v>724</v>
      </c>
      <c r="I1186" s="29">
        <f t="shared" si="131"/>
        <v>9</v>
      </c>
      <c r="J1186" s="12">
        <f t="shared" si="132"/>
        <v>2</v>
      </c>
      <c r="K1186" s="13">
        <f t="shared" si="133"/>
        <v>362</v>
      </c>
      <c r="L1186" s="15">
        <f t="shared" si="134"/>
        <v>724</v>
      </c>
      <c r="M1186" s="25">
        <v>44286</v>
      </c>
      <c r="N1186" s="26">
        <v>44256</v>
      </c>
    </row>
    <row r="1187" spans="1:14" x14ac:dyDescent="0.25">
      <c r="A1187" s="1" t="s">
        <v>190</v>
      </c>
      <c r="B1187" s="27">
        <v>44277</v>
      </c>
      <c r="C1187" s="27">
        <v>44286</v>
      </c>
      <c r="D1187" s="3">
        <f t="shared" si="135"/>
        <v>9</v>
      </c>
      <c r="E1187" s="1" t="s">
        <v>86</v>
      </c>
      <c r="F1187" s="1" t="s">
        <v>4</v>
      </c>
      <c r="G1187" s="1">
        <v>5</v>
      </c>
      <c r="H1187" s="1">
        <v>3500</v>
      </c>
      <c r="I1187" s="29">
        <f t="shared" si="131"/>
        <v>9</v>
      </c>
      <c r="J1187" s="12">
        <f t="shared" si="132"/>
        <v>5</v>
      </c>
      <c r="K1187" s="13">
        <f t="shared" si="133"/>
        <v>700</v>
      </c>
      <c r="L1187" s="15">
        <f t="shared" si="134"/>
        <v>3500</v>
      </c>
      <c r="M1187" s="25">
        <v>44286</v>
      </c>
      <c r="N1187" s="26">
        <v>44256</v>
      </c>
    </row>
    <row r="1188" spans="1:14" x14ac:dyDescent="0.25">
      <c r="A1188" s="1" t="s">
        <v>190</v>
      </c>
      <c r="B1188" s="27">
        <v>44277</v>
      </c>
      <c r="C1188" s="27">
        <v>44286</v>
      </c>
      <c r="D1188" s="3">
        <f t="shared" si="135"/>
        <v>9</v>
      </c>
      <c r="E1188" s="1" t="s">
        <v>87</v>
      </c>
      <c r="F1188" s="1" t="s">
        <v>4</v>
      </c>
      <c r="G1188" s="1">
        <v>45.3</v>
      </c>
      <c r="H1188" s="1">
        <v>9022.36</v>
      </c>
      <c r="I1188" s="29">
        <f t="shared" si="131"/>
        <v>9</v>
      </c>
      <c r="J1188" s="12">
        <f t="shared" si="132"/>
        <v>45.3</v>
      </c>
      <c r="K1188" s="13">
        <f t="shared" si="133"/>
        <v>199.17</v>
      </c>
      <c r="L1188" s="15">
        <f t="shared" si="134"/>
        <v>9022.4</v>
      </c>
      <c r="M1188" s="25">
        <v>44286</v>
      </c>
      <c r="N1188" s="26">
        <v>44256</v>
      </c>
    </row>
    <row r="1189" spans="1:14" x14ac:dyDescent="0.25">
      <c r="A1189" s="1" t="s">
        <v>190</v>
      </c>
      <c r="B1189" s="27">
        <v>44277</v>
      </c>
      <c r="C1189" s="27">
        <v>44286</v>
      </c>
      <c r="D1189" s="3">
        <f t="shared" si="135"/>
        <v>9</v>
      </c>
      <c r="E1189" s="1" t="s">
        <v>88</v>
      </c>
      <c r="F1189" s="1" t="s">
        <v>4</v>
      </c>
      <c r="G1189" s="1">
        <v>1.8</v>
      </c>
      <c r="H1189" s="1">
        <v>1939.5</v>
      </c>
      <c r="I1189" s="29">
        <f t="shared" si="131"/>
        <v>9</v>
      </c>
      <c r="J1189" s="12">
        <f t="shared" si="132"/>
        <v>1.8</v>
      </c>
      <c r="K1189" s="13">
        <f t="shared" si="133"/>
        <v>1077.5</v>
      </c>
      <c r="L1189" s="15">
        <f t="shared" si="134"/>
        <v>1939.5</v>
      </c>
      <c r="M1189" s="25">
        <v>44286</v>
      </c>
      <c r="N1189" s="26">
        <v>44256</v>
      </c>
    </row>
    <row r="1190" spans="1:14" x14ac:dyDescent="0.25">
      <c r="A1190" s="1" t="s">
        <v>190</v>
      </c>
      <c r="B1190" s="27">
        <v>44277</v>
      </c>
      <c r="C1190" s="27">
        <v>44286</v>
      </c>
      <c r="D1190" s="3">
        <f t="shared" si="135"/>
        <v>9</v>
      </c>
      <c r="E1190" s="1" t="s">
        <v>89</v>
      </c>
      <c r="F1190" s="1" t="s">
        <v>4</v>
      </c>
      <c r="G1190" s="1">
        <v>0.5</v>
      </c>
      <c r="H1190" s="1">
        <v>122</v>
      </c>
      <c r="I1190" s="29">
        <f t="shared" si="131"/>
        <v>9</v>
      </c>
      <c r="J1190" s="12">
        <f t="shared" si="132"/>
        <v>0.5</v>
      </c>
      <c r="K1190" s="13">
        <f t="shared" si="133"/>
        <v>244</v>
      </c>
      <c r="L1190" s="15">
        <f t="shared" si="134"/>
        <v>122</v>
      </c>
      <c r="M1190" s="25">
        <v>44286</v>
      </c>
      <c r="N1190" s="26">
        <v>44256</v>
      </c>
    </row>
    <row r="1191" spans="1:14" x14ac:dyDescent="0.25">
      <c r="A1191" s="1" t="s">
        <v>190</v>
      </c>
      <c r="B1191" s="27">
        <v>44277</v>
      </c>
      <c r="C1191" s="27">
        <v>44286</v>
      </c>
      <c r="D1191" s="3">
        <f t="shared" si="135"/>
        <v>9</v>
      </c>
      <c r="E1191" s="1" t="s">
        <v>90</v>
      </c>
      <c r="F1191" s="1" t="s">
        <v>118</v>
      </c>
      <c r="G1191" s="1">
        <v>58</v>
      </c>
      <c r="H1191" s="1">
        <v>3480</v>
      </c>
      <c r="I1191" s="29">
        <f t="shared" si="131"/>
        <v>9</v>
      </c>
      <c r="J1191" s="12">
        <f t="shared" si="132"/>
        <v>58</v>
      </c>
      <c r="K1191" s="13">
        <f t="shared" si="133"/>
        <v>60</v>
      </c>
      <c r="L1191" s="15">
        <f t="shared" si="134"/>
        <v>3480</v>
      </c>
      <c r="M1191" s="25">
        <v>44286</v>
      </c>
      <c r="N1191" s="26">
        <v>44256</v>
      </c>
    </row>
    <row r="1192" spans="1:14" x14ac:dyDescent="0.25">
      <c r="A1192" s="1" t="s">
        <v>190</v>
      </c>
      <c r="B1192" s="27">
        <v>44277</v>
      </c>
      <c r="C1192" s="27">
        <v>44286</v>
      </c>
      <c r="D1192" s="3">
        <f t="shared" si="135"/>
        <v>9</v>
      </c>
      <c r="E1192" s="1" t="s">
        <v>91</v>
      </c>
      <c r="F1192" s="1" t="s">
        <v>127</v>
      </c>
      <c r="G1192" s="1">
        <v>67.48</v>
      </c>
      <c r="H1192" s="1">
        <v>17396.5</v>
      </c>
      <c r="I1192" s="29">
        <f t="shared" si="131"/>
        <v>9</v>
      </c>
      <c r="J1192" s="12">
        <f t="shared" si="132"/>
        <v>67.48</v>
      </c>
      <c r="K1192" s="13">
        <f t="shared" si="133"/>
        <v>257.8</v>
      </c>
      <c r="L1192" s="15">
        <f t="shared" si="134"/>
        <v>17396.34</v>
      </c>
      <c r="M1192" s="25">
        <v>44286</v>
      </c>
      <c r="N1192" s="26">
        <v>44256</v>
      </c>
    </row>
    <row r="1193" spans="1:14" x14ac:dyDescent="0.25">
      <c r="A1193" s="1" t="s">
        <v>190</v>
      </c>
      <c r="B1193" s="27">
        <v>44277</v>
      </c>
      <c r="C1193" s="27">
        <v>44286</v>
      </c>
      <c r="D1193" s="3">
        <f t="shared" si="135"/>
        <v>9</v>
      </c>
      <c r="E1193" s="1" t="s">
        <v>92</v>
      </c>
      <c r="F1193" s="1" t="s">
        <v>4</v>
      </c>
      <c r="G1193" s="1">
        <v>11</v>
      </c>
      <c r="H1193" s="1">
        <v>440</v>
      </c>
      <c r="I1193" s="29">
        <f t="shared" si="131"/>
        <v>9</v>
      </c>
      <c r="J1193" s="12">
        <f t="shared" si="132"/>
        <v>11</v>
      </c>
      <c r="K1193" s="13">
        <f t="shared" si="133"/>
        <v>40</v>
      </c>
      <c r="L1193" s="15">
        <f t="shared" si="134"/>
        <v>440</v>
      </c>
      <c r="M1193" s="25">
        <v>44286</v>
      </c>
      <c r="N1193" s="26">
        <v>44256</v>
      </c>
    </row>
    <row r="1194" spans="1:14" x14ac:dyDescent="0.25">
      <c r="A1194" s="1" t="s">
        <v>190</v>
      </c>
      <c r="B1194" s="27">
        <v>44277</v>
      </c>
      <c r="C1194" s="27">
        <v>44286</v>
      </c>
      <c r="D1194" s="3">
        <f t="shared" si="135"/>
        <v>9</v>
      </c>
      <c r="E1194" s="1" t="s">
        <v>93</v>
      </c>
      <c r="F1194" s="1" t="s">
        <v>4</v>
      </c>
      <c r="G1194" s="1">
        <v>5.5</v>
      </c>
      <c r="H1194" s="1">
        <v>6765</v>
      </c>
      <c r="I1194" s="29">
        <f t="shared" si="131"/>
        <v>9</v>
      </c>
      <c r="J1194" s="12">
        <f t="shared" si="132"/>
        <v>5.5</v>
      </c>
      <c r="K1194" s="13">
        <f t="shared" si="133"/>
        <v>1230</v>
      </c>
      <c r="L1194" s="15">
        <f t="shared" si="134"/>
        <v>6765</v>
      </c>
      <c r="M1194" s="25">
        <v>44286</v>
      </c>
      <c r="N1194" s="26">
        <v>44256</v>
      </c>
    </row>
    <row r="1195" spans="1:14" x14ac:dyDescent="0.25">
      <c r="A1195" s="1" t="s">
        <v>190</v>
      </c>
      <c r="B1195" s="27">
        <v>44277</v>
      </c>
      <c r="C1195" s="27">
        <v>44286</v>
      </c>
      <c r="D1195" s="3">
        <f t="shared" si="135"/>
        <v>9</v>
      </c>
      <c r="E1195" s="1" t="s">
        <v>94</v>
      </c>
      <c r="F1195" s="1" t="s">
        <v>127</v>
      </c>
      <c r="G1195" s="1">
        <v>1</v>
      </c>
      <c r="H1195" s="1">
        <v>600</v>
      </c>
      <c r="I1195" s="29">
        <f t="shared" si="131"/>
        <v>9</v>
      </c>
      <c r="J1195" s="12">
        <f t="shared" si="132"/>
        <v>1</v>
      </c>
      <c r="K1195" s="13">
        <f t="shared" si="133"/>
        <v>600</v>
      </c>
      <c r="L1195" s="15">
        <f t="shared" si="134"/>
        <v>600</v>
      </c>
      <c r="M1195" s="25">
        <v>44286</v>
      </c>
      <c r="N1195" s="26">
        <v>44256</v>
      </c>
    </row>
    <row r="1196" spans="1:14" x14ac:dyDescent="0.25">
      <c r="A1196" s="1" t="s">
        <v>190</v>
      </c>
      <c r="B1196" s="27">
        <v>44277</v>
      </c>
      <c r="C1196" s="27">
        <v>44286</v>
      </c>
      <c r="D1196" s="3">
        <f t="shared" si="135"/>
        <v>9</v>
      </c>
      <c r="E1196" s="1" t="s">
        <v>95</v>
      </c>
      <c r="F1196" s="1" t="s">
        <v>4</v>
      </c>
      <c r="G1196" s="1">
        <v>12.2</v>
      </c>
      <c r="H1196" s="1">
        <v>3934.5</v>
      </c>
      <c r="I1196" s="29">
        <f t="shared" si="131"/>
        <v>9</v>
      </c>
      <c r="J1196" s="12">
        <f t="shared" si="132"/>
        <v>12.2</v>
      </c>
      <c r="K1196" s="13">
        <f t="shared" si="133"/>
        <v>322.5</v>
      </c>
      <c r="L1196" s="15">
        <f t="shared" si="134"/>
        <v>3934.5</v>
      </c>
      <c r="M1196" s="25">
        <v>44286</v>
      </c>
      <c r="N1196" s="26">
        <v>44256</v>
      </c>
    </row>
    <row r="1197" spans="1:14" x14ac:dyDescent="0.25">
      <c r="A1197" s="1" t="s">
        <v>190</v>
      </c>
      <c r="B1197" s="27">
        <v>44277</v>
      </c>
      <c r="C1197" s="27">
        <v>44286</v>
      </c>
      <c r="D1197" s="3">
        <f t="shared" si="135"/>
        <v>9</v>
      </c>
      <c r="E1197" s="1" t="s">
        <v>96</v>
      </c>
      <c r="F1197" s="1" t="s">
        <v>4</v>
      </c>
      <c r="G1197" s="1">
        <v>1.61</v>
      </c>
      <c r="H1197" s="1">
        <v>3150</v>
      </c>
      <c r="I1197" s="29">
        <f t="shared" si="131"/>
        <v>9</v>
      </c>
      <c r="J1197" s="12">
        <f t="shared" si="132"/>
        <v>1.61</v>
      </c>
      <c r="K1197" s="13">
        <f t="shared" si="133"/>
        <v>1956.52</v>
      </c>
      <c r="L1197" s="15">
        <f t="shared" si="134"/>
        <v>3150</v>
      </c>
      <c r="M1197" s="25">
        <v>44286</v>
      </c>
      <c r="N1197" s="26">
        <v>44256</v>
      </c>
    </row>
    <row r="1198" spans="1:14" x14ac:dyDescent="0.25">
      <c r="A1198" s="1" t="s">
        <v>190</v>
      </c>
      <c r="B1198" s="27">
        <v>44277</v>
      </c>
      <c r="C1198" s="27">
        <v>44286</v>
      </c>
      <c r="D1198" s="3">
        <f t="shared" si="135"/>
        <v>9</v>
      </c>
      <c r="E1198" s="1" t="s">
        <v>97</v>
      </c>
      <c r="F1198" s="1" t="s">
        <v>4</v>
      </c>
      <c r="G1198" s="1">
        <v>2.1</v>
      </c>
      <c r="H1198" s="1">
        <v>3150</v>
      </c>
      <c r="I1198" s="29">
        <f t="shared" si="131"/>
        <v>9</v>
      </c>
      <c r="J1198" s="12">
        <f t="shared" si="132"/>
        <v>2.1</v>
      </c>
      <c r="K1198" s="13">
        <f t="shared" si="133"/>
        <v>1500</v>
      </c>
      <c r="L1198" s="15">
        <f t="shared" si="134"/>
        <v>3150</v>
      </c>
      <c r="M1198" s="25">
        <v>44286</v>
      </c>
      <c r="N1198" s="26">
        <v>44256</v>
      </c>
    </row>
    <row r="1199" spans="1:14" x14ac:dyDescent="0.25">
      <c r="A1199" s="1" t="s">
        <v>190</v>
      </c>
      <c r="B1199" s="27">
        <v>44277</v>
      </c>
      <c r="C1199" s="27">
        <v>44286</v>
      </c>
      <c r="D1199" s="3">
        <f t="shared" si="135"/>
        <v>9</v>
      </c>
      <c r="E1199" s="1" t="s">
        <v>98</v>
      </c>
      <c r="F1199" s="1" t="s">
        <v>4</v>
      </c>
      <c r="G1199" s="1">
        <v>44.1</v>
      </c>
      <c r="H1199" s="1">
        <v>4410.63</v>
      </c>
      <c r="I1199" s="29">
        <f t="shared" si="131"/>
        <v>9</v>
      </c>
      <c r="J1199" s="12">
        <f>ROUND(G1199/D1199*I1199,2)</f>
        <v>44.1</v>
      </c>
      <c r="K1199" s="13">
        <f t="shared" si="133"/>
        <v>100.01</v>
      </c>
      <c r="L1199" s="15">
        <f t="shared" si="134"/>
        <v>4410.4399999999996</v>
      </c>
      <c r="M1199" s="25">
        <v>44286</v>
      </c>
      <c r="N1199" s="26">
        <v>44256</v>
      </c>
    </row>
    <row r="1200" spans="1:14" x14ac:dyDescent="0.25">
      <c r="A1200" s="1" t="s">
        <v>190</v>
      </c>
      <c r="B1200" s="27">
        <v>44277</v>
      </c>
      <c r="C1200" s="27">
        <v>44286</v>
      </c>
      <c r="D1200" s="3">
        <f t="shared" si="135"/>
        <v>9</v>
      </c>
      <c r="E1200" s="1" t="s">
        <v>99</v>
      </c>
      <c r="F1200" s="1" t="s">
        <v>4</v>
      </c>
      <c r="G1200" s="1">
        <v>7</v>
      </c>
      <c r="H1200" s="1">
        <v>2800</v>
      </c>
      <c r="I1200" s="29">
        <f t="shared" si="131"/>
        <v>9</v>
      </c>
      <c r="J1200" s="12">
        <f t="shared" si="132"/>
        <v>7</v>
      </c>
      <c r="K1200" s="13">
        <f t="shared" si="133"/>
        <v>400</v>
      </c>
      <c r="L1200" s="15">
        <f t="shared" si="134"/>
        <v>2800</v>
      </c>
      <c r="M1200" s="25">
        <v>44286</v>
      </c>
      <c r="N1200" s="26">
        <v>44256</v>
      </c>
    </row>
    <row r="1201" spans="1:14" x14ac:dyDescent="0.25">
      <c r="A1201" s="1" t="s">
        <v>190</v>
      </c>
      <c r="B1201" s="27">
        <v>44277</v>
      </c>
      <c r="C1201" s="27">
        <v>44286</v>
      </c>
      <c r="D1201" s="3">
        <f t="shared" si="135"/>
        <v>9</v>
      </c>
      <c r="E1201" s="1" t="s">
        <v>100</v>
      </c>
      <c r="F1201" s="1" t="s">
        <v>4</v>
      </c>
      <c r="G1201" s="1">
        <v>11.54</v>
      </c>
      <c r="H1201" s="1">
        <v>25388</v>
      </c>
      <c r="I1201" s="29">
        <f t="shared" si="131"/>
        <v>9</v>
      </c>
      <c r="J1201" s="12">
        <f t="shared" si="132"/>
        <v>11.54</v>
      </c>
      <c r="K1201" s="13">
        <f t="shared" si="133"/>
        <v>2200</v>
      </c>
      <c r="L1201" s="15">
        <f t="shared" si="134"/>
        <v>25388</v>
      </c>
      <c r="M1201" s="25">
        <v>44286</v>
      </c>
      <c r="N1201" s="26">
        <v>44256</v>
      </c>
    </row>
    <row r="1202" spans="1:14" x14ac:dyDescent="0.25">
      <c r="A1202" s="1" t="s">
        <v>190</v>
      </c>
      <c r="B1202" s="27">
        <v>44277</v>
      </c>
      <c r="C1202" s="27">
        <v>44286</v>
      </c>
      <c r="D1202" s="3">
        <f t="shared" si="135"/>
        <v>9</v>
      </c>
      <c r="E1202" s="1" t="s">
        <v>101</v>
      </c>
      <c r="F1202" s="1" t="s">
        <v>118</v>
      </c>
      <c r="G1202" s="1">
        <v>29</v>
      </c>
      <c r="H1202" s="1">
        <v>1631.25</v>
      </c>
      <c r="I1202" s="29">
        <f t="shared" si="131"/>
        <v>9</v>
      </c>
      <c r="J1202" s="12">
        <f t="shared" si="132"/>
        <v>29</v>
      </c>
      <c r="K1202" s="13">
        <f t="shared" si="133"/>
        <v>56.25</v>
      </c>
      <c r="L1202" s="15">
        <f t="shared" si="134"/>
        <v>1631.25</v>
      </c>
      <c r="M1202" s="25">
        <v>44286</v>
      </c>
      <c r="N1202" s="26">
        <v>44256</v>
      </c>
    </row>
    <row r="1203" spans="1:14" x14ac:dyDescent="0.25">
      <c r="A1203" s="1" t="s">
        <v>190</v>
      </c>
      <c r="B1203" s="27">
        <v>44277</v>
      </c>
      <c r="C1203" s="27">
        <v>44286</v>
      </c>
      <c r="D1203" s="3">
        <f t="shared" si="135"/>
        <v>9</v>
      </c>
      <c r="E1203" s="1" t="s">
        <v>163</v>
      </c>
      <c r="F1203" s="1" t="s">
        <v>4</v>
      </c>
      <c r="G1203" s="1">
        <v>2.4</v>
      </c>
      <c r="H1203" s="1">
        <v>2968</v>
      </c>
      <c r="I1203" s="29">
        <f t="shared" si="131"/>
        <v>9</v>
      </c>
      <c r="J1203" s="12">
        <f t="shared" si="132"/>
        <v>2.4</v>
      </c>
      <c r="K1203" s="13">
        <f t="shared" si="133"/>
        <v>1236.67</v>
      </c>
      <c r="L1203" s="15">
        <f t="shared" si="134"/>
        <v>2968.01</v>
      </c>
      <c r="M1203" s="25">
        <v>44286</v>
      </c>
      <c r="N1203" s="26">
        <v>44256</v>
      </c>
    </row>
    <row r="1204" spans="1:14" x14ac:dyDescent="0.25">
      <c r="A1204" s="1" t="s">
        <v>190</v>
      </c>
      <c r="B1204" s="27">
        <v>44277</v>
      </c>
      <c r="C1204" s="27">
        <v>44286</v>
      </c>
      <c r="D1204" s="3">
        <f t="shared" si="135"/>
        <v>9</v>
      </c>
      <c r="E1204" s="1" t="s">
        <v>102</v>
      </c>
      <c r="F1204" s="1" t="s">
        <v>4</v>
      </c>
      <c r="G1204" s="1">
        <v>4.5</v>
      </c>
      <c r="H1204" s="1">
        <v>3157.16</v>
      </c>
      <c r="I1204" s="29">
        <f t="shared" si="131"/>
        <v>9</v>
      </c>
      <c r="J1204" s="12">
        <f t="shared" si="132"/>
        <v>4.5</v>
      </c>
      <c r="K1204" s="13">
        <f t="shared" si="133"/>
        <v>701.59</v>
      </c>
      <c r="L1204" s="15">
        <f t="shared" si="134"/>
        <v>3157.16</v>
      </c>
      <c r="M1204" s="25">
        <v>44286</v>
      </c>
      <c r="N1204" s="26">
        <v>44256</v>
      </c>
    </row>
    <row r="1205" spans="1:14" x14ac:dyDescent="0.25">
      <c r="A1205" s="1" t="s">
        <v>190</v>
      </c>
      <c r="B1205" s="27">
        <v>44277</v>
      </c>
      <c r="C1205" s="27">
        <v>44286</v>
      </c>
      <c r="D1205" s="3">
        <f t="shared" si="135"/>
        <v>9</v>
      </c>
      <c r="E1205" s="1" t="s">
        <v>103</v>
      </c>
      <c r="F1205" s="1" t="s">
        <v>4</v>
      </c>
      <c r="G1205" s="1">
        <v>4</v>
      </c>
      <c r="H1205" s="1">
        <v>1120</v>
      </c>
      <c r="I1205" s="29">
        <f t="shared" si="131"/>
        <v>9</v>
      </c>
      <c r="J1205" s="12">
        <f t="shared" si="132"/>
        <v>4</v>
      </c>
      <c r="K1205" s="13">
        <f t="shared" si="133"/>
        <v>280</v>
      </c>
      <c r="L1205" s="15">
        <f t="shared" si="134"/>
        <v>1120</v>
      </c>
      <c r="M1205" s="25">
        <v>44286</v>
      </c>
      <c r="N1205" s="26">
        <v>44256</v>
      </c>
    </row>
    <row r="1206" spans="1:14" x14ac:dyDescent="0.25">
      <c r="A1206" s="1" t="s">
        <v>190</v>
      </c>
      <c r="B1206" s="27">
        <v>44277</v>
      </c>
      <c r="C1206" s="27">
        <v>44286</v>
      </c>
      <c r="D1206" s="3">
        <f t="shared" si="135"/>
        <v>9</v>
      </c>
      <c r="E1206" s="1" t="s">
        <v>104</v>
      </c>
      <c r="F1206" s="1" t="s">
        <v>127</v>
      </c>
      <c r="G1206" s="1">
        <v>1.08</v>
      </c>
      <c r="H1206" s="1">
        <v>822</v>
      </c>
      <c r="I1206" s="29">
        <f t="shared" si="131"/>
        <v>9</v>
      </c>
      <c r="J1206" s="12">
        <f t="shared" si="132"/>
        <v>1.08</v>
      </c>
      <c r="K1206" s="13">
        <f t="shared" si="133"/>
        <v>761.11</v>
      </c>
      <c r="L1206" s="15">
        <f t="shared" si="134"/>
        <v>822</v>
      </c>
      <c r="M1206" s="25">
        <v>44286</v>
      </c>
      <c r="N1206" s="26">
        <v>44256</v>
      </c>
    </row>
    <row r="1207" spans="1:14" x14ac:dyDescent="0.25">
      <c r="A1207" s="1" t="s">
        <v>190</v>
      </c>
      <c r="B1207" s="27">
        <v>44277</v>
      </c>
      <c r="C1207" s="27">
        <v>44286</v>
      </c>
      <c r="D1207" s="3">
        <f t="shared" si="135"/>
        <v>9</v>
      </c>
      <c r="E1207" s="1" t="s">
        <v>105</v>
      </c>
      <c r="F1207" s="1" t="s">
        <v>4</v>
      </c>
      <c r="G1207" s="1">
        <v>37.200000000000003</v>
      </c>
      <c r="H1207" s="1">
        <v>27876.799999999999</v>
      </c>
      <c r="I1207" s="29">
        <f t="shared" si="131"/>
        <v>9</v>
      </c>
      <c r="J1207" s="12">
        <f t="shared" si="132"/>
        <v>37.200000000000003</v>
      </c>
      <c r="K1207" s="13">
        <f t="shared" si="133"/>
        <v>749.38</v>
      </c>
      <c r="L1207" s="15">
        <f t="shared" si="134"/>
        <v>27876.94</v>
      </c>
      <c r="M1207" s="25">
        <v>44286</v>
      </c>
      <c r="N1207" s="26">
        <v>44256</v>
      </c>
    </row>
    <row r="1208" spans="1:14" x14ac:dyDescent="0.25">
      <c r="A1208" s="1" t="s">
        <v>190</v>
      </c>
      <c r="B1208" s="27">
        <v>44277</v>
      </c>
      <c r="C1208" s="27">
        <v>44286</v>
      </c>
      <c r="D1208" s="3">
        <f t="shared" si="135"/>
        <v>9</v>
      </c>
      <c r="E1208" s="1" t="s">
        <v>106</v>
      </c>
      <c r="F1208" s="1" t="s">
        <v>4</v>
      </c>
      <c r="G1208" s="1">
        <v>28.3</v>
      </c>
      <c r="H1208" s="1">
        <v>18145</v>
      </c>
      <c r="I1208" s="29">
        <f t="shared" si="131"/>
        <v>9</v>
      </c>
      <c r="J1208" s="12">
        <f t="shared" si="132"/>
        <v>28.3</v>
      </c>
      <c r="K1208" s="13">
        <f t="shared" si="133"/>
        <v>641.16999999999996</v>
      </c>
      <c r="L1208" s="15">
        <f t="shared" si="134"/>
        <v>18145.11</v>
      </c>
      <c r="M1208" s="25">
        <v>44286</v>
      </c>
      <c r="N1208" s="26">
        <v>44256</v>
      </c>
    </row>
    <row r="1209" spans="1:14" x14ac:dyDescent="0.25">
      <c r="A1209" s="1" t="s">
        <v>190</v>
      </c>
      <c r="B1209" s="27">
        <v>44277</v>
      </c>
      <c r="C1209" s="27">
        <v>44286</v>
      </c>
      <c r="D1209" s="3">
        <f t="shared" si="135"/>
        <v>9</v>
      </c>
      <c r="E1209" s="1" t="s">
        <v>108</v>
      </c>
      <c r="F1209" s="1" t="s">
        <v>4</v>
      </c>
      <c r="G1209" s="1">
        <v>67</v>
      </c>
      <c r="H1209" s="1">
        <v>38355</v>
      </c>
      <c r="I1209" s="29">
        <f t="shared" si="131"/>
        <v>9</v>
      </c>
      <c r="J1209" s="12">
        <f t="shared" si="132"/>
        <v>67</v>
      </c>
      <c r="K1209" s="13">
        <f t="shared" si="133"/>
        <v>572.46</v>
      </c>
      <c r="L1209" s="15">
        <f t="shared" si="134"/>
        <v>38354.82</v>
      </c>
      <c r="M1209" s="25">
        <v>44286</v>
      </c>
      <c r="N1209" s="26">
        <v>44256</v>
      </c>
    </row>
    <row r="1210" spans="1:14" x14ac:dyDescent="0.25">
      <c r="A1210" s="1" t="s">
        <v>190</v>
      </c>
      <c r="B1210" s="27">
        <v>44277</v>
      </c>
      <c r="C1210" s="27">
        <v>44286</v>
      </c>
      <c r="D1210" s="3">
        <f t="shared" si="135"/>
        <v>9</v>
      </c>
      <c r="E1210" s="1" t="s">
        <v>109</v>
      </c>
      <c r="F1210" s="1" t="s">
        <v>4</v>
      </c>
      <c r="G1210" s="1">
        <v>71.5</v>
      </c>
      <c r="H1210" s="1">
        <v>28695.68</v>
      </c>
      <c r="I1210" s="29">
        <f t="shared" si="131"/>
        <v>9</v>
      </c>
      <c r="J1210" s="12">
        <f t="shared" si="132"/>
        <v>71.5</v>
      </c>
      <c r="K1210" s="13">
        <f t="shared" si="133"/>
        <v>401.34</v>
      </c>
      <c r="L1210" s="15">
        <f t="shared" si="134"/>
        <v>28695.81</v>
      </c>
      <c r="M1210" s="25">
        <v>44286</v>
      </c>
      <c r="N1210" s="26">
        <v>44256</v>
      </c>
    </row>
    <row r="1211" spans="1:14" x14ac:dyDescent="0.25">
      <c r="A1211" s="1" t="s">
        <v>190</v>
      </c>
      <c r="B1211" s="27">
        <v>44277</v>
      </c>
      <c r="C1211" s="27">
        <v>44286</v>
      </c>
      <c r="D1211" s="3">
        <f t="shared" si="135"/>
        <v>9</v>
      </c>
      <c r="E1211" s="1" t="s">
        <v>111</v>
      </c>
      <c r="F1211" s="1" t="s">
        <v>4</v>
      </c>
      <c r="G1211" s="1">
        <v>1.2</v>
      </c>
      <c r="H1211" s="1">
        <v>2250</v>
      </c>
      <c r="I1211" s="29">
        <f t="shared" si="131"/>
        <v>9</v>
      </c>
      <c r="J1211" s="12">
        <f t="shared" si="132"/>
        <v>1.2</v>
      </c>
      <c r="K1211" s="13">
        <f t="shared" si="133"/>
        <v>1875</v>
      </c>
      <c r="L1211" s="15">
        <f t="shared" si="134"/>
        <v>2250</v>
      </c>
      <c r="M1211" s="25">
        <v>44286</v>
      </c>
      <c r="N1211" s="26">
        <v>44256</v>
      </c>
    </row>
    <row r="1212" spans="1:14" x14ac:dyDescent="0.25">
      <c r="A1212" s="1" t="s">
        <v>190</v>
      </c>
      <c r="B1212" s="27">
        <v>44277</v>
      </c>
      <c r="C1212" s="27">
        <v>44286</v>
      </c>
      <c r="D1212" s="3">
        <f t="shared" si="135"/>
        <v>9</v>
      </c>
      <c r="E1212" s="1" t="s">
        <v>112</v>
      </c>
      <c r="F1212" s="1" t="s">
        <v>4</v>
      </c>
      <c r="G1212" s="1">
        <v>0.77</v>
      </c>
      <c r="H1212" s="1">
        <v>2973.75</v>
      </c>
      <c r="I1212" s="29">
        <f t="shared" si="131"/>
        <v>9</v>
      </c>
      <c r="J1212" s="12">
        <f t="shared" si="132"/>
        <v>0.77</v>
      </c>
      <c r="K1212" s="13">
        <f t="shared" si="133"/>
        <v>3862.01</v>
      </c>
      <c r="L1212" s="15">
        <f t="shared" si="134"/>
        <v>2973.75</v>
      </c>
      <c r="M1212" s="25">
        <v>44286</v>
      </c>
      <c r="N1212" s="26">
        <v>44256</v>
      </c>
    </row>
    <row r="1213" spans="1:14" x14ac:dyDescent="0.25">
      <c r="A1213" s="1" t="s">
        <v>190</v>
      </c>
      <c r="B1213" s="27">
        <v>44277</v>
      </c>
      <c r="C1213" s="27">
        <v>44286</v>
      </c>
      <c r="D1213" s="3">
        <f t="shared" si="135"/>
        <v>9</v>
      </c>
      <c r="E1213" s="1" t="s">
        <v>113</v>
      </c>
      <c r="F1213" s="1" t="s">
        <v>118</v>
      </c>
      <c r="G1213" s="1">
        <v>400</v>
      </c>
      <c r="H1213" s="1">
        <v>5535.12</v>
      </c>
      <c r="I1213" s="29">
        <f t="shared" si="131"/>
        <v>9</v>
      </c>
      <c r="J1213" s="12">
        <f t="shared" si="132"/>
        <v>400</v>
      </c>
      <c r="K1213" s="13">
        <f t="shared" si="133"/>
        <v>13.84</v>
      </c>
      <c r="L1213" s="15">
        <f t="shared" si="134"/>
        <v>5536</v>
      </c>
      <c r="M1213" s="25">
        <v>44286</v>
      </c>
      <c r="N1213" s="26">
        <v>44256</v>
      </c>
    </row>
    <row r="1214" spans="1:14" x14ac:dyDescent="0.25">
      <c r="A1214" s="1" t="s">
        <v>190</v>
      </c>
      <c r="B1214" s="27">
        <v>44277</v>
      </c>
      <c r="C1214" s="27">
        <v>44286</v>
      </c>
      <c r="D1214" s="3">
        <f t="shared" si="135"/>
        <v>9</v>
      </c>
      <c r="E1214" s="1" t="s">
        <v>114</v>
      </c>
      <c r="F1214" s="1" t="s">
        <v>118</v>
      </c>
      <c r="G1214" s="1">
        <v>1900</v>
      </c>
      <c r="H1214" s="1">
        <v>18618.32</v>
      </c>
      <c r="I1214" s="29">
        <f t="shared" si="131"/>
        <v>9</v>
      </c>
      <c r="J1214" s="12">
        <f t="shared" si="132"/>
        <v>1900</v>
      </c>
      <c r="K1214" s="13">
        <f t="shared" si="133"/>
        <v>9.8000000000000007</v>
      </c>
      <c r="L1214" s="15">
        <f t="shared" si="134"/>
        <v>18620</v>
      </c>
      <c r="M1214" s="25">
        <v>44286</v>
      </c>
      <c r="N1214" s="26">
        <v>44256</v>
      </c>
    </row>
    <row r="1215" spans="1:14" x14ac:dyDescent="0.25">
      <c r="A1215" s="1" t="s">
        <v>190</v>
      </c>
      <c r="B1215" s="27">
        <v>44277</v>
      </c>
      <c r="C1215" s="27">
        <v>44286</v>
      </c>
      <c r="D1215" s="3">
        <f t="shared" si="135"/>
        <v>9</v>
      </c>
      <c r="E1215" s="1" t="s">
        <v>115</v>
      </c>
      <c r="F1215" s="1" t="s">
        <v>4</v>
      </c>
      <c r="G1215" s="1">
        <v>7.34</v>
      </c>
      <c r="H1215" s="1">
        <v>8342.4500000000007</v>
      </c>
      <c r="I1215" s="29">
        <f t="shared" si="131"/>
        <v>9</v>
      </c>
      <c r="J1215" s="12">
        <f t="shared" si="132"/>
        <v>7.34</v>
      </c>
      <c r="K1215" s="13">
        <f t="shared" si="133"/>
        <v>1136.57</v>
      </c>
      <c r="L1215" s="15">
        <f t="shared" si="134"/>
        <v>8342.42</v>
      </c>
      <c r="M1215" s="25">
        <v>44286</v>
      </c>
      <c r="N1215" s="26">
        <v>44256</v>
      </c>
    </row>
    <row r="1216" spans="1:14" x14ac:dyDescent="0.25">
      <c r="A1216" s="1" t="s">
        <v>190</v>
      </c>
      <c r="B1216" s="27">
        <v>44277</v>
      </c>
      <c r="C1216" s="27">
        <v>44286</v>
      </c>
      <c r="D1216" s="3">
        <f t="shared" si="135"/>
        <v>9</v>
      </c>
      <c r="E1216" s="1" t="s">
        <v>117</v>
      </c>
      <c r="F1216" s="1" t="s">
        <v>4</v>
      </c>
      <c r="G1216" s="1">
        <v>23.2</v>
      </c>
      <c r="H1216" s="1">
        <v>24360</v>
      </c>
      <c r="I1216" s="29">
        <f t="shared" si="131"/>
        <v>9</v>
      </c>
      <c r="J1216" s="12">
        <f>ROUND(G1216/D1216*I1216,2)</f>
        <v>23.2</v>
      </c>
      <c r="K1216" s="13">
        <f>ROUND(H1216/G1216,2)</f>
        <v>1050</v>
      </c>
      <c r="L1216" s="15">
        <f>ROUND(J1216*K1216,2)</f>
        <v>24360</v>
      </c>
      <c r="M1216" s="25">
        <v>44286</v>
      </c>
      <c r="N1216" s="26">
        <v>44256</v>
      </c>
    </row>
  </sheetData>
  <autoFilter ref="B3:N1216"/>
  <phoneticPr fontId="1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11782"/>
  <sheetViews>
    <sheetView topLeftCell="D224" workbookViewId="0">
      <selection activeCell="I55" sqref="I55:J55"/>
    </sheetView>
  </sheetViews>
  <sheetFormatPr defaultColWidth="8.5546875" defaultRowHeight="13.8" x14ac:dyDescent="0.25"/>
  <cols>
    <col min="1" max="1" width="25.5546875" style="40" customWidth="1"/>
    <col min="2" max="2" width="10.44140625" style="40" customWidth="1"/>
    <col min="3" max="3" width="14.44140625" style="40" customWidth="1"/>
    <col min="4" max="4" width="14" style="40" customWidth="1"/>
    <col min="5" max="5" width="8.5546875" style="40"/>
    <col min="6" max="6" width="11.44140625" style="40" bestFit="1" customWidth="1"/>
    <col min="7" max="7" width="29.5546875" style="40" customWidth="1"/>
    <col min="8" max="16384" width="8.5546875" style="40"/>
  </cols>
  <sheetData>
    <row r="1" spans="1:11" ht="55.2" x14ac:dyDescent="0.25">
      <c r="A1" s="38" t="s">
        <v>184</v>
      </c>
      <c r="B1" s="39" t="s">
        <v>0</v>
      </c>
      <c r="C1" s="39" t="s">
        <v>212</v>
      </c>
      <c r="D1" s="39" t="s">
        <v>213</v>
      </c>
      <c r="E1" s="39" t="s">
        <v>182</v>
      </c>
      <c r="G1" s="38" t="s">
        <v>184</v>
      </c>
      <c r="H1" s="39" t="s">
        <v>0</v>
      </c>
      <c r="I1" s="39" t="s">
        <v>212</v>
      </c>
      <c r="J1" s="39" t="s">
        <v>213</v>
      </c>
      <c r="K1" s="39" t="s">
        <v>182</v>
      </c>
    </row>
    <row r="2" spans="1:11" hidden="1" x14ac:dyDescent="0.25">
      <c r="A2" s="41" t="s">
        <v>124</v>
      </c>
      <c r="B2" s="42">
        <v>16</v>
      </c>
      <c r="C2" s="42">
        <v>1600</v>
      </c>
      <c r="D2" s="42">
        <v>100</v>
      </c>
      <c r="E2" s="43">
        <v>44562</v>
      </c>
      <c r="G2" s="51" t="s">
        <v>124</v>
      </c>
      <c r="H2" s="52">
        <v>7</v>
      </c>
      <c r="I2" s="54">
        <v>658</v>
      </c>
      <c r="J2" s="54">
        <v>94</v>
      </c>
      <c r="K2" s="43">
        <v>44287</v>
      </c>
    </row>
    <row r="3" spans="1:11" hidden="1" x14ac:dyDescent="0.25">
      <c r="A3" s="41" t="s">
        <v>124</v>
      </c>
      <c r="B3" s="42">
        <v>33</v>
      </c>
      <c r="C3" s="42">
        <v>3300</v>
      </c>
      <c r="D3" s="42">
        <v>100</v>
      </c>
      <c r="E3" s="43">
        <v>44562</v>
      </c>
      <c r="G3" s="51" t="s">
        <v>214</v>
      </c>
      <c r="H3" s="52">
        <v>35.125</v>
      </c>
      <c r="I3" s="53">
        <v>95217.5</v>
      </c>
      <c r="J3" s="53">
        <v>2710.82</v>
      </c>
      <c r="K3" s="43">
        <v>44287</v>
      </c>
    </row>
    <row r="4" spans="1:11" hidden="1" x14ac:dyDescent="0.25">
      <c r="A4" s="41" t="s">
        <v>214</v>
      </c>
      <c r="B4" s="42">
        <v>2.64</v>
      </c>
      <c r="C4" s="42">
        <v>7392</v>
      </c>
      <c r="D4" s="42">
        <v>2800</v>
      </c>
      <c r="E4" s="43">
        <v>44562</v>
      </c>
      <c r="G4" s="51" t="s">
        <v>90</v>
      </c>
      <c r="H4" s="52">
        <v>114</v>
      </c>
      <c r="I4" s="53">
        <v>6969.91</v>
      </c>
      <c r="J4" s="54">
        <v>61.14</v>
      </c>
      <c r="K4" s="43">
        <v>44287</v>
      </c>
    </row>
    <row r="5" spans="1:11" hidden="1" x14ac:dyDescent="0.25">
      <c r="A5" s="41" t="s">
        <v>214</v>
      </c>
      <c r="B5" s="42">
        <v>0.2</v>
      </c>
      <c r="C5" s="42">
        <v>560</v>
      </c>
      <c r="D5" s="42">
        <v>2800</v>
      </c>
      <c r="E5" s="43">
        <v>44562</v>
      </c>
      <c r="G5" s="51" t="s">
        <v>97</v>
      </c>
      <c r="H5" s="52">
        <v>12.8</v>
      </c>
      <c r="I5" s="53">
        <v>21330</v>
      </c>
      <c r="J5" s="53">
        <v>1666.41</v>
      </c>
      <c r="K5" s="43">
        <v>44287</v>
      </c>
    </row>
    <row r="6" spans="1:11" hidden="1" x14ac:dyDescent="0.25">
      <c r="A6" s="41" t="s">
        <v>215</v>
      </c>
      <c r="B6" s="42">
        <v>6.0000000000000001E-3</v>
      </c>
      <c r="C6" s="42">
        <v>22</v>
      </c>
      <c r="D6" s="42">
        <v>3666.67</v>
      </c>
      <c r="E6" s="43">
        <v>44562</v>
      </c>
      <c r="G6" s="51" t="s">
        <v>15</v>
      </c>
      <c r="H6" s="52">
        <v>2</v>
      </c>
      <c r="I6" s="53">
        <v>12610.16</v>
      </c>
      <c r="J6" s="53">
        <v>6305.08</v>
      </c>
      <c r="K6" s="43">
        <v>44287</v>
      </c>
    </row>
    <row r="7" spans="1:11" hidden="1" x14ac:dyDescent="0.25">
      <c r="A7" s="41" t="s">
        <v>215</v>
      </c>
      <c r="B7" s="42">
        <v>1.2E-2</v>
      </c>
      <c r="C7" s="42">
        <v>44</v>
      </c>
      <c r="D7" s="42">
        <v>3666.67</v>
      </c>
      <c r="E7" s="43">
        <v>44562</v>
      </c>
      <c r="G7" s="51" t="s">
        <v>31</v>
      </c>
      <c r="H7" s="52">
        <v>9</v>
      </c>
      <c r="I7" s="53">
        <v>4985</v>
      </c>
      <c r="J7" s="54">
        <v>553.89</v>
      </c>
      <c r="K7" s="43">
        <v>44287</v>
      </c>
    </row>
    <row r="8" spans="1:11" hidden="1" x14ac:dyDescent="0.25">
      <c r="A8" s="41" t="s">
        <v>215</v>
      </c>
      <c r="B8" s="42">
        <v>3.0000000000000001E-3</v>
      </c>
      <c r="C8" s="42">
        <v>11</v>
      </c>
      <c r="D8" s="42">
        <v>3666.67</v>
      </c>
      <c r="E8" s="43">
        <v>44562</v>
      </c>
      <c r="G8" s="51" t="s">
        <v>35</v>
      </c>
      <c r="H8" s="52">
        <v>1.69</v>
      </c>
      <c r="I8" s="53">
        <v>10309.01</v>
      </c>
      <c r="J8" s="53">
        <v>6100.01</v>
      </c>
      <c r="K8" s="43">
        <v>44287</v>
      </c>
    </row>
    <row r="9" spans="1:11" hidden="1" x14ac:dyDescent="0.25">
      <c r="A9" s="41" t="s">
        <v>97</v>
      </c>
      <c r="B9" s="42">
        <v>2.976</v>
      </c>
      <c r="C9" s="42">
        <v>4775.7</v>
      </c>
      <c r="D9" s="42">
        <v>1604.74</v>
      </c>
      <c r="E9" s="43">
        <v>44562</v>
      </c>
      <c r="G9" s="51" t="s">
        <v>36</v>
      </c>
      <c r="H9" s="52">
        <v>390</v>
      </c>
      <c r="I9" s="53">
        <v>10705.5</v>
      </c>
      <c r="J9" s="54">
        <v>27.45</v>
      </c>
      <c r="K9" s="43">
        <v>44287</v>
      </c>
    </row>
    <row r="10" spans="1:11" hidden="1" x14ac:dyDescent="0.25">
      <c r="A10" s="41" t="s">
        <v>97</v>
      </c>
      <c r="B10" s="42">
        <v>1.643</v>
      </c>
      <c r="C10" s="42">
        <v>2636.59</v>
      </c>
      <c r="D10" s="42">
        <v>1604.74</v>
      </c>
      <c r="E10" s="43">
        <v>44562</v>
      </c>
      <c r="G10" s="51" t="s">
        <v>37</v>
      </c>
      <c r="H10" s="52">
        <v>5</v>
      </c>
      <c r="I10" s="53">
        <v>5950</v>
      </c>
      <c r="J10" s="53">
        <v>1190</v>
      </c>
      <c r="K10" s="43">
        <v>44287</v>
      </c>
    </row>
    <row r="11" spans="1:11" hidden="1" x14ac:dyDescent="0.25">
      <c r="A11" s="41" t="s">
        <v>97</v>
      </c>
      <c r="B11" s="42">
        <v>2.3809999999999998</v>
      </c>
      <c r="C11" s="42">
        <v>3898.03</v>
      </c>
      <c r="D11" s="42">
        <v>1637.14</v>
      </c>
      <c r="E11" s="43">
        <v>44562</v>
      </c>
      <c r="G11" s="51" t="s">
        <v>96</v>
      </c>
      <c r="H11" s="52">
        <v>5.98</v>
      </c>
      <c r="I11" s="53">
        <v>11700</v>
      </c>
      <c r="J11" s="53">
        <v>1956.52</v>
      </c>
      <c r="K11" s="43">
        <v>44287</v>
      </c>
    </row>
    <row r="12" spans="1:11" hidden="1" x14ac:dyDescent="0.25">
      <c r="A12" s="41" t="s">
        <v>97</v>
      </c>
      <c r="B12" s="42">
        <v>1.786</v>
      </c>
      <c r="C12" s="42">
        <v>2941.2</v>
      </c>
      <c r="D12" s="42">
        <v>1646.81</v>
      </c>
      <c r="E12" s="43">
        <v>44562</v>
      </c>
      <c r="G12" s="51" t="s">
        <v>112</v>
      </c>
      <c r="H12" s="52">
        <v>2.11</v>
      </c>
      <c r="I12" s="53">
        <v>8270.25</v>
      </c>
      <c r="J12" s="53">
        <v>3919.55</v>
      </c>
      <c r="K12" s="43">
        <v>44287</v>
      </c>
    </row>
    <row r="13" spans="1:11" hidden="1" x14ac:dyDescent="0.25">
      <c r="A13" s="41" t="s">
        <v>97</v>
      </c>
      <c r="B13" s="42">
        <v>2.976</v>
      </c>
      <c r="C13" s="42">
        <v>4840.2700000000004</v>
      </c>
      <c r="D13" s="42">
        <v>1626.43</v>
      </c>
      <c r="E13" s="43">
        <v>44562</v>
      </c>
      <c r="G13" s="51" t="s">
        <v>113</v>
      </c>
      <c r="H13" s="55">
        <v>1775</v>
      </c>
      <c r="I13" s="53">
        <v>20766.64</v>
      </c>
      <c r="J13" s="54">
        <v>11.7</v>
      </c>
      <c r="K13" s="43">
        <v>44287</v>
      </c>
    </row>
    <row r="14" spans="1:11" hidden="1" x14ac:dyDescent="0.25">
      <c r="A14" s="41" t="s">
        <v>97</v>
      </c>
      <c r="B14" s="42">
        <v>2.3809999999999998</v>
      </c>
      <c r="C14" s="42">
        <v>3694.6</v>
      </c>
      <c r="D14" s="42">
        <v>1551.7</v>
      </c>
      <c r="E14" s="43">
        <v>44562</v>
      </c>
      <c r="G14" s="51" t="s">
        <v>114</v>
      </c>
      <c r="H14" s="55">
        <v>7739</v>
      </c>
      <c r="I14" s="53">
        <v>80837.539999999994</v>
      </c>
      <c r="J14" s="54">
        <v>10.45</v>
      </c>
      <c r="K14" s="43">
        <v>44287</v>
      </c>
    </row>
    <row r="15" spans="1:11" hidden="1" x14ac:dyDescent="0.25">
      <c r="A15" s="41" t="s">
        <v>97</v>
      </c>
      <c r="B15" s="42">
        <v>1.786</v>
      </c>
      <c r="C15" s="42">
        <v>2857.6</v>
      </c>
      <c r="D15" s="42">
        <v>1600</v>
      </c>
      <c r="E15" s="43">
        <v>44562</v>
      </c>
      <c r="G15" s="51" t="s">
        <v>117</v>
      </c>
      <c r="H15" s="52">
        <v>134.91999999999999</v>
      </c>
      <c r="I15" s="53">
        <v>141666</v>
      </c>
      <c r="J15" s="53">
        <v>1050</v>
      </c>
      <c r="K15" s="43">
        <v>44287</v>
      </c>
    </row>
    <row r="16" spans="1:11" hidden="1" x14ac:dyDescent="0.25">
      <c r="A16" s="41" t="s">
        <v>216</v>
      </c>
      <c r="B16" s="42">
        <v>1.44</v>
      </c>
      <c r="C16" s="42">
        <v>4526.5</v>
      </c>
      <c r="D16" s="42">
        <v>3143.4</v>
      </c>
      <c r="E16" s="43">
        <v>44562</v>
      </c>
      <c r="G16" s="51" t="s">
        <v>221</v>
      </c>
      <c r="H16" s="52">
        <v>1</v>
      </c>
      <c r="I16" s="54">
        <v>870</v>
      </c>
      <c r="J16" s="54">
        <v>870</v>
      </c>
      <c r="K16" s="43">
        <v>44287</v>
      </c>
    </row>
    <row r="17" spans="1:11" hidden="1" x14ac:dyDescent="0.25">
      <c r="A17" s="41" t="s">
        <v>216</v>
      </c>
      <c r="B17" s="42">
        <v>0.255</v>
      </c>
      <c r="C17" s="42">
        <v>746.67</v>
      </c>
      <c r="D17" s="42">
        <v>2928.12</v>
      </c>
      <c r="E17" s="43">
        <v>44562</v>
      </c>
      <c r="G17" s="51" t="s">
        <v>178</v>
      </c>
      <c r="H17" s="52">
        <v>28.765000000000001</v>
      </c>
      <c r="I17" s="53">
        <v>43147.5</v>
      </c>
      <c r="J17" s="53">
        <v>1500</v>
      </c>
      <c r="K17" s="43">
        <v>44287</v>
      </c>
    </row>
    <row r="18" spans="1:11" hidden="1" x14ac:dyDescent="0.25">
      <c r="A18" s="41" t="s">
        <v>217</v>
      </c>
      <c r="B18" s="42">
        <v>1</v>
      </c>
      <c r="C18" s="42">
        <v>2863.93</v>
      </c>
      <c r="D18" s="42">
        <v>2863.93</v>
      </c>
      <c r="E18" s="43">
        <v>44562</v>
      </c>
      <c r="G18" s="51" t="s">
        <v>119</v>
      </c>
      <c r="H18" s="52">
        <v>1.528</v>
      </c>
      <c r="I18" s="53">
        <v>6724.99</v>
      </c>
      <c r="J18" s="53">
        <v>4401.17</v>
      </c>
      <c r="K18" s="43">
        <v>44287</v>
      </c>
    </row>
    <row r="19" spans="1:11" hidden="1" x14ac:dyDescent="0.25">
      <c r="A19" s="41" t="s">
        <v>217</v>
      </c>
      <c r="B19" s="42">
        <v>0.27</v>
      </c>
      <c r="C19" s="42">
        <v>789.63</v>
      </c>
      <c r="D19" s="42">
        <v>2924.56</v>
      </c>
      <c r="E19" s="43">
        <v>44562</v>
      </c>
      <c r="G19" s="51" t="s">
        <v>123</v>
      </c>
      <c r="H19" s="52">
        <v>1.7</v>
      </c>
      <c r="I19" s="53">
        <v>2550</v>
      </c>
      <c r="J19" s="53">
        <v>1500</v>
      </c>
      <c r="K19" s="43">
        <v>44287</v>
      </c>
    </row>
    <row r="20" spans="1:11" hidden="1" x14ac:dyDescent="0.25">
      <c r="A20" s="41" t="s">
        <v>218</v>
      </c>
      <c r="B20" s="42">
        <v>0.04</v>
      </c>
      <c r="C20" s="42">
        <v>54</v>
      </c>
      <c r="D20" s="42">
        <v>1350</v>
      </c>
      <c r="E20" s="43">
        <v>44562</v>
      </c>
      <c r="G20" s="51" t="s">
        <v>32</v>
      </c>
      <c r="H20" s="52">
        <v>18.45</v>
      </c>
      <c r="I20" s="53">
        <v>22693.5</v>
      </c>
      <c r="J20" s="53">
        <v>1230</v>
      </c>
      <c r="K20" s="43">
        <v>44287</v>
      </c>
    </row>
    <row r="21" spans="1:11" hidden="1" x14ac:dyDescent="0.25">
      <c r="A21" s="41" t="s">
        <v>218</v>
      </c>
      <c r="B21" s="42">
        <v>1.7999999999999999E-2</v>
      </c>
      <c r="C21" s="42">
        <v>24.3</v>
      </c>
      <c r="D21" s="42">
        <v>1350</v>
      </c>
      <c r="E21" s="43">
        <v>44562</v>
      </c>
      <c r="G21" s="51" t="s">
        <v>33</v>
      </c>
      <c r="H21" s="52">
        <v>46.09</v>
      </c>
      <c r="I21" s="53">
        <v>59917</v>
      </c>
      <c r="J21" s="53">
        <v>1300</v>
      </c>
      <c r="K21" s="43">
        <v>44287</v>
      </c>
    </row>
    <row r="22" spans="1:11" hidden="1" x14ac:dyDescent="0.25">
      <c r="A22" s="41" t="s">
        <v>218</v>
      </c>
      <c r="B22" s="42">
        <v>1.9E-2</v>
      </c>
      <c r="C22" s="42">
        <v>25.65</v>
      </c>
      <c r="D22" s="42">
        <v>1350</v>
      </c>
      <c r="E22" s="43">
        <v>44562</v>
      </c>
      <c r="G22" s="51" t="s">
        <v>93</v>
      </c>
      <c r="H22" s="52">
        <v>21</v>
      </c>
      <c r="I22" s="53">
        <v>25830</v>
      </c>
      <c r="J22" s="53">
        <v>1230</v>
      </c>
      <c r="K22" s="43">
        <v>44287</v>
      </c>
    </row>
    <row r="23" spans="1:11" hidden="1" x14ac:dyDescent="0.25">
      <c r="A23" s="41" t="s">
        <v>31</v>
      </c>
      <c r="B23" s="42">
        <v>1.1000000000000001</v>
      </c>
      <c r="C23" s="42">
        <v>1272.9100000000001</v>
      </c>
      <c r="D23" s="42">
        <v>1157.19</v>
      </c>
      <c r="E23" s="43">
        <v>44562</v>
      </c>
      <c r="G23" s="51" t="s">
        <v>11</v>
      </c>
      <c r="H23" s="52">
        <v>30</v>
      </c>
      <c r="I23" s="53">
        <v>22950</v>
      </c>
      <c r="J23" s="54">
        <v>765</v>
      </c>
      <c r="K23" s="43">
        <v>44287</v>
      </c>
    </row>
    <row r="24" spans="1:11" hidden="1" x14ac:dyDescent="0.25">
      <c r="A24" s="41" t="s">
        <v>31</v>
      </c>
      <c r="B24" s="42">
        <v>1.1000000000000001</v>
      </c>
      <c r="C24" s="42">
        <v>1272.9100000000001</v>
      </c>
      <c r="D24" s="42">
        <v>1157.19</v>
      </c>
      <c r="E24" s="43">
        <v>44562</v>
      </c>
      <c r="G24" s="51" t="s">
        <v>19</v>
      </c>
      <c r="H24" s="52">
        <v>4</v>
      </c>
      <c r="I24" s="53">
        <v>3328</v>
      </c>
      <c r="J24" s="54">
        <v>832</v>
      </c>
      <c r="K24" s="43">
        <v>44287</v>
      </c>
    </row>
    <row r="25" spans="1:11" hidden="1" x14ac:dyDescent="0.25">
      <c r="A25" s="41" t="s">
        <v>31</v>
      </c>
      <c r="B25" s="42">
        <v>1.1000000000000001</v>
      </c>
      <c r="C25" s="42">
        <v>978.74</v>
      </c>
      <c r="D25" s="42">
        <v>889.76</v>
      </c>
      <c r="E25" s="43">
        <v>44562</v>
      </c>
      <c r="G25" s="51" t="s">
        <v>34</v>
      </c>
      <c r="H25" s="52">
        <v>5</v>
      </c>
      <c r="I25" s="53">
        <v>3100</v>
      </c>
      <c r="J25" s="54">
        <v>620</v>
      </c>
      <c r="K25" s="43">
        <v>44287</v>
      </c>
    </row>
    <row r="26" spans="1:11" hidden="1" x14ac:dyDescent="0.25">
      <c r="A26" s="41" t="s">
        <v>31</v>
      </c>
      <c r="B26" s="42">
        <v>1.1000000000000001</v>
      </c>
      <c r="C26" s="42">
        <v>715</v>
      </c>
      <c r="D26" s="42">
        <v>650</v>
      </c>
      <c r="E26" s="43">
        <v>44562</v>
      </c>
      <c r="G26" s="51" t="s">
        <v>54</v>
      </c>
      <c r="H26" s="52">
        <v>10.6</v>
      </c>
      <c r="I26" s="53">
        <v>8819.2000000000007</v>
      </c>
      <c r="J26" s="54">
        <v>832</v>
      </c>
      <c r="K26" s="43">
        <v>44287</v>
      </c>
    </row>
    <row r="27" spans="1:11" hidden="1" x14ac:dyDescent="0.25">
      <c r="A27" s="41" t="s">
        <v>31</v>
      </c>
      <c r="B27" s="42">
        <v>0.22</v>
      </c>
      <c r="C27" s="42">
        <v>143</v>
      </c>
      <c r="D27" s="42">
        <v>650</v>
      </c>
      <c r="E27" s="43">
        <v>44562</v>
      </c>
      <c r="G27" s="51" t="s">
        <v>223</v>
      </c>
      <c r="H27" s="52">
        <v>0.66</v>
      </c>
      <c r="I27" s="54">
        <v>372</v>
      </c>
      <c r="J27" s="54">
        <v>563.64</v>
      </c>
      <c r="K27" s="43">
        <v>44287</v>
      </c>
    </row>
    <row r="28" spans="1:11" hidden="1" x14ac:dyDescent="0.25">
      <c r="A28" s="41" t="s">
        <v>31</v>
      </c>
      <c r="B28" s="42">
        <v>1.1000000000000001</v>
      </c>
      <c r="C28" s="42">
        <v>715</v>
      </c>
      <c r="D28" s="42">
        <v>650</v>
      </c>
      <c r="E28" s="43">
        <v>44562</v>
      </c>
      <c r="G28" s="51" t="s">
        <v>58</v>
      </c>
      <c r="H28" s="52">
        <v>28.21</v>
      </c>
      <c r="I28" s="53">
        <v>42315</v>
      </c>
      <c r="J28" s="53">
        <v>1500</v>
      </c>
      <c r="K28" s="43">
        <v>44287</v>
      </c>
    </row>
    <row r="29" spans="1:11" hidden="1" x14ac:dyDescent="0.25">
      <c r="A29" s="41" t="s">
        <v>35</v>
      </c>
      <c r="B29" s="42">
        <v>0.17</v>
      </c>
      <c r="C29" s="42">
        <v>1073.1300000000001</v>
      </c>
      <c r="D29" s="42">
        <v>6312.53</v>
      </c>
      <c r="E29" s="43">
        <v>44562</v>
      </c>
      <c r="G29" s="51" t="s">
        <v>77</v>
      </c>
      <c r="H29" s="52">
        <v>24</v>
      </c>
      <c r="I29" s="53">
        <v>12360</v>
      </c>
      <c r="J29" s="54">
        <v>515</v>
      </c>
      <c r="K29" s="43">
        <v>44287</v>
      </c>
    </row>
    <row r="30" spans="1:11" hidden="1" x14ac:dyDescent="0.25">
      <c r="A30" s="41" t="s">
        <v>35</v>
      </c>
      <c r="B30" s="42">
        <v>0.17</v>
      </c>
      <c r="C30" s="42">
        <v>1073.1300000000001</v>
      </c>
      <c r="D30" s="42">
        <v>6312.53</v>
      </c>
      <c r="E30" s="43">
        <v>44562</v>
      </c>
      <c r="G30" s="51" t="s">
        <v>84</v>
      </c>
      <c r="H30" s="52">
        <v>127.065</v>
      </c>
      <c r="I30" s="53">
        <v>38119.5</v>
      </c>
      <c r="J30" s="54">
        <v>300</v>
      </c>
      <c r="K30" s="43">
        <v>44287</v>
      </c>
    </row>
    <row r="31" spans="1:11" hidden="1" x14ac:dyDescent="0.25">
      <c r="A31" s="41" t="s">
        <v>35</v>
      </c>
      <c r="B31" s="42">
        <v>0.13</v>
      </c>
      <c r="C31" s="42">
        <v>820.62</v>
      </c>
      <c r="D31" s="42">
        <v>6312.46</v>
      </c>
      <c r="E31" s="43">
        <v>44562</v>
      </c>
      <c r="G31" s="51" t="s">
        <v>85</v>
      </c>
      <c r="H31" s="52">
        <v>10</v>
      </c>
      <c r="I31" s="53">
        <v>3620</v>
      </c>
      <c r="J31" s="54">
        <v>362</v>
      </c>
      <c r="K31" s="43">
        <v>44287</v>
      </c>
    </row>
    <row r="32" spans="1:11" hidden="1" x14ac:dyDescent="0.25">
      <c r="A32" s="41" t="s">
        <v>35</v>
      </c>
      <c r="B32" s="42">
        <v>0.02</v>
      </c>
      <c r="C32" s="42">
        <v>170.43</v>
      </c>
      <c r="D32" s="42">
        <v>8521.5</v>
      </c>
      <c r="E32" s="43">
        <v>44562</v>
      </c>
      <c r="G32" s="51" t="s">
        <v>12</v>
      </c>
      <c r="H32" s="52">
        <v>4.08</v>
      </c>
      <c r="I32" s="53">
        <v>3315</v>
      </c>
      <c r="J32" s="54">
        <v>812.5</v>
      </c>
      <c r="K32" s="43">
        <v>44287</v>
      </c>
    </row>
    <row r="33" spans="1:11" hidden="1" x14ac:dyDescent="0.25">
      <c r="A33" s="41" t="s">
        <v>35</v>
      </c>
      <c r="B33" s="42">
        <v>0.01</v>
      </c>
      <c r="C33" s="42">
        <v>85.22</v>
      </c>
      <c r="D33" s="42">
        <v>8522</v>
      </c>
      <c r="E33" s="43">
        <v>44562</v>
      </c>
      <c r="G33" s="51" t="s">
        <v>14</v>
      </c>
      <c r="H33" s="52">
        <v>0.68</v>
      </c>
      <c r="I33" s="53">
        <v>1112.29</v>
      </c>
      <c r="J33" s="53">
        <v>1635.72</v>
      </c>
      <c r="K33" s="43">
        <v>44287</v>
      </c>
    </row>
    <row r="34" spans="1:11" hidden="1" x14ac:dyDescent="0.25">
      <c r="A34" s="41" t="s">
        <v>35</v>
      </c>
      <c r="B34" s="42">
        <v>0.02</v>
      </c>
      <c r="C34" s="42">
        <v>170.43</v>
      </c>
      <c r="D34" s="42">
        <v>8521.5</v>
      </c>
      <c r="E34" s="43">
        <v>44562</v>
      </c>
      <c r="G34" s="51" t="s">
        <v>16</v>
      </c>
      <c r="H34" s="52">
        <v>15.6</v>
      </c>
      <c r="I34" s="53">
        <v>27270</v>
      </c>
      <c r="J34" s="53">
        <v>1748.08</v>
      </c>
      <c r="K34" s="43">
        <v>44287</v>
      </c>
    </row>
    <row r="35" spans="1:11" hidden="1" x14ac:dyDescent="0.25">
      <c r="A35" s="41" t="s">
        <v>35</v>
      </c>
      <c r="B35" s="42">
        <v>0.01</v>
      </c>
      <c r="C35" s="42">
        <v>85.22</v>
      </c>
      <c r="D35" s="42">
        <v>8522</v>
      </c>
      <c r="E35" s="43">
        <v>44562</v>
      </c>
      <c r="G35" s="51" t="s">
        <v>48</v>
      </c>
      <c r="H35" s="52">
        <v>4.72</v>
      </c>
      <c r="I35" s="53">
        <v>6324.8</v>
      </c>
      <c r="J35" s="53">
        <v>1340</v>
      </c>
      <c r="K35" s="43">
        <v>44287</v>
      </c>
    </row>
    <row r="36" spans="1:11" hidden="1" x14ac:dyDescent="0.25">
      <c r="A36" s="41" t="s">
        <v>35</v>
      </c>
      <c r="B36" s="42">
        <v>0.01</v>
      </c>
      <c r="C36" s="42">
        <v>85.21</v>
      </c>
      <c r="D36" s="42">
        <v>8521</v>
      </c>
      <c r="E36" s="43">
        <v>44562</v>
      </c>
      <c r="G36" s="51" t="s">
        <v>55</v>
      </c>
      <c r="H36" s="52">
        <v>0.45</v>
      </c>
      <c r="I36" s="53">
        <v>1300</v>
      </c>
      <c r="J36" s="53">
        <v>2888.89</v>
      </c>
      <c r="K36" s="43">
        <v>44287</v>
      </c>
    </row>
    <row r="37" spans="1:11" hidden="1" x14ac:dyDescent="0.25">
      <c r="A37" s="41" t="s">
        <v>35</v>
      </c>
      <c r="B37" s="42">
        <v>1.48</v>
      </c>
      <c r="C37" s="42">
        <v>12230.6</v>
      </c>
      <c r="D37" s="42">
        <v>8263.92</v>
      </c>
      <c r="E37" s="43">
        <v>44562</v>
      </c>
      <c r="G37" s="51" t="s">
        <v>71</v>
      </c>
      <c r="H37" s="52">
        <v>22</v>
      </c>
      <c r="I37" s="53">
        <v>13013.36</v>
      </c>
      <c r="J37" s="54">
        <v>591.52</v>
      </c>
      <c r="K37" s="43">
        <v>44287</v>
      </c>
    </row>
    <row r="38" spans="1:11" hidden="1" x14ac:dyDescent="0.25">
      <c r="A38" s="41" t="s">
        <v>35</v>
      </c>
      <c r="B38" s="42">
        <v>0.16</v>
      </c>
      <c r="C38" s="42">
        <v>956.8</v>
      </c>
      <c r="D38" s="42">
        <v>5980</v>
      </c>
      <c r="E38" s="43">
        <v>44562</v>
      </c>
      <c r="G38" s="51" t="s">
        <v>39</v>
      </c>
      <c r="H38" s="52">
        <v>9.6</v>
      </c>
      <c r="I38" s="53">
        <v>2306.9299999999998</v>
      </c>
      <c r="J38" s="54">
        <v>240.31</v>
      </c>
      <c r="K38" s="43">
        <v>44287</v>
      </c>
    </row>
    <row r="39" spans="1:11" hidden="1" x14ac:dyDescent="0.25">
      <c r="A39" s="41" t="s">
        <v>35</v>
      </c>
      <c r="B39" s="42">
        <v>0.16</v>
      </c>
      <c r="C39" s="42">
        <v>956.8</v>
      </c>
      <c r="D39" s="42">
        <v>5980</v>
      </c>
      <c r="E39" s="43">
        <v>44562</v>
      </c>
      <c r="G39" s="51" t="s">
        <v>40</v>
      </c>
      <c r="H39" s="52">
        <v>28.2</v>
      </c>
      <c r="I39" s="53">
        <v>13842.5</v>
      </c>
      <c r="J39" s="54">
        <v>490.87</v>
      </c>
      <c r="K39" s="43">
        <v>44287</v>
      </c>
    </row>
    <row r="40" spans="1:11" hidden="1" x14ac:dyDescent="0.25">
      <c r="A40" s="41" t="s">
        <v>35</v>
      </c>
      <c r="B40" s="42">
        <v>0.16</v>
      </c>
      <c r="C40" s="42">
        <v>1971.08</v>
      </c>
      <c r="D40" s="42">
        <v>12319.25</v>
      </c>
      <c r="E40" s="43">
        <v>44562</v>
      </c>
      <c r="G40" s="51" t="s">
        <v>41</v>
      </c>
      <c r="H40" s="52">
        <v>3.4</v>
      </c>
      <c r="I40" s="54">
        <v>994.5</v>
      </c>
      <c r="J40" s="54">
        <v>292.5</v>
      </c>
      <c r="K40" s="43">
        <v>44287</v>
      </c>
    </row>
    <row r="41" spans="1:11" hidden="1" x14ac:dyDescent="0.25">
      <c r="A41" s="41" t="s">
        <v>35</v>
      </c>
      <c r="B41" s="42">
        <v>0.06</v>
      </c>
      <c r="C41" s="42">
        <v>930.32</v>
      </c>
      <c r="D41" s="42">
        <v>15505.33</v>
      </c>
      <c r="E41" s="43">
        <v>44562</v>
      </c>
      <c r="G41" s="51" t="s">
        <v>2</v>
      </c>
      <c r="H41" s="52">
        <v>2.4</v>
      </c>
      <c r="I41" s="53">
        <v>1473.75</v>
      </c>
      <c r="J41" s="54">
        <v>614.05999999999995</v>
      </c>
      <c r="K41" s="43">
        <v>44287</v>
      </c>
    </row>
    <row r="42" spans="1:11" hidden="1" x14ac:dyDescent="0.25">
      <c r="A42" s="41" t="s">
        <v>35</v>
      </c>
      <c r="B42" s="42">
        <v>9.5000000000000001E-2</v>
      </c>
      <c r="C42" s="42">
        <v>1500</v>
      </c>
      <c r="D42" s="42">
        <v>15789.47</v>
      </c>
      <c r="E42" s="43">
        <v>44562</v>
      </c>
      <c r="G42" s="51" t="s">
        <v>42</v>
      </c>
      <c r="H42" s="52">
        <v>5.7</v>
      </c>
      <c r="I42" s="53">
        <v>2180</v>
      </c>
      <c r="J42" s="54">
        <v>382.46</v>
      </c>
      <c r="K42" s="43">
        <v>44287</v>
      </c>
    </row>
    <row r="43" spans="1:11" hidden="1" x14ac:dyDescent="0.25">
      <c r="A43" s="41" t="s">
        <v>36</v>
      </c>
      <c r="B43" s="42">
        <v>20</v>
      </c>
      <c r="C43" s="42">
        <v>840</v>
      </c>
      <c r="D43" s="42">
        <v>42</v>
      </c>
      <c r="E43" s="43">
        <v>44562</v>
      </c>
      <c r="G43" s="51" t="s">
        <v>43</v>
      </c>
      <c r="H43" s="52">
        <v>10.3</v>
      </c>
      <c r="I43" s="53">
        <v>2111.5</v>
      </c>
      <c r="J43" s="54">
        <v>205</v>
      </c>
      <c r="K43" s="43">
        <v>44287</v>
      </c>
    </row>
    <row r="44" spans="1:11" hidden="1" x14ac:dyDescent="0.25">
      <c r="A44" s="41" t="s">
        <v>36</v>
      </c>
      <c r="B44" s="42">
        <v>20</v>
      </c>
      <c r="C44" s="42">
        <v>840</v>
      </c>
      <c r="D44" s="42">
        <v>42</v>
      </c>
      <c r="E44" s="43">
        <v>44562</v>
      </c>
      <c r="G44" s="51" t="s">
        <v>44</v>
      </c>
      <c r="H44" s="52">
        <v>4.8</v>
      </c>
      <c r="I44" s="53">
        <v>1124</v>
      </c>
      <c r="J44" s="54">
        <v>234.17</v>
      </c>
      <c r="K44" s="43">
        <v>44287</v>
      </c>
    </row>
    <row r="45" spans="1:11" hidden="1" x14ac:dyDescent="0.25">
      <c r="A45" s="41" t="s">
        <v>36</v>
      </c>
      <c r="B45" s="42">
        <v>20</v>
      </c>
      <c r="C45" s="42">
        <v>840</v>
      </c>
      <c r="D45" s="42">
        <v>42</v>
      </c>
      <c r="E45" s="43">
        <v>44562</v>
      </c>
      <c r="G45" s="51" t="s">
        <v>45</v>
      </c>
      <c r="H45" s="52">
        <v>5.66</v>
      </c>
      <c r="I45" s="53">
        <v>1834.03</v>
      </c>
      <c r="J45" s="54">
        <v>324.02999999999997</v>
      </c>
      <c r="K45" s="43">
        <v>44287</v>
      </c>
    </row>
    <row r="46" spans="1:11" hidden="1" x14ac:dyDescent="0.25">
      <c r="A46" s="41" t="s">
        <v>36</v>
      </c>
      <c r="B46" s="42">
        <v>20</v>
      </c>
      <c r="C46" s="42">
        <v>840</v>
      </c>
      <c r="D46" s="42">
        <v>42</v>
      </c>
      <c r="E46" s="43">
        <v>44562</v>
      </c>
      <c r="G46" s="51" t="s">
        <v>46</v>
      </c>
      <c r="H46" s="52">
        <v>3.4</v>
      </c>
      <c r="I46" s="53">
        <v>2763.8</v>
      </c>
      <c r="J46" s="54">
        <v>812.88</v>
      </c>
      <c r="K46" s="43">
        <v>44287</v>
      </c>
    </row>
    <row r="47" spans="1:11" hidden="1" x14ac:dyDescent="0.25">
      <c r="A47" s="41" t="s">
        <v>36</v>
      </c>
      <c r="B47" s="42">
        <v>20</v>
      </c>
      <c r="C47" s="42">
        <v>840</v>
      </c>
      <c r="D47" s="42">
        <v>42</v>
      </c>
      <c r="E47" s="43">
        <v>44562</v>
      </c>
      <c r="G47" s="51" t="s">
        <v>47</v>
      </c>
      <c r="H47" s="52">
        <v>7</v>
      </c>
      <c r="I47" s="53">
        <v>7413</v>
      </c>
      <c r="J47" s="53">
        <v>1059</v>
      </c>
      <c r="K47" s="43">
        <v>44287</v>
      </c>
    </row>
    <row r="48" spans="1:11" hidden="1" x14ac:dyDescent="0.25">
      <c r="A48" s="41" t="s">
        <v>36</v>
      </c>
      <c r="B48" s="42">
        <v>20</v>
      </c>
      <c r="C48" s="42">
        <v>840</v>
      </c>
      <c r="D48" s="42">
        <v>42</v>
      </c>
      <c r="E48" s="43">
        <v>44562</v>
      </c>
      <c r="G48" s="51" t="s">
        <v>53</v>
      </c>
      <c r="H48" s="52">
        <v>59.37</v>
      </c>
      <c r="I48" s="53">
        <v>19446.8</v>
      </c>
      <c r="J48" s="54">
        <v>327.55</v>
      </c>
      <c r="K48" s="43">
        <v>44287</v>
      </c>
    </row>
    <row r="49" spans="1:11" hidden="1" x14ac:dyDescent="0.25">
      <c r="A49" s="41" t="s">
        <v>36</v>
      </c>
      <c r="B49" s="42">
        <v>17</v>
      </c>
      <c r="C49" s="42">
        <v>714</v>
      </c>
      <c r="D49" s="42">
        <v>42</v>
      </c>
      <c r="E49" s="43">
        <v>44562</v>
      </c>
      <c r="G49" s="51" t="s">
        <v>63</v>
      </c>
      <c r="H49" s="52">
        <v>125</v>
      </c>
      <c r="I49" s="53">
        <v>21499.37</v>
      </c>
      <c r="J49" s="54">
        <v>171.99</v>
      </c>
      <c r="K49" s="43">
        <v>44287</v>
      </c>
    </row>
    <row r="50" spans="1:11" hidden="1" x14ac:dyDescent="0.25">
      <c r="A50" s="41" t="s">
        <v>36</v>
      </c>
      <c r="B50" s="42">
        <v>17</v>
      </c>
      <c r="C50" s="42">
        <v>714</v>
      </c>
      <c r="D50" s="42">
        <v>42</v>
      </c>
      <c r="E50" s="43">
        <v>44562</v>
      </c>
      <c r="G50" s="51" t="s">
        <v>80</v>
      </c>
      <c r="H50" s="52">
        <v>183</v>
      </c>
      <c r="I50" s="53">
        <v>40278.47</v>
      </c>
      <c r="J50" s="54">
        <v>220.1</v>
      </c>
      <c r="K50" s="43">
        <v>44287</v>
      </c>
    </row>
    <row r="51" spans="1:11" hidden="1" x14ac:dyDescent="0.25">
      <c r="A51" s="41" t="s">
        <v>36</v>
      </c>
      <c r="B51" s="42">
        <v>17</v>
      </c>
      <c r="C51" s="42">
        <v>714</v>
      </c>
      <c r="D51" s="42">
        <v>42</v>
      </c>
      <c r="E51" s="43">
        <v>44562</v>
      </c>
      <c r="G51" s="51" t="s">
        <v>242</v>
      </c>
      <c r="H51" s="52">
        <v>4</v>
      </c>
      <c r="I51" s="53">
        <v>2400</v>
      </c>
      <c r="J51" s="54">
        <v>600</v>
      </c>
      <c r="K51" s="43">
        <v>44287</v>
      </c>
    </row>
    <row r="52" spans="1:11" hidden="1" x14ac:dyDescent="0.25">
      <c r="A52" s="41" t="s">
        <v>36</v>
      </c>
      <c r="B52" s="42">
        <v>17</v>
      </c>
      <c r="C52" s="42">
        <v>677.6</v>
      </c>
      <c r="D52" s="42">
        <v>39.86</v>
      </c>
      <c r="E52" s="43">
        <v>44562</v>
      </c>
      <c r="G52" s="51" t="s">
        <v>95</v>
      </c>
      <c r="H52" s="52">
        <v>46</v>
      </c>
      <c r="I52" s="53">
        <v>14376.94</v>
      </c>
      <c r="J52" s="54">
        <v>312.54000000000002</v>
      </c>
      <c r="K52" s="43">
        <v>44287</v>
      </c>
    </row>
    <row r="53" spans="1:11" hidden="1" x14ac:dyDescent="0.25">
      <c r="A53" s="41" t="s">
        <v>36</v>
      </c>
      <c r="B53" s="42">
        <v>17</v>
      </c>
      <c r="C53" s="42">
        <v>559.29999999999995</v>
      </c>
      <c r="D53" s="42">
        <v>32.9</v>
      </c>
      <c r="E53" s="43">
        <v>44562</v>
      </c>
      <c r="G53" s="51" t="s">
        <v>243</v>
      </c>
      <c r="H53" s="52">
        <v>13</v>
      </c>
      <c r="I53" s="53">
        <v>7800</v>
      </c>
      <c r="J53" s="54">
        <v>600</v>
      </c>
      <c r="K53" s="43">
        <v>44287</v>
      </c>
    </row>
    <row r="54" spans="1:11" hidden="1" x14ac:dyDescent="0.25">
      <c r="A54" s="41" t="s">
        <v>36</v>
      </c>
      <c r="B54" s="42">
        <v>17</v>
      </c>
      <c r="C54" s="42">
        <v>559.29999999999995</v>
      </c>
      <c r="D54" s="42">
        <v>32.9</v>
      </c>
      <c r="E54" s="43">
        <v>44562</v>
      </c>
      <c r="G54" s="51" t="s">
        <v>110</v>
      </c>
      <c r="H54" s="52">
        <v>1.7</v>
      </c>
      <c r="I54" s="53">
        <v>2300</v>
      </c>
      <c r="J54" s="53">
        <v>1352.94</v>
      </c>
      <c r="K54" s="43">
        <v>44287</v>
      </c>
    </row>
    <row r="55" spans="1:11" hidden="1" x14ac:dyDescent="0.25">
      <c r="A55" s="41" t="s">
        <v>36</v>
      </c>
      <c r="B55" s="42">
        <v>17</v>
      </c>
      <c r="C55" s="42">
        <v>559.29999999999995</v>
      </c>
      <c r="D55" s="42">
        <v>32.9</v>
      </c>
      <c r="E55" s="43">
        <v>44562</v>
      </c>
      <c r="G55" s="51" t="s">
        <v>111</v>
      </c>
      <c r="H55" s="52">
        <v>3.4</v>
      </c>
      <c r="I55" s="53">
        <v>6375</v>
      </c>
      <c r="J55" s="53">
        <v>1875</v>
      </c>
      <c r="K55" s="43">
        <v>44287</v>
      </c>
    </row>
    <row r="56" spans="1:11" hidden="1" x14ac:dyDescent="0.25">
      <c r="A56" s="41" t="s">
        <v>36</v>
      </c>
      <c r="B56" s="42">
        <v>17</v>
      </c>
      <c r="C56" s="42">
        <v>559.29999999999995</v>
      </c>
      <c r="D56" s="42">
        <v>32.9</v>
      </c>
      <c r="E56" s="43">
        <v>44562</v>
      </c>
      <c r="G56" s="51" t="s">
        <v>56</v>
      </c>
      <c r="H56" s="52">
        <v>137.80000000000001</v>
      </c>
      <c r="I56" s="53">
        <v>80323.039999999994</v>
      </c>
      <c r="J56" s="54">
        <v>582.9</v>
      </c>
      <c r="K56" s="43">
        <v>44287</v>
      </c>
    </row>
    <row r="57" spans="1:11" hidden="1" x14ac:dyDescent="0.25">
      <c r="A57" s="41" t="s">
        <v>36</v>
      </c>
      <c r="B57" s="42">
        <v>17</v>
      </c>
      <c r="C57" s="42">
        <v>559.29999999999995</v>
      </c>
      <c r="D57" s="42">
        <v>32.9</v>
      </c>
      <c r="E57" s="43">
        <v>44562</v>
      </c>
      <c r="G57" s="51" t="s">
        <v>57</v>
      </c>
      <c r="H57" s="52">
        <v>54.25</v>
      </c>
      <c r="I57" s="53">
        <v>111082.5</v>
      </c>
      <c r="J57" s="53">
        <v>2047.6</v>
      </c>
      <c r="K57" s="43">
        <v>44287</v>
      </c>
    </row>
    <row r="58" spans="1:11" hidden="1" x14ac:dyDescent="0.25">
      <c r="A58" s="41" t="s">
        <v>36</v>
      </c>
      <c r="B58" s="42">
        <v>17</v>
      </c>
      <c r="C58" s="42">
        <v>559.29999999999995</v>
      </c>
      <c r="D58" s="42">
        <v>32.9</v>
      </c>
      <c r="E58" s="43">
        <v>44562</v>
      </c>
      <c r="G58" s="51" t="s">
        <v>21</v>
      </c>
      <c r="H58" s="52">
        <v>129</v>
      </c>
      <c r="I58" s="53">
        <v>8377</v>
      </c>
      <c r="J58" s="54">
        <v>64.94</v>
      </c>
      <c r="K58" s="43">
        <v>44287</v>
      </c>
    </row>
    <row r="59" spans="1:11" hidden="1" x14ac:dyDescent="0.25">
      <c r="A59" s="41" t="s">
        <v>36</v>
      </c>
      <c r="B59" s="42">
        <v>17</v>
      </c>
      <c r="C59" s="42">
        <v>559.29999999999995</v>
      </c>
      <c r="D59" s="42">
        <v>32.9</v>
      </c>
      <c r="E59" s="43">
        <v>44562</v>
      </c>
      <c r="G59" s="51" t="s">
        <v>28</v>
      </c>
      <c r="H59" s="52">
        <v>91</v>
      </c>
      <c r="I59" s="53">
        <v>13104</v>
      </c>
      <c r="J59" s="54">
        <v>144</v>
      </c>
      <c r="K59" s="43">
        <v>44287</v>
      </c>
    </row>
    <row r="60" spans="1:11" hidden="1" x14ac:dyDescent="0.25">
      <c r="A60" s="41" t="s">
        <v>36</v>
      </c>
      <c r="B60" s="42">
        <v>17</v>
      </c>
      <c r="C60" s="42">
        <v>559.29999999999995</v>
      </c>
      <c r="D60" s="42">
        <v>32.9</v>
      </c>
      <c r="E60" s="43">
        <v>44562</v>
      </c>
      <c r="G60" s="51" t="s">
        <v>29</v>
      </c>
      <c r="H60" s="52">
        <v>434.5</v>
      </c>
      <c r="I60" s="53">
        <v>116832.22</v>
      </c>
      <c r="J60" s="54">
        <v>268.89</v>
      </c>
      <c r="K60" s="43">
        <v>44287</v>
      </c>
    </row>
    <row r="61" spans="1:11" hidden="1" x14ac:dyDescent="0.25">
      <c r="A61" s="41" t="s">
        <v>36</v>
      </c>
      <c r="B61" s="42">
        <v>20</v>
      </c>
      <c r="C61" s="42">
        <v>658</v>
      </c>
      <c r="D61" s="42">
        <v>32.9</v>
      </c>
      <c r="E61" s="43">
        <v>44562</v>
      </c>
      <c r="G61" s="51" t="s">
        <v>60</v>
      </c>
      <c r="H61" s="52">
        <v>665</v>
      </c>
      <c r="I61" s="53">
        <v>197828</v>
      </c>
      <c r="J61" s="54">
        <v>297.49</v>
      </c>
      <c r="K61" s="43">
        <v>44287</v>
      </c>
    </row>
    <row r="62" spans="1:11" hidden="1" x14ac:dyDescent="0.25">
      <c r="A62" s="41" t="s">
        <v>36</v>
      </c>
      <c r="B62" s="42">
        <v>20</v>
      </c>
      <c r="C62" s="42">
        <v>658</v>
      </c>
      <c r="D62" s="42">
        <v>32.9</v>
      </c>
      <c r="E62" s="43">
        <v>44562</v>
      </c>
      <c r="G62" s="51" t="s">
        <v>61</v>
      </c>
      <c r="H62" s="52">
        <v>16.8</v>
      </c>
      <c r="I62" s="53">
        <v>17160</v>
      </c>
      <c r="J62" s="53">
        <v>1021.43</v>
      </c>
      <c r="K62" s="43">
        <v>44287</v>
      </c>
    </row>
    <row r="63" spans="1:11" hidden="1" x14ac:dyDescent="0.25">
      <c r="A63" s="41" t="s">
        <v>36</v>
      </c>
      <c r="B63" s="42">
        <v>20</v>
      </c>
      <c r="C63" s="42">
        <v>658</v>
      </c>
      <c r="D63" s="42">
        <v>32.9</v>
      </c>
      <c r="E63" s="43">
        <v>44562</v>
      </c>
      <c r="G63" s="51" t="s">
        <v>88</v>
      </c>
      <c r="H63" s="52">
        <v>48.8</v>
      </c>
      <c r="I63" s="53">
        <v>41445.800000000003</v>
      </c>
      <c r="J63" s="54">
        <v>849.3</v>
      </c>
      <c r="K63" s="43">
        <v>44287</v>
      </c>
    </row>
    <row r="64" spans="1:11" hidden="1" x14ac:dyDescent="0.25">
      <c r="A64" s="41" t="s">
        <v>36</v>
      </c>
      <c r="B64" s="42">
        <v>20</v>
      </c>
      <c r="C64" s="42">
        <v>658</v>
      </c>
      <c r="D64" s="42">
        <v>32.9</v>
      </c>
      <c r="E64" s="43">
        <v>44562</v>
      </c>
      <c r="G64" s="51" t="s">
        <v>100</v>
      </c>
      <c r="H64" s="52">
        <v>42.872</v>
      </c>
      <c r="I64" s="53">
        <v>90622.26</v>
      </c>
      <c r="J64" s="53">
        <v>2113.79</v>
      </c>
      <c r="K64" s="43">
        <v>44287</v>
      </c>
    </row>
    <row r="65" spans="1:11" hidden="1" x14ac:dyDescent="0.25">
      <c r="A65" s="41" t="s">
        <v>36</v>
      </c>
      <c r="B65" s="42">
        <v>20</v>
      </c>
      <c r="C65" s="42">
        <v>658</v>
      </c>
      <c r="D65" s="42">
        <v>32.9</v>
      </c>
      <c r="E65" s="43">
        <v>44562</v>
      </c>
      <c r="G65" s="51" t="s">
        <v>101</v>
      </c>
      <c r="H65" s="52">
        <v>44</v>
      </c>
      <c r="I65" s="53">
        <v>2475</v>
      </c>
      <c r="J65" s="54">
        <v>56.25</v>
      </c>
      <c r="K65" s="43">
        <v>44287</v>
      </c>
    </row>
    <row r="66" spans="1:11" hidden="1" x14ac:dyDescent="0.25">
      <c r="A66" s="41" t="s">
        <v>36</v>
      </c>
      <c r="B66" s="42">
        <v>20</v>
      </c>
      <c r="C66" s="42">
        <v>658</v>
      </c>
      <c r="D66" s="42">
        <v>32.9</v>
      </c>
      <c r="E66" s="43">
        <v>44562</v>
      </c>
      <c r="G66" s="51" t="s">
        <v>163</v>
      </c>
      <c r="H66" s="52">
        <v>30.84</v>
      </c>
      <c r="I66" s="53">
        <v>39530.800000000003</v>
      </c>
      <c r="J66" s="53">
        <v>1281.8</v>
      </c>
      <c r="K66" s="43">
        <v>44287</v>
      </c>
    </row>
    <row r="67" spans="1:11" hidden="1" x14ac:dyDescent="0.25">
      <c r="A67" s="41" t="s">
        <v>36</v>
      </c>
      <c r="B67" s="42">
        <v>20</v>
      </c>
      <c r="C67" s="42">
        <v>658</v>
      </c>
      <c r="D67" s="42">
        <v>32.9</v>
      </c>
      <c r="E67" s="43">
        <v>44562</v>
      </c>
      <c r="G67" s="51" t="s">
        <v>64</v>
      </c>
      <c r="H67" s="52">
        <v>49.5</v>
      </c>
      <c r="I67" s="53">
        <v>113510.925</v>
      </c>
      <c r="J67" s="53">
        <v>2293.15</v>
      </c>
      <c r="K67" s="43">
        <v>44287</v>
      </c>
    </row>
    <row r="68" spans="1:11" hidden="1" x14ac:dyDescent="0.25">
      <c r="A68" s="41" t="s">
        <v>36</v>
      </c>
      <c r="B68" s="42">
        <v>20</v>
      </c>
      <c r="C68" s="42">
        <v>658</v>
      </c>
      <c r="D68" s="42">
        <v>32.9</v>
      </c>
      <c r="E68" s="43">
        <v>44562</v>
      </c>
      <c r="G68" s="51" t="s">
        <v>65</v>
      </c>
      <c r="H68" s="52">
        <v>295.56400000000002</v>
      </c>
      <c r="I68" s="53">
        <v>688738.01100000006</v>
      </c>
      <c r="J68" s="53">
        <v>2330.25</v>
      </c>
      <c r="K68" s="43">
        <v>44287</v>
      </c>
    </row>
    <row r="69" spans="1:11" hidden="1" x14ac:dyDescent="0.25">
      <c r="A69" s="41" t="s">
        <v>36</v>
      </c>
      <c r="B69" s="42">
        <v>20</v>
      </c>
      <c r="C69" s="42">
        <v>683.2</v>
      </c>
      <c r="D69" s="42">
        <v>34.159999999999997</v>
      </c>
      <c r="E69" s="43">
        <v>44562</v>
      </c>
      <c r="G69" s="51" t="s">
        <v>66</v>
      </c>
      <c r="H69" s="52">
        <v>18.5</v>
      </c>
      <c r="I69" s="53">
        <v>37776</v>
      </c>
      <c r="J69" s="53">
        <v>2041.95</v>
      </c>
      <c r="K69" s="43">
        <v>44287</v>
      </c>
    </row>
    <row r="70" spans="1:11" hidden="1" x14ac:dyDescent="0.25">
      <c r="A70" s="41" t="s">
        <v>36</v>
      </c>
      <c r="B70" s="42">
        <v>20</v>
      </c>
      <c r="C70" s="42">
        <v>700</v>
      </c>
      <c r="D70" s="42">
        <v>35</v>
      </c>
      <c r="E70" s="43">
        <v>44562</v>
      </c>
      <c r="G70" s="51" t="s">
        <v>67</v>
      </c>
      <c r="H70" s="52">
        <v>12.7</v>
      </c>
      <c r="I70" s="53">
        <v>14044.4</v>
      </c>
      <c r="J70" s="53">
        <v>1105.8599999999999</v>
      </c>
      <c r="K70" s="43">
        <v>44287</v>
      </c>
    </row>
    <row r="71" spans="1:11" hidden="1" x14ac:dyDescent="0.25">
      <c r="A71" s="41" t="s">
        <v>36</v>
      </c>
      <c r="B71" s="42">
        <v>20</v>
      </c>
      <c r="C71" s="42">
        <v>700</v>
      </c>
      <c r="D71" s="42">
        <v>35</v>
      </c>
      <c r="E71" s="43">
        <v>44562</v>
      </c>
      <c r="G71" s="51" t="s">
        <v>69</v>
      </c>
      <c r="H71" s="52">
        <v>34.85</v>
      </c>
      <c r="I71" s="53">
        <v>16902.5</v>
      </c>
      <c r="J71" s="54">
        <v>485.01</v>
      </c>
      <c r="K71" s="43">
        <v>44287</v>
      </c>
    </row>
    <row r="72" spans="1:11" hidden="1" x14ac:dyDescent="0.25">
      <c r="A72" s="41" t="s">
        <v>36</v>
      </c>
      <c r="B72" s="42">
        <v>20</v>
      </c>
      <c r="C72" s="42">
        <v>700</v>
      </c>
      <c r="D72" s="42">
        <v>35</v>
      </c>
      <c r="E72" s="43">
        <v>44562</v>
      </c>
      <c r="G72" s="51" t="s">
        <v>72</v>
      </c>
      <c r="H72" s="52">
        <v>286.05</v>
      </c>
      <c r="I72" s="53">
        <v>205947.41850000003</v>
      </c>
      <c r="J72" s="54">
        <v>719.97</v>
      </c>
      <c r="K72" s="43">
        <v>44287</v>
      </c>
    </row>
    <row r="73" spans="1:11" hidden="1" x14ac:dyDescent="0.25">
      <c r="A73" s="41" t="s">
        <v>36</v>
      </c>
      <c r="B73" s="42">
        <v>20</v>
      </c>
      <c r="C73" s="42">
        <v>700</v>
      </c>
      <c r="D73" s="42">
        <v>35</v>
      </c>
      <c r="E73" s="43">
        <v>44562</v>
      </c>
      <c r="G73" s="51" t="s">
        <v>98</v>
      </c>
      <c r="H73" s="52">
        <v>51.798999999999999</v>
      </c>
      <c r="I73" s="53">
        <v>5178.6499999999996</v>
      </c>
      <c r="J73" s="54">
        <v>99.98</v>
      </c>
      <c r="K73" s="43">
        <v>44287</v>
      </c>
    </row>
    <row r="74" spans="1:11" hidden="1" x14ac:dyDescent="0.25">
      <c r="A74" s="41" t="s">
        <v>37</v>
      </c>
      <c r="B74" s="42">
        <v>0.4</v>
      </c>
      <c r="C74" s="42">
        <v>566.73</v>
      </c>
      <c r="D74" s="42">
        <v>1416.83</v>
      </c>
      <c r="E74" s="43">
        <v>44562</v>
      </c>
      <c r="G74" s="51" t="s">
        <v>102</v>
      </c>
      <c r="H74" s="52">
        <v>25.95</v>
      </c>
      <c r="I74" s="53">
        <v>18188.990000000002</v>
      </c>
      <c r="J74" s="54">
        <v>700.92</v>
      </c>
      <c r="K74" s="43">
        <v>44287</v>
      </c>
    </row>
    <row r="75" spans="1:11" hidden="1" x14ac:dyDescent="0.25">
      <c r="A75" s="41" t="s">
        <v>37</v>
      </c>
      <c r="B75" s="42">
        <v>0.8</v>
      </c>
      <c r="C75" s="42">
        <v>1133.47</v>
      </c>
      <c r="D75" s="42">
        <v>1416.84</v>
      </c>
      <c r="E75" s="43">
        <v>44562</v>
      </c>
      <c r="G75" s="51" t="s">
        <v>59</v>
      </c>
      <c r="H75" s="55">
        <v>2766</v>
      </c>
      <c r="I75" s="53">
        <v>365638</v>
      </c>
      <c r="J75" s="54">
        <v>132.19</v>
      </c>
      <c r="K75" s="43">
        <v>44287</v>
      </c>
    </row>
    <row r="76" spans="1:11" hidden="1" x14ac:dyDescent="0.25">
      <c r="A76" s="41" t="s">
        <v>37</v>
      </c>
      <c r="B76" s="42">
        <v>0.5</v>
      </c>
      <c r="C76" s="42">
        <v>708.41</v>
      </c>
      <c r="D76" s="42">
        <v>1416.82</v>
      </c>
      <c r="E76" s="43">
        <v>44562</v>
      </c>
      <c r="G76" s="51" t="s">
        <v>91</v>
      </c>
      <c r="H76" s="52">
        <v>190.05</v>
      </c>
      <c r="I76" s="53">
        <v>47551.74</v>
      </c>
      <c r="J76" s="54">
        <v>250.21</v>
      </c>
      <c r="K76" s="43">
        <v>44287</v>
      </c>
    </row>
    <row r="77" spans="1:11" hidden="1" x14ac:dyDescent="0.25">
      <c r="A77" s="41" t="s">
        <v>37</v>
      </c>
      <c r="B77" s="42">
        <v>0.4</v>
      </c>
      <c r="C77" s="42">
        <v>578.54999999999995</v>
      </c>
      <c r="D77" s="42">
        <v>1446.38</v>
      </c>
      <c r="E77" s="43">
        <v>44562</v>
      </c>
      <c r="G77" s="51" t="s">
        <v>248</v>
      </c>
      <c r="H77" s="52">
        <v>5</v>
      </c>
      <c r="I77" s="53">
        <v>6500</v>
      </c>
      <c r="J77" s="53">
        <v>1300</v>
      </c>
      <c r="K77" s="43">
        <v>44287</v>
      </c>
    </row>
    <row r="78" spans="1:11" hidden="1" x14ac:dyDescent="0.25">
      <c r="A78" s="41" t="s">
        <v>37</v>
      </c>
      <c r="B78" s="42">
        <v>0.5</v>
      </c>
      <c r="C78" s="42">
        <v>767.5</v>
      </c>
      <c r="D78" s="42">
        <v>1535</v>
      </c>
      <c r="E78" s="43">
        <v>44562</v>
      </c>
      <c r="G78" s="51" t="s">
        <v>17</v>
      </c>
      <c r="H78" s="52">
        <v>10.295</v>
      </c>
      <c r="I78" s="53">
        <v>16972.5</v>
      </c>
      <c r="J78" s="53">
        <v>1648.62</v>
      </c>
      <c r="K78" s="43">
        <v>44287</v>
      </c>
    </row>
    <row r="79" spans="1:11" hidden="1" x14ac:dyDescent="0.25">
      <c r="A79" s="41" t="s">
        <v>37</v>
      </c>
      <c r="B79" s="42">
        <v>0.5</v>
      </c>
      <c r="C79" s="42">
        <v>767.5</v>
      </c>
      <c r="D79" s="42">
        <v>1535</v>
      </c>
      <c r="E79" s="43">
        <v>44562</v>
      </c>
      <c r="G79" s="51" t="s">
        <v>18</v>
      </c>
      <c r="H79" s="52">
        <v>0.3</v>
      </c>
      <c r="I79" s="54">
        <v>751.41</v>
      </c>
      <c r="J79" s="53">
        <v>2504.6999999999998</v>
      </c>
      <c r="K79" s="43">
        <v>44287</v>
      </c>
    </row>
    <row r="80" spans="1:11" hidden="1" x14ac:dyDescent="0.25">
      <c r="A80" s="41" t="s">
        <v>37</v>
      </c>
      <c r="B80" s="42">
        <v>0.3</v>
      </c>
      <c r="C80" s="42">
        <v>460.5</v>
      </c>
      <c r="D80" s="42">
        <v>1535</v>
      </c>
      <c r="E80" s="43">
        <v>44562</v>
      </c>
      <c r="G80" s="51" t="s">
        <v>20</v>
      </c>
      <c r="H80" s="52">
        <v>1.87</v>
      </c>
      <c r="I80" s="53">
        <v>3726</v>
      </c>
      <c r="J80" s="53">
        <v>1992.51</v>
      </c>
      <c r="K80" s="43">
        <v>44287</v>
      </c>
    </row>
    <row r="81" spans="1:11" hidden="1" x14ac:dyDescent="0.25">
      <c r="A81" s="41" t="s">
        <v>219</v>
      </c>
      <c r="B81" s="42">
        <v>0.23499999999999999</v>
      </c>
      <c r="C81" s="42">
        <v>89.3</v>
      </c>
      <c r="D81" s="42">
        <v>380</v>
      </c>
      <c r="E81" s="43">
        <v>44562</v>
      </c>
      <c r="G81" s="51" t="s">
        <v>251</v>
      </c>
      <c r="H81" s="52">
        <v>15.9</v>
      </c>
      <c r="I81" s="53">
        <v>23050</v>
      </c>
      <c r="J81" s="53">
        <v>1449.69</v>
      </c>
      <c r="K81" s="43">
        <v>44287</v>
      </c>
    </row>
    <row r="82" spans="1:11" hidden="1" x14ac:dyDescent="0.25">
      <c r="A82" s="41" t="s">
        <v>219</v>
      </c>
      <c r="B82" s="42">
        <v>1.0049999999999999</v>
      </c>
      <c r="C82" s="42">
        <v>381.93</v>
      </c>
      <c r="D82" s="42">
        <v>380.03</v>
      </c>
      <c r="E82" s="43">
        <v>44562</v>
      </c>
      <c r="G82" s="51" t="s">
        <v>22</v>
      </c>
      <c r="H82" s="52">
        <v>184.9</v>
      </c>
      <c r="I82" s="53">
        <v>26308.89</v>
      </c>
      <c r="J82" s="54">
        <v>142.29</v>
      </c>
      <c r="K82" s="43">
        <v>44287</v>
      </c>
    </row>
    <row r="83" spans="1:11" hidden="1" x14ac:dyDescent="0.25">
      <c r="A83" s="41" t="s">
        <v>96</v>
      </c>
      <c r="B83" s="42">
        <v>0.53300000000000003</v>
      </c>
      <c r="C83" s="42">
        <v>1066</v>
      </c>
      <c r="D83" s="42">
        <v>2000</v>
      </c>
      <c r="E83" s="43">
        <v>44562</v>
      </c>
      <c r="G83" s="51" t="s">
        <v>228</v>
      </c>
      <c r="H83" s="52">
        <v>2</v>
      </c>
      <c r="I83" s="53">
        <v>1040</v>
      </c>
      <c r="J83" s="54">
        <v>520</v>
      </c>
      <c r="K83" s="43">
        <v>44287</v>
      </c>
    </row>
    <row r="84" spans="1:11" hidden="1" x14ac:dyDescent="0.25">
      <c r="A84" s="41" t="s">
        <v>96</v>
      </c>
      <c r="B84" s="42">
        <v>0.8</v>
      </c>
      <c r="C84" s="42">
        <v>1600</v>
      </c>
      <c r="D84" s="42">
        <v>2000</v>
      </c>
      <c r="E84" s="43">
        <v>44562</v>
      </c>
      <c r="G84" s="51" t="s">
        <v>23</v>
      </c>
      <c r="H84" s="52">
        <v>10.6</v>
      </c>
      <c r="I84" s="53">
        <v>5310</v>
      </c>
      <c r="J84" s="54">
        <v>500.94</v>
      </c>
      <c r="K84" s="43">
        <v>44287</v>
      </c>
    </row>
    <row r="85" spans="1:11" hidden="1" x14ac:dyDescent="0.25">
      <c r="A85" s="41" t="s">
        <v>96</v>
      </c>
      <c r="B85" s="42">
        <v>0.72899999999999998</v>
      </c>
      <c r="C85" s="42">
        <v>1458</v>
      </c>
      <c r="D85" s="42">
        <v>2000</v>
      </c>
      <c r="E85" s="43">
        <v>44562</v>
      </c>
      <c r="G85" s="51" t="s">
        <v>314</v>
      </c>
      <c r="H85" s="52">
        <v>50</v>
      </c>
      <c r="I85" s="53">
        <v>7000</v>
      </c>
      <c r="J85" s="54">
        <v>140</v>
      </c>
      <c r="K85" s="43">
        <v>44287</v>
      </c>
    </row>
    <row r="86" spans="1:11" hidden="1" x14ac:dyDescent="0.25">
      <c r="A86" s="41" t="s">
        <v>220</v>
      </c>
      <c r="B86" s="42">
        <v>0.72</v>
      </c>
      <c r="C86" s="42">
        <v>216</v>
      </c>
      <c r="D86" s="42">
        <v>300</v>
      </c>
      <c r="E86" s="43">
        <v>44562</v>
      </c>
      <c r="G86" s="51" t="s">
        <v>24</v>
      </c>
      <c r="H86" s="52">
        <v>3.51</v>
      </c>
      <c r="I86" s="53">
        <v>6318</v>
      </c>
      <c r="J86" s="53">
        <v>1800</v>
      </c>
      <c r="K86" s="43">
        <v>44287</v>
      </c>
    </row>
    <row r="87" spans="1:11" hidden="1" x14ac:dyDescent="0.25">
      <c r="A87" s="41" t="s">
        <v>220</v>
      </c>
      <c r="B87" s="42">
        <v>0.16</v>
      </c>
      <c r="C87" s="42">
        <v>48</v>
      </c>
      <c r="D87" s="42">
        <v>300</v>
      </c>
      <c r="E87" s="43">
        <v>44562</v>
      </c>
      <c r="G87" s="51" t="s">
        <v>25</v>
      </c>
      <c r="H87" s="52">
        <v>11.3</v>
      </c>
      <c r="I87" s="53">
        <v>18080</v>
      </c>
      <c r="J87" s="53">
        <v>1600</v>
      </c>
      <c r="K87" s="43">
        <v>44287</v>
      </c>
    </row>
    <row r="88" spans="1:11" hidden="1" x14ac:dyDescent="0.25">
      <c r="A88" s="41" t="s">
        <v>220</v>
      </c>
      <c r="B88" s="42">
        <v>0.16</v>
      </c>
      <c r="C88" s="42">
        <v>48</v>
      </c>
      <c r="D88" s="42">
        <v>300</v>
      </c>
      <c r="E88" s="43">
        <v>44562</v>
      </c>
      <c r="G88" s="51" t="s">
        <v>26</v>
      </c>
      <c r="H88" s="52">
        <v>418</v>
      </c>
      <c r="I88" s="53">
        <v>82805.8</v>
      </c>
      <c r="J88" s="54">
        <v>198.1</v>
      </c>
      <c r="K88" s="43">
        <v>44287</v>
      </c>
    </row>
    <row r="89" spans="1:11" hidden="1" x14ac:dyDescent="0.25">
      <c r="A89" s="41" t="s">
        <v>220</v>
      </c>
      <c r="B89" s="42">
        <v>0.4</v>
      </c>
      <c r="C89" s="42">
        <v>120</v>
      </c>
      <c r="D89" s="42">
        <v>300</v>
      </c>
      <c r="E89" s="43">
        <v>44562</v>
      </c>
      <c r="G89" s="51" t="s">
        <v>51</v>
      </c>
      <c r="H89" s="52">
        <v>301.5</v>
      </c>
      <c r="I89" s="53">
        <v>34547</v>
      </c>
      <c r="J89" s="54">
        <v>114.58</v>
      </c>
      <c r="K89" s="43">
        <v>44287</v>
      </c>
    </row>
    <row r="90" spans="1:11" hidden="1" x14ac:dyDescent="0.25">
      <c r="A90" s="41" t="s">
        <v>220</v>
      </c>
      <c r="B90" s="42">
        <v>0.16</v>
      </c>
      <c r="C90" s="42">
        <v>48</v>
      </c>
      <c r="D90" s="42">
        <v>300</v>
      </c>
      <c r="E90" s="43">
        <v>44562</v>
      </c>
      <c r="G90" s="51" t="s">
        <v>62</v>
      </c>
      <c r="H90" s="52">
        <v>341.8</v>
      </c>
      <c r="I90" s="53">
        <v>52500.57</v>
      </c>
      <c r="J90" s="54">
        <v>153.6</v>
      </c>
      <c r="K90" s="43">
        <v>44287</v>
      </c>
    </row>
    <row r="91" spans="1:11" hidden="1" x14ac:dyDescent="0.25">
      <c r="A91" s="41" t="s">
        <v>220</v>
      </c>
      <c r="B91" s="42">
        <v>0.16</v>
      </c>
      <c r="C91" s="42">
        <v>48</v>
      </c>
      <c r="D91" s="42">
        <v>300</v>
      </c>
      <c r="E91" s="43">
        <v>44562</v>
      </c>
      <c r="G91" s="51" t="s">
        <v>70</v>
      </c>
      <c r="H91" s="52">
        <v>42.534999999999997</v>
      </c>
      <c r="I91" s="53">
        <v>26444.53</v>
      </c>
      <c r="J91" s="54">
        <v>621.71</v>
      </c>
      <c r="K91" s="43">
        <v>44287</v>
      </c>
    </row>
    <row r="92" spans="1:11" hidden="1" x14ac:dyDescent="0.25">
      <c r="A92" s="41" t="s">
        <v>112</v>
      </c>
      <c r="B92" s="42">
        <v>0.05</v>
      </c>
      <c r="C92" s="42">
        <v>213.17</v>
      </c>
      <c r="D92" s="42">
        <v>4263.3999999999996</v>
      </c>
      <c r="E92" s="43">
        <v>44562</v>
      </c>
      <c r="G92" s="51" t="s">
        <v>75</v>
      </c>
      <c r="H92" s="52">
        <v>37.9</v>
      </c>
      <c r="I92" s="53">
        <v>7520</v>
      </c>
      <c r="J92" s="54">
        <v>198.42</v>
      </c>
      <c r="K92" s="43">
        <v>44287</v>
      </c>
    </row>
    <row r="93" spans="1:11" hidden="1" x14ac:dyDescent="0.25">
      <c r="A93" s="41" t="s">
        <v>112</v>
      </c>
      <c r="B93" s="42">
        <v>0.05</v>
      </c>
      <c r="C93" s="42">
        <v>213.17</v>
      </c>
      <c r="D93" s="42">
        <v>4263.3999999999996</v>
      </c>
      <c r="E93" s="43">
        <v>44562</v>
      </c>
      <c r="G93" s="51" t="s">
        <v>193</v>
      </c>
      <c r="H93" s="52">
        <v>0.5</v>
      </c>
      <c r="I93" s="53">
        <v>3000</v>
      </c>
      <c r="J93" s="53">
        <v>6000</v>
      </c>
      <c r="K93" s="43">
        <v>44287</v>
      </c>
    </row>
    <row r="94" spans="1:11" hidden="1" x14ac:dyDescent="0.25">
      <c r="A94" s="41" t="s">
        <v>112</v>
      </c>
      <c r="B94" s="42">
        <v>0.05</v>
      </c>
      <c r="C94" s="42">
        <v>213.17</v>
      </c>
      <c r="D94" s="42">
        <v>4263.3999999999996</v>
      </c>
      <c r="E94" s="43">
        <v>44562</v>
      </c>
      <c r="G94" s="51" t="s">
        <v>78</v>
      </c>
      <c r="H94" s="52">
        <v>42.53</v>
      </c>
      <c r="I94" s="53">
        <v>11679.33</v>
      </c>
      <c r="J94" s="54">
        <v>274.61</v>
      </c>
      <c r="K94" s="43">
        <v>44287</v>
      </c>
    </row>
    <row r="95" spans="1:11" hidden="1" x14ac:dyDescent="0.25">
      <c r="A95" s="41" t="s">
        <v>112</v>
      </c>
      <c r="B95" s="42">
        <v>0.05</v>
      </c>
      <c r="C95" s="42">
        <v>213.16</v>
      </c>
      <c r="D95" s="42">
        <v>4263.2</v>
      </c>
      <c r="E95" s="43">
        <v>44562</v>
      </c>
      <c r="G95" s="51" t="s">
        <v>79</v>
      </c>
      <c r="H95" s="52">
        <v>40.950000000000003</v>
      </c>
      <c r="I95" s="53">
        <v>8096.5</v>
      </c>
      <c r="J95" s="54">
        <v>197.72</v>
      </c>
      <c r="K95" s="43">
        <v>44287</v>
      </c>
    </row>
    <row r="96" spans="1:11" hidden="1" x14ac:dyDescent="0.25">
      <c r="A96" s="41" t="s">
        <v>112</v>
      </c>
      <c r="B96" s="42">
        <v>0.05</v>
      </c>
      <c r="C96" s="42">
        <v>213.17</v>
      </c>
      <c r="D96" s="42">
        <v>4263.3999999999996</v>
      </c>
      <c r="E96" s="43">
        <v>44562</v>
      </c>
      <c r="G96" s="51" t="s">
        <v>86</v>
      </c>
      <c r="H96" s="52">
        <v>8</v>
      </c>
      <c r="I96" s="53">
        <v>5600</v>
      </c>
      <c r="J96" s="54">
        <v>700</v>
      </c>
      <c r="K96" s="43">
        <v>44287</v>
      </c>
    </row>
    <row r="97" spans="1:11" hidden="1" x14ac:dyDescent="0.25">
      <c r="A97" s="41" t="s">
        <v>112</v>
      </c>
      <c r="B97" s="42">
        <v>0.05</v>
      </c>
      <c r="C97" s="42">
        <v>213.16</v>
      </c>
      <c r="D97" s="42">
        <v>4263.2</v>
      </c>
      <c r="E97" s="43">
        <v>44562</v>
      </c>
      <c r="G97" s="51" t="s">
        <v>87</v>
      </c>
      <c r="H97" s="52">
        <v>98.7</v>
      </c>
      <c r="I97" s="53">
        <v>24158.17</v>
      </c>
      <c r="J97" s="54">
        <v>244.76</v>
      </c>
      <c r="K97" s="43">
        <v>44287</v>
      </c>
    </row>
    <row r="98" spans="1:11" hidden="1" x14ac:dyDescent="0.25">
      <c r="A98" s="41" t="s">
        <v>112</v>
      </c>
      <c r="B98" s="42">
        <v>0.1</v>
      </c>
      <c r="C98" s="42">
        <v>426.33</v>
      </c>
      <c r="D98" s="42">
        <v>4263.3</v>
      </c>
      <c r="E98" s="43">
        <v>44562</v>
      </c>
      <c r="G98" s="51" t="s">
        <v>103</v>
      </c>
      <c r="H98" s="52">
        <v>32</v>
      </c>
      <c r="I98" s="53">
        <v>9210</v>
      </c>
      <c r="J98" s="54">
        <v>287.81</v>
      </c>
      <c r="K98" s="43">
        <v>44287</v>
      </c>
    </row>
    <row r="99" spans="1:11" hidden="1" x14ac:dyDescent="0.25">
      <c r="A99" s="41" t="s">
        <v>112</v>
      </c>
      <c r="B99" s="42">
        <v>0.05</v>
      </c>
      <c r="C99" s="42">
        <v>213.17</v>
      </c>
      <c r="D99" s="42">
        <v>4263.3999999999996</v>
      </c>
      <c r="E99" s="43">
        <v>44562</v>
      </c>
      <c r="G99" s="51" t="s">
        <v>115</v>
      </c>
      <c r="H99" s="52">
        <v>15.26</v>
      </c>
      <c r="I99" s="53">
        <v>17045.009999999998</v>
      </c>
      <c r="J99" s="53">
        <v>1116.97</v>
      </c>
      <c r="K99" s="43">
        <v>44287</v>
      </c>
    </row>
    <row r="100" spans="1:11" hidden="1" x14ac:dyDescent="0.25">
      <c r="A100" s="41" t="s">
        <v>112</v>
      </c>
      <c r="B100" s="42">
        <v>0.05</v>
      </c>
      <c r="C100" s="42">
        <v>213.16</v>
      </c>
      <c r="D100" s="42">
        <v>4263.2</v>
      </c>
      <c r="E100" s="43">
        <v>44562</v>
      </c>
      <c r="G100" s="51" t="s">
        <v>10</v>
      </c>
      <c r="H100" s="52">
        <v>4.3</v>
      </c>
      <c r="I100" s="53">
        <v>4816</v>
      </c>
      <c r="J100" s="53">
        <v>1120</v>
      </c>
      <c r="K100" s="43">
        <v>44287</v>
      </c>
    </row>
    <row r="101" spans="1:11" hidden="1" x14ac:dyDescent="0.25">
      <c r="A101" s="41" t="s">
        <v>112</v>
      </c>
      <c r="B101" s="42">
        <v>0.05</v>
      </c>
      <c r="C101" s="42">
        <v>213.17</v>
      </c>
      <c r="D101" s="42">
        <v>4263.3999999999996</v>
      </c>
      <c r="E101" s="43">
        <v>44562</v>
      </c>
      <c r="G101" s="51" t="s">
        <v>177</v>
      </c>
      <c r="H101" s="52">
        <v>0.43</v>
      </c>
      <c r="I101" s="53">
        <v>2500</v>
      </c>
      <c r="J101" s="53">
        <v>5813.95</v>
      </c>
      <c r="K101" s="43">
        <v>44287</v>
      </c>
    </row>
    <row r="102" spans="1:11" hidden="1" x14ac:dyDescent="0.25">
      <c r="A102" s="41" t="s">
        <v>112</v>
      </c>
      <c r="B102" s="42">
        <v>0.05</v>
      </c>
      <c r="C102" s="42">
        <v>213.16</v>
      </c>
      <c r="D102" s="42">
        <v>4263.2</v>
      </c>
      <c r="E102" s="43">
        <v>44562</v>
      </c>
      <c r="G102" s="51" t="s">
        <v>30</v>
      </c>
      <c r="H102" s="52">
        <v>0.03</v>
      </c>
      <c r="I102" s="54">
        <v>20.77</v>
      </c>
      <c r="J102" s="54">
        <v>692.33</v>
      </c>
      <c r="K102" s="43">
        <v>44287</v>
      </c>
    </row>
    <row r="103" spans="1:11" hidden="1" x14ac:dyDescent="0.25">
      <c r="A103" s="41" t="s">
        <v>112</v>
      </c>
      <c r="B103" s="42">
        <v>0.05</v>
      </c>
      <c r="C103" s="42">
        <v>213.17</v>
      </c>
      <c r="D103" s="42">
        <v>4263.3999999999996</v>
      </c>
      <c r="E103" s="43">
        <v>44562</v>
      </c>
      <c r="G103" s="51" t="s">
        <v>38</v>
      </c>
      <c r="H103" s="52">
        <v>2.8</v>
      </c>
      <c r="I103" s="53">
        <v>1680</v>
      </c>
      <c r="J103" s="54">
        <v>600</v>
      </c>
      <c r="K103" s="43">
        <v>44287</v>
      </c>
    </row>
    <row r="104" spans="1:11" hidden="1" x14ac:dyDescent="0.25">
      <c r="A104" s="41" t="s">
        <v>112</v>
      </c>
      <c r="B104" s="42">
        <v>0.05</v>
      </c>
      <c r="C104" s="42">
        <v>213.16</v>
      </c>
      <c r="D104" s="42">
        <v>4263.2</v>
      </c>
      <c r="E104" s="43">
        <v>44562</v>
      </c>
      <c r="G104" s="51" t="s">
        <v>161</v>
      </c>
      <c r="H104" s="52">
        <v>0.08</v>
      </c>
      <c r="I104" s="54">
        <v>336</v>
      </c>
      <c r="J104" s="53">
        <v>4200</v>
      </c>
      <c r="K104" s="43">
        <v>44287</v>
      </c>
    </row>
    <row r="105" spans="1:11" hidden="1" x14ac:dyDescent="0.25">
      <c r="A105" s="41" t="s">
        <v>112</v>
      </c>
      <c r="B105" s="42">
        <v>0.05</v>
      </c>
      <c r="C105" s="42">
        <v>213.15</v>
      </c>
      <c r="D105" s="42">
        <v>4263</v>
      </c>
      <c r="E105" s="43">
        <v>44562</v>
      </c>
      <c r="G105" s="51" t="s">
        <v>73</v>
      </c>
      <c r="H105" s="52">
        <v>3.145</v>
      </c>
      <c r="I105" s="53">
        <v>2880.5</v>
      </c>
      <c r="J105" s="54">
        <v>915.9</v>
      </c>
      <c r="K105" s="43">
        <v>44287</v>
      </c>
    </row>
    <row r="106" spans="1:11" hidden="1" x14ac:dyDescent="0.25">
      <c r="A106" s="41" t="s">
        <v>112</v>
      </c>
      <c r="B106" s="42">
        <v>0.03</v>
      </c>
      <c r="C106" s="42">
        <v>127.87</v>
      </c>
      <c r="D106" s="42">
        <v>4262.33</v>
      </c>
      <c r="E106" s="43">
        <v>44562</v>
      </c>
      <c r="G106" s="51" t="s">
        <v>162</v>
      </c>
      <c r="H106" s="52">
        <v>2</v>
      </c>
      <c r="I106" s="53">
        <v>1865</v>
      </c>
      <c r="J106" s="54">
        <v>932.5</v>
      </c>
      <c r="K106" s="43">
        <v>44287</v>
      </c>
    </row>
    <row r="107" spans="1:11" hidden="1" x14ac:dyDescent="0.25">
      <c r="A107" s="41" t="s">
        <v>112</v>
      </c>
      <c r="B107" s="42">
        <v>0.05</v>
      </c>
      <c r="C107" s="42">
        <v>213.13</v>
      </c>
      <c r="D107" s="42">
        <v>4262.6000000000004</v>
      </c>
      <c r="E107" s="43">
        <v>44562</v>
      </c>
      <c r="G107" s="51" t="s">
        <v>76</v>
      </c>
      <c r="H107" s="52">
        <v>2.4</v>
      </c>
      <c r="I107" s="53">
        <v>3240</v>
      </c>
      <c r="J107" s="53">
        <v>1350</v>
      </c>
      <c r="K107" s="43">
        <v>44287</v>
      </c>
    </row>
    <row r="108" spans="1:11" hidden="1" x14ac:dyDescent="0.25">
      <c r="A108" s="41" t="s">
        <v>112</v>
      </c>
      <c r="B108" s="42">
        <v>0.05</v>
      </c>
      <c r="C108" s="42">
        <v>213.12</v>
      </c>
      <c r="D108" s="42">
        <v>4262.3999999999996</v>
      </c>
      <c r="E108" s="43">
        <v>44562</v>
      </c>
      <c r="G108" s="51" t="s">
        <v>313</v>
      </c>
      <c r="H108" s="52">
        <v>0.02</v>
      </c>
      <c r="I108" s="54">
        <v>64</v>
      </c>
      <c r="J108" s="53">
        <v>3200</v>
      </c>
      <c r="K108" s="43">
        <v>44287</v>
      </c>
    </row>
    <row r="109" spans="1:11" hidden="1" x14ac:dyDescent="0.25">
      <c r="A109" s="41" t="s">
        <v>112</v>
      </c>
      <c r="B109" s="42">
        <v>0.05</v>
      </c>
      <c r="C109" s="42">
        <v>213.13</v>
      </c>
      <c r="D109" s="42">
        <v>4262.6000000000004</v>
      </c>
      <c r="E109" s="43">
        <v>44562</v>
      </c>
      <c r="G109" s="51" t="s">
        <v>89</v>
      </c>
      <c r="H109" s="52">
        <v>0.5</v>
      </c>
      <c r="I109" s="54">
        <v>122</v>
      </c>
      <c r="J109" s="54">
        <v>244</v>
      </c>
      <c r="K109" s="43">
        <v>44287</v>
      </c>
    </row>
    <row r="110" spans="1:11" hidden="1" x14ac:dyDescent="0.25">
      <c r="A110" s="41" t="s">
        <v>112</v>
      </c>
      <c r="B110" s="42">
        <v>0.05</v>
      </c>
      <c r="C110" s="42">
        <v>213.12</v>
      </c>
      <c r="D110" s="42">
        <v>4262.3999999999996</v>
      </c>
      <c r="E110" s="43">
        <v>44562</v>
      </c>
      <c r="G110" s="51" t="s">
        <v>92</v>
      </c>
      <c r="H110" s="52">
        <v>60</v>
      </c>
      <c r="I110" s="53">
        <v>2350</v>
      </c>
      <c r="J110" s="54">
        <v>39.17</v>
      </c>
      <c r="K110" s="43">
        <v>44287</v>
      </c>
    </row>
    <row r="111" spans="1:11" hidden="1" x14ac:dyDescent="0.25">
      <c r="A111" s="41" t="s">
        <v>112</v>
      </c>
      <c r="B111" s="42">
        <v>0.05</v>
      </c>
      <c r="C111" s="42">
        <v>213.13</v>
      </c>
      <c r="D111" s="42">
        <v>4262.6000000000004</v>
      </c>
      <c r="E111" s="43">
        <v>44562</v>
      </c>
      <c r="G111" s="51" t="s">
        <v>315</v>
      </c>
      <c r="H111" s="52">
        <v>0.05</v>
      </c>
      <c r="I111" s="54">
        <v>150</v>
      </c>
      <c r="J111" s="53">
        <v>3000</v>
      </c>
      <c r="K111" s="43">
        <v>44287</v>
      </c>
    </row>
    <row r="112" spans="1:11" hidden="1" x14ac:dyDescent="0.25">
      <c r="A112" s="41" t="s">
        <v>112</v>
      </c>
      <c r="B112" s="42">
        <v>0.05</v>
      </c>
      <c r="C112" s="42">
        <v>213.12</v>
      </c>
      <c r="D112" s="42">
        <v>4262.3999999999996</v>
      </c>
      <c r="E112" s="43">
        <v>44562</v>
      </c>
      <c r="G112" s="51" t="s">
        <v>82</v>
      </c>
      <c r="H112" s="52">
        <v>82.1</v>
      </c>
      <c r="I112" s="53">
        <v>123150</v>
      </c>
      <c r="J112" s="53">
        <v>1500</v>
      </c>
      <c r="K112" s="43">
        <v>44287</v>
      </c>
    </row>
    <row r="113" spans="1:11" hidden="1" x14ac:dyDescent="0.25">
      <c r="A113" s="41" t="s">
        <v>112</v>
      </c>
      <c r="B113" s="42">
        <v>0.05</v>
      </c>
      <c r="C113" s="42">
        <v>213.13</v>
      </c>
      <c r="D113" s="42">
        <v>4262.6000000000004</v>
      </c>
      <c r="E113" s="43">
        <v>44562</v>
      </c>
      <c r="G113" s="51" t="s">
        <v>83</v>
      </c>
      <c r="H113" s="52">
        <v>4.3</v>
      </c>
      <c r="I113" s="53">
        <v>3870</v>
      </c>
      <c r="J113" s="54">
        <v>900</v>
      </c>
      <c r="K113" s="43">
        <v>44287</v>
      </c>
    </row>
    <row r="114" spans="1:11" hidden="1" x14ac:dyDescent="0.25">
      <c r="A114" s="41" t="s">
        <v>112</v>
      </c>
      <c r="B114" s="42">
        <v>0.05</v>
      </c>
      <c r="C114" s="42">
        <v>213.12</v>
      </c>
      <c r="D114" s="42">
        <v>4262.3999999999996</v>
      </c>
      <c r="E114" s="43">
        <v>44562</v>
      </c>
      <c r="G114" s="51" t="s">
        <v>9</v>
      </c>
      <c r="H114" s="52">
        <v>15.96</v>
      </c>
      <c r="I114" s="53">
        <v>15540</v>
      </c>
      <c r="J114" s="54">
        <v>973.68</v>
      </c>
      <c r="K114" s="43">
        <v>44287</v>
      </c>
    </row>
    <row r="115" spans="1:11" hidden="1" x14ac:dyDescent="0.25">
      <c r="A115" s="41" t="s">
        <v>112</v>
      </c>
      <c r="B115" s="42">
        <v>0.05</v>
      </c>
      <c r="C115" s="42">
        <v>213.13</v>
      </c>
      <c r="D115" s="42">
        <v>4262.6000000000004</v>
      </c>
      <c r="E115" s="43">
        <v>44562</v>
      </c>
      <c r="G115" s="51" t="s">
        <v>13</v>
      </c>
      <c r="H115" s="52">
        <v>2.95</v>
      </c>
      <c r="I115" s="53">
        <v>2591.79</v>
      </c>
      <c r="J115" s="54">
        <v>878.57</v>
      </c>
      <c r="K115" s="43">
        <v>44287</v>
      </c>
    </row>
    <row r="116" spans="1:11" hidden="1" x14ac:dyDescent="0.25">
      <c r="A116" s="41" t="s">
        <v>112</v>
      </c>
      <c r="B116" s="42">
        <v>0.05</v>
      </c>
      <c r="C116" s="42">
        <v>213.12</v>
      </c>
      <c r="D116" s="42">
        <v>4262.3999999999996</v>
      </c>
      <c r="E116" s="43">
        <v>44562</v>
      </c>
      <c r="G116" s="51" t="s">
        <v>27</v>
      </c>
      <c r="H116" s="52">
        <v>18.3</v>
      </c>
      <c r="I116" s="53">
        <v>15693</v>
      </c>
      <c r="J116" s="54">
        <v>857.54</v>
      </c>
      <c r="K116" s="43">
        <v>44287</v>
      </c>
    </row>
    <row r="117" spans="1:11" hidden="1" x14ac:dyDescent="0.25">
      <c r="A117" s="41" t="s">
        <v>112</v>
      </c>
      <c r="B117" s="42">
        <v>0.05</v>
      </c>
      <c r="C117" s="42">
        <v>212.68</v>
      </c>
      <c r="D117" s="42">
        <v>4253.6000000000004</v>
      </c>
      <c r="E117" s="43">
        <v>44562</v>
      </c>
      <c r="G117" s="51" t="s">
        <v>52</v>
      </c>
      <c r="H117" s="52">
        <v>38.1</v>
      </c>
      <c r="I117" s="53">
        <v>26431.1</v>
      </c>
      <c r="J117" s="54">
        <v>693.73</v>
      </c>
      <c r="K117" s="43">
        <v>44287</v>
      </c>
    </row>
    <row r="118" spans="1:11" hidden="1" x14ac:dyDescent="0.25">
      <c r="A118" s="41" t="s">
        <v>112</v>
      </c>
      <c r="B118" s="42">
        <v>0.05</v>
      </c>
      <c r="C118" s="42">
        <v>212.67</v>
      </c>
      <c r="D118" s="42">
        <v>4253.3999999999996</v>
      </c>
      <c r="E118" s="43">
        <v>44562</v>
      </c>
      <c r="G118" s="51" t="s">
        <v>74</v>
      </c>
      <c r="H118" s="52">
        <v>18.100000000000001</v>
      </c>
      <c r="I118" s="53">
        <v>11711.76</v>
      </c>
      <c r="J118" s="54">
        <v>647.05999999999995</v>
      </c>
      <c r="K118" s="43">
        <v>44287</v>
      </c>
    </row>
    <row r="119" spans="1:11" hidden="1" x14ac:dyDescent="0.25">
      <c r="A119" s="41" t="s">
        <v>112</v>
      </c>
      <c r="B119" s="42">
        <v>0.05</v>
      </c>
      <c r="C119" s="42">
        <v>212.68</v>
      </c>
      <c r="D119" s="42">
        <v>4253.6000000000004</v>
      </c>
      <c r="E119" s="43">
        <v>44562</v>
      </c>
      <c r="G119" s="51" t="s">
        <v>94</v>
      </c>
      <c r="H119" s="52">
        <v>7.5</v>
      </c>
      <c r="I119" s="53">
        <v>5270</v>
      </c>
      <c r="J119" s="54">
        <v>702.67</v>
      </c>
      <c r="K119" s="43">
        <v>44287</v>
      </c>
    </row>
    <row r="120" spans="1:11" hidden="1" x14ac:dyDescent="0.25">
      <c r="A120" s="41" t="s">
        <v>112</v>
      </c>
      <c r="B120" s="42">
        <v>0.05</v>
      </c>
      <c r="C120" s="42">
        <v>212.67</v>
      </c>
      <c r="D120" s="42">
        <v>4253.3999999999996</v>
      </c>
      <c r="E120" s="43">
        <v>44562</v>
      </c>
      <c r="G120" s="51" t="s">
        <v>104</v>
      </c>
      <c r="H120" s="52">
        <v>2.34</v>
      </c>
      <c r="I120" s="53">
        <v>2119.25</v>
      </c>
      <c r="J120" s="54">
        <v>905.66</v>
      </c>
      <c r="K120" s="43">
        <v>44287</v>
      </c>
    </row>
    <row r="121" spans="1:11" hidden="1" x14ac:dyDescent="0.25">
      <c r="A121" s="41" t="s">
        <v>112</v>
      </c>
      <c r="B121" s="42">
        <v>0.05</v>
      </c>
      <c r="C121" s="42">
        <v>212.68</v>
      </c>
      <c r="D121" s="42">
        <v>4253.6000000000004</v>
      </c>
      <c r="E121" s="43">
        <v>44562</v>
      </c>
      <c r="G121" s="51" t="s">
        <v>50</v>
      </c>
      <c r="H121" s="52">
        <v>27.13</v>
      </c>
      <c r="I121" s="53">
        <v>20699.11</v>
      </c>
      <c r="J121" s="54">
        <v>762.96</v>
      </c>
      <c r="K121" s="43">
        <v>44287</v>
      </c>
    </row>
    <row r="122" spans="1:11" hidden="1" x14ac:dyDescent="0.25">
      <c r="A122" s="41" t="s">
        <v>112</v>
      </c>
      <c r="B122" s="42">
        <v>0.15</v>
      </c>
      <c r="C122" s="42">
        <v>638.02</v>
      </c>
      <c r="D122" s="42">
        <v>4253.47</v>
      </c>
      <c r="E122" s="43">
        <v>44562</v>
      </c>
      <c r="G122" s="51" t="s">
        <v>99</v>
      </c>
      <c r="H122" s="52">
        <v>20</v>
      </c>
      <c r="I122" s="53">
        <v>8000</v>
      </c>
      <c r="J122" s="54">
        <v>400</v>
      </c>
      <c r="K122" s="43">
        <v>44287</v>
      </c>
    </row>
    <row r="123" spans="1:11" hidden="1" x14ac:dyDescent="0.25">
      <c r="A123" s="41" t="s">
        <v>112</v>
      </c>
      <c r="B123" s="42">
        <v>0.05</v>
      </c>
      <c r="C123" s="42">
        <v>212.67</v>
      </c>
      <c r="D123" s="42">
        <v>4253.3999999999996</v>
      </c>
      <c r="E123" s="43">
        <v>44562</v>
      </c>
      <c r="G123" s="51" t="s">
        <v>105</v>
      </c>
      <c r="H123" s="52">
        <v>125.2</v>
      </c>
      <c r="I123" s="53">
        <v>83660</v>
      </c>
      <c r="J123" s="54">
        <v>668.21</v>
      </c>
      <c r="K123" s="43">
        <v>44287</v>
      </c>
    </row>
    <row r="124" spans="1:11" hidden="1" x14ac:dyDescent="0.25">
      <c r="A124" s="41" t="s">
        <v>112</v>
      </c>
      <c r="B124" s="42">
        <v>0.05</v>
      </c>
      <c r="C124" s="42">
        <v>212.68</v>
      </c>
      <c r="D124" s="42">
        <v>4253.6000000000004</v>
      </c>
      <c r="E124" s="43">
        <v>44562</v>
      </c>
      <c r="G124" s="51" t="s">
        <v>106</v>
      </c>
      <c r="H124" s="52">
        <v>85</v>
      </c>
      <c r="I124" s="53">
        <v>57499.94</v>
      </c>
      <c r="J124" s="54">
        <v>676.47</v>
      </c>
      <c r="K124" s="43">
        <v>44287</v>
      </c>
    </row>
    <row r="125" spans="1:11" hidden="1" x14ac:dyDescent="0.25">
      <c r="A125" s="41" t="s">
        <v>112</v>
      </c>
      <c r="B125" s="42">
        <v>0.05</v>
      </c>
      <c r="C125" s="42">
        <v>212.67</v>
      </c>
      <c r="D125" s="42">
        <v>4253.3999999999996</v>
      </c>
      <c r="E125" s="43">
        <v>44562</v>
      </c>
      <c r="G125" s="51" t="s">
        <v>107</v>
      </c>
      <c r="H125" s="52">
        <v>39.299999999999997</v>
      </c>
      <c r="I125" s="53">
        <v>27240</v>
      </c>
      <c r="J125" s="54">
        <v>693.13</v>
      </c>
      <c r="K125" s="43">
        <v>44287</v>
      </c>
    </row>
    <row r="126" spans="1:11" hidden="1" x14ac:dyDescent="0.25">
      <c r="A126" s="41" t="s">
        <v>112</v>
      </c>
      <c r="B126" s="42">
        <v>0.05</v>
      </c>
      <c r="C126" s="42">
        <v>212.68</v>
      </c>
      <c r="D126" s="42">
        <v>4253.6000000000004</v>
      </c>
      <c r="E126" s="43">
        <v>44562</v>
      </c>
      <c r="G126" s="51" t="s">
        <v>108</v>
      </c>
      <c r="H126" s="52">
        <v>136.30000000000001</v>
      </c>
      <c r="I126" s="53">
        <v>83815</v>
      </c>
      <c r="J126" s="54">
        <v>614.92999999999995</v>
      </c>
      <c r="K126" s="43">
        <v>44287</v>
      </c>
    </row>
    <row r="127" spans="1:11" hidden="1" x14ac:dyDescent="0.25">
      <c r="A127" s="41" t="s">
        <v>112</v>
      </c>
      <c r="B127" s="42">
        <v>0.05</v>
      </c>
      <c r="C127" s="42">
        <v>212.65</v>
      </c>
      <c r="D127" s="42">
        <v>4253</v>
      </c>
      <c r="E127" s="43">
        <v>44562</v>
      </c>
      <c r="G127" s="51" t="s">
        <v>109</v>
      </c>
      <c r="H127" s="52">
        <v>208.7</v>
      </c>
      <c r="I127" s="53">
        <v>90980.01</v>
      </c>
      <c r="J127" s="54">
        <v>435.94</v>
      </c>
      <c r="K127" s="43">
        <v>44287</v>
      </c>
    </row>
    <row r="128" spans="1:11" hidden="1" x14ac:dyDescent="0.25">
      <c r="A128" s="41" t="s">
        <v>112</v>
      </c>
      <c r="B128" s="42">
        <v>0.05</v>
      </c>
      <c r="C128" s="42">
        <v>212.56</v>
      </c>
      <c r="D128" s="42">
        <v>4251.2</v>
      </c>
      <c r="E128" s="43">
        <v>44562</v>
      </c>
      <c r="G128" s="51" t="s">
        <v>116</v>
      </c>
      <c r="H128" s="52">
        <v>4</v>
      </c>
      <c r="I128" s="53">
        <v>6000</v>
      </c>
      <c r="J128" s="53">
        <v>1500</v>
      </c>
      <c r="K128" s="43">
        <v>44287</v>
      </c>
    </row>
    <row r="129" spans="1:11" hidden="1" x14ac:dyDescent="0.25">
      <c r="A129" s="41" t="s">
        <v>112</v>
      </c>
      <c r="B129" s="42">
        <v>0.05</v>
      </c>
      <c r="C129" s="42">
        <v>212.56</v>
      </c>
      <c r="D129" s="42">
        <v>4251.2</v>
      </c>
      <c r="E129" s="43">
        <v>44562</v>
      </c>
      <c r="G129" s="51" t="s">
        <v>201</v>
      </c>
      <c r="H129" s="52">
        <v>1.244</v>
      </c>
      <c r="I129" s="53">
        <v>3475</v>
      </c>
      <c r="J129" s="53">
        <v>2793.41</v>
      </c>
      <c r="K129" s="43">
        <v>44287</v>
      </c>
    </row>
    <row r="130" spans="1:11" hidden="1" x14ac:dyDescent="0.25">
      <c r="A130" s="41" t="s">
        <v>112</v>
      </c>
      <c r="B130" s="42">
        <v>0.05</v>
      </c>
      <c r="C130" s="42">
        <v>212.56</v>
      </c>
      <c r="D130" s="42">
        <v>4251.2</v>
      </c>
      <c r="E130" s="43">
        <v>44562</v>
      </c>
      <c r="G130" s="51" t="s">
        <v>121</v>
      </c>
      <c r="H130" s="52">
        <v>0.53600000000000003</v>
      </c>
      <c r="I130" s="53">
        <v>1497</v>
      </c>
      <c r="J130" s="53">
        <v>2792.91</v>
      </c>
      <c r="K130" s="43">
        <v>44287</v>
      </c>
    </row>
    <row r="131" spans="1:11" hidden="1" x14ac:dyDescent="0.25">
      <c r="A131" s="41" t="s">
        <v>112</v>
      </c>
      <c r="B131" s="42">
        <v>0.05</v>
      </c>
      <c r="C131" s="42">
        <v>212.56</v>
      </c>
      <c r="D131" s="42">
        <v>4251.2</v>
      </c>
      <c r="E131" s="43">
        <v>44562</v>
      </c>
      <c r="G131" s="51" t="s">
        <v>122</v>
      </c>
      <c r="H131" s="52">
        <v>1.1879999999999999</v>
      </c>
      <c r="I131" s="53">
        <v>3318</v>
      </c>
      <c r="J131" s="53">
        <v>2792.93</v>
      </c>
      <c r="K131" s="43">
        <v>44287</v>
      </c>
    </row>
    <row r="132" spans="1:11" hidden="1" x14ac:dyDescent="0.25">
      <c r="A132" s="41" t="s">
        <v>112</v>
      </c>
      <c r="B132" s="42">
        <v>0.05</v>
      </c>
      <c r="C132" s="42">
        <v>212.56</v>
      </c>
      <c r="D132" s="42">
        <v>4251.2</v>
      </c>
      <c r="E132" s="43">
        <v>44562</v>
      </c>
      <c r="G132" s="51" t="s">
        <v>128</v>
      </c>
      <c r="H132" s="52">
        <v>6</v>
      </c>
      <c r="I132" s="53">
        <v>1510.5</v>
      </c>
      <c r="J132" s="54">
        <v>251.75</v>
      </c>
      <c r="K132" s="43">
        <v>44287</v>
      </c>
    </row>
    <row r="133" spans="1:11" hidden="1" x14ac:dyDescent="0.25">
      <c r="A133" s="41" t="s">
        <v>112</v>
      </c>
      <c r="B133" s="42">
        <v>0.05</v>
      </c>
      <c r="C133" s="42">
        <v>212.56</v>
      </c>
      <c r="D133" s="42">
        <v>4251.2</v>
      </c>
      <c r="E133" s="43">
        <v>44562</v>
      </c>
      <c r="G133" s="51" t="s">
        <v>129</v>
      </c>
      <c r="H133" s="52">
        <v>5</v>
      </c>
      <c r="I133" s="54">
        <v>260</v>
      </c>
      <c r="J133" s="54">
        <v>52</v>
      </c>
      <c r="K133" s="43">
        <v>44287</v>
      </c>
    </row>
    <row r="134" spans="1:11" hidden="1" x14ac:dyDescent="0.25">
      <c r="A134" s="41" t="s">
        <v>112</v>
      </c>
      <c r="B134" s="42">
        <v>0.05</v>
      </c>
      <c r="C134" s="42">
        <v>212.56</v>
      </c>
      <c r="D134" s="42">
        <v>4251.2</v>
      </c>
      <c r="E134" s="43">
        <v>44562</v>
      </c>
      <c r="G134" s="51" t="s">
        <v>255</v>
      </c>
      <c r="H134" s="52">
        <v>35</v>
      </c>
      <c r="I134" s="53">
        <v>1225</v>
      </c>
      <c r="J134" s="54">
        <v>35</v>
      </c>
      <c r="K134" s="43">
        <v>44287</v>
      </c>
    </row>
    <row r="135" spans="1:11" hidden="1" x14ac:dyDescent="0.25">
      <c r="A135" s="41" t="s">
        <v>112</v>
      </c>
      <c r="B135" s="42">
        <v>0.05</v>
      </c>
      <c r="C135" s="42">
        <v>212.55</v>
      </c>
      <c r="D135" s="42">
        <v>4251</v>
      </c>
      <c r="E135" s="43">
        <v>44562</v>
      </c>
      <c r="G135" s="51" t="s">
        <v>170</v>
      </c>
      <c r="H135" s="52">
        <v>1</v>
      </c>
      <c r="I135" s="53">
        <v>4500</v>
      </c>
      <c r="J135" s="53">
        <v>4500</v>
      </c>
      <c r="K135" s="43">
        <v>44287</v>
      </c>
    </row>
    <row r="136" spans="1:11" hidden="1" x14ac:dyDescent="0.25">
      <c r="A136" s="41" t="s">
        <v>112</v>
      </c>
      <c r="B136" s="42">
        <v>0.05</v>
      </c>
      <c r="C136" s="42">
        <v>212.56</v>
      </c>
      <c r="D136" s="42">
        <v>4251.2</v>
      </c>
      <c r="E136" s="43">
        <v>44562</v>
      </c>
      <c r="G136" s="51" t="s">
        <v>130</v>
      </c>
      <c r="H136" s="52">
        <v>27</v>
      </c>
      <c r="I136" s="53">
        <v>3618</v>
      </c>
      <c r="J136" s="54">
        <v>134</v>
      </c>
      <c r="K136" s="43">
        <v>44287</v>
      </c>
    </row>
    <row r="137" spans="1:11" hidden="1" x14ac:dyDescent="0.25">
      <c r="A137" s="41" t="s">
        <v>112</v>
      </c>
      <c r="B137" s="42">
        <v>0.05</v>
      </c>
      <c r="C137" s="42">
        <v>212.9</v>
      </c>
      <c r="D137" s="42">
        <v>4258</v>
      </c>
      <c r="E137" s="43">
        <v>44562</v>
      </c>
      <c r="G137" s="51" t="s">
        <v>131</v>
      </c>
      <c r="H137" s="52">
        <v>66</v>
      </c>
      <c r="I137" s="53">
        <v>4183.46</v>
      </c>
      <c r="J137" s="54">
        <v>63.39</v>
      </c>
      <c r="K137" s="43">
        <v>44287</v>
      </c>
    </row>
    <row r="138" spans="1:11" hidden="1" x14ac:dyDescent="0.25">
      <c r="A138" s="41" t="s">
        <v>112</v>
      </c>
      <c r="B138" s="42">
        <v>0.05</v>
      </c>
      <c r="C138" s="42">
        <v>213.12</v>
      </c>
      <c r="D138" s="42">
        <v>4262.3999999999996</v>
      </c>
      <c r="E138" s="43">
        <v>44562</v>
      </c>
      <c r="G138" s="51" t="s">
        <v>132</v>
      </c>
      <c r="H138" s="52">
        <v>35</v>
      </c>
      <c r="I138" s="54">
        <v>937.94</v>
      </c>
      <c r="J138" s="54">
        <v>26.8</v>
      </c>
      <c r="K138" s="43">
        <v>44287</v>
      </c>
    </row>
    <row r="139" spans="1:11" hidden="1" x14ac:dyDescent="0.25">
      <c r="A139" s="41" t="s">
        <v>112</v>
      </c>
      <c r="B139" s="42">
        <v>0.05</v>
      </c>
      <c r="C139" s="42">
        <v>213.12</v>
      </c>
      <c r="D139" s="42">
        <v>4262.3999999999996</v>
      </c>
      <c r="E139" s="43">
        <v>44562</v>
      </c>
      <c r="G139" s="51" t="s">
        <v>196</v>
      </c>
      <c r="H139" s="52">
        <v>20.332999999999998</v>
      </c>
      <c r="I139" s="53">
        <v>54115.7</v>
      </c>
      <c r="J139" s="53">
        <v>2661.47</v>
      </c>
      <c r="K139" s="43">
        <v>44287</v>
      </c>
    </row>
    <row r="140" spans="1:11" hidden="1" x14ac:dyDescent="0.25">
      <c r="A140" s="41" t="s">
        <v>112</v>
      </c>
      <c r="B140" s="42">
        <v>0.05</v>
      </c>
      <c r="C140" s="42">
        <v>213.13</v>
      </c>
      <c r="D140" s="42">
        <v>4262.6000000000004</v>
      </c>
      <c r="E140" s="43">
        <v>44562</v>
      </c>
      <c r="G140" s="51" t="s">
        <v>133</v>
      </c>
      <c r="H140" s="52">
        <v>7</v>
      </c>
      <c r="I140" s="53">
        <v>4602.95</v>
      </c>
      <c r="J140" s="54">
        <v>657.56</v>
      </c>
      <c r="K140" s="43">
        <v>44287</v>
      </c>
    </row>
    <row r="141" spans="1:11" hidden="1" x14ac:dyDescent="0.25">
      <c r="A141" s="41" t="s">
        <v>112</v>
      </c>
      <c r="B141" s="42">
        <v>0.05</v>
      </c>
      <c r="C141" s="42">
        <v>213.13</v>
      </c>
      <c r="D141" s="42">
        <v>4262.6000000000004</v>
      </c>
      <c r="E141" s="43">
        <v>44562</v>
      </c>
      <c r="G141" s="51" t="s">
        <v>134</v>
      </c>
      <c r="H141" s="52">
        <v>55</v>
      </c>
      <c r="I141" s="53">
        <v>4400</v>
      </c>
      <c r="J141" s="54">
        <v>80</v>
      </c>
      <c r="K141" s="43">
        <v>44287</v>
      </c>
    </row>
    <row r="142" spans="1:11" hidden="1" x14ac:dyDescent="0.25">
      <c r="A142" s="41" t="s">
        <v>112</v>
      </c>
      <c r="B142" s="42">
        <v>0.05</v>
      </c>
      <c r="C142" s="42">
        <v>213.12</v>
      </c>
      <c r="D142" s="42">
        <v>4262.3999999999996</v>
      </c>
      <c r="E142" s="43">
        <v>44562</v>
      </c>
      <c r="G142" s="51" t="s">
        <v>135</v>
      </c>
      <c r="H142" s="52">
        <v>3</v>
      </c>
      <c r="I142" s="54">
        <v>723</v>
      </c>
      <c r="J142" s="54">
        <v>241</v>
      </c>
      <c r="K142" s="43">
        <v>44287</v>
      </c>
    </row>
    <row r="143" spans="1:11" hidden="1" x14ac:dyDescent="0.25">
      <c r="A143" s="41" t="s">
        <v>112</v>
      </c>
      <c r="B143" s="42">
        <v>0.05</v>
      </c>
      <c r="C143" s="42">
        <v>213.13</v>
      </c>
      <c r="D143" s="42">
        <v>4262.6000000000004</v>
      </c>
      <c r="E143" s="43">
        <v>44562</v>
      </c>
      <c r="G143" s="51" t="s">
        <v>316</v>
      </c>
      <c r="H143" s="52">
        <v>4</v>
      </c>
      <c r="I143" s="53">
        <v>1280</v>
      </c>
      <c r="J143" s="54">
        <v>320</v>
      </c>
      <c r="K143" s="43">
        <v>44287</v>
      </c>
    </row>
    <row r="144" spans="1:11" hidden="1" x14ac:dyDescent="0.25">
      <c r="A144" s="41" t="s">
        <v>113</v>
      </c>
      <c r="B144" s="42">
        <v>64</v>
      </c>
      <c r="C144" s="42">
        <v>776.96</v>
      </c>
      <c r="D144" s="42">
        <v>12.14</v>
      </c>
      <c r="E144" s="43">
        <v>44562</v>
      </c>
      <c r="G144" s="51" t="s">
        <v>136</v>
      </c>
      <c r="H144" s="52">
        <v>45</v>
      </c>
      <c r="I144" s="53">
        <v>3195</v>
      </c>
      <c r="J144" s="54">
        <v>71</v>
      </c>
      <c r="K144" s="43">
        <v>44287</v>
      </c>
    </row>
    <row r="145" spans="1:11" hidden="1" x14ac:dyDescent="0.25">
      <c r="A145" s="41" t="s">
        <v>113</v>
      </c>
      <c r="B145" s="42">
        <v>15</v>
      </c>
      <c r="C145" s="42">
        <v>182.1</v>
      </c>
      <c r="D145" s="42">
        <v>12.14</v>
      </c>
      <c r="E145" s="43">
        <v>44562</v>
      </c>
      <c r="G145" s="51" t="s">
        <v>137</v>
      </c>
      <c r="H145" s="52">
        <v>270</v>
      </c>
      <c r="I145" s="53">
        <v>2956</v>
      </c>
      <c r="J145" s="54">
        <v>10.95</v>
      </c>
      <c r="K145" s="43">
        <v>44287</v>
      </c>
    </row>
    <row r="146" spans="1:11" hidden="1" x14ac:dyDescent="0.25">
      <c r="A146" s="41" t="s">
        <v>113</v>
      </c>
      <c r="B146" s="42">
        <v>10</v>
      </c>
      <c r="C146" s="42">
        <v>121.4</v>
      </c>
      <c r="D146" s="42">
        <v>12.14</v>
      </c>
      <c r="E146" s="43">
        <v>44562</v>
      </c>
      <c r="G146" s="51" t="s">
        <v>205</v>
      </c>
      <c r="H146" s="52">
        <v>4</v>
      </c>
      <c r="I146" s="53">
        <v>2798</v>
      </c>
      <c r="J146" s="54">
        <v>699.5</v>
      </c>
      <c r="K146" s="43">
        <v>44287</v>
      </c>
    </row>
    <row r="147" spans="1:11" hidden="1" x14ac:dyDescent="0.25">
      <c r="A147" s="41" t="s">
        <v>113</v>
      </c>
      <c r="B147" s="42">
        <v>5</v>
      </c>
      <c r="C147" s="42">
        <v>60.7</v>
      </c>
      <c r="D147" s="42">
        <v>12.14</v>
      </c>
      <c r="E147" s="43">
        <v>44562</v>
      </c>
      <c r="G147" s="51" t="s">
        <v>172</v>
      </c>
      <c r="H147" s="52">
        <v>39</v>
      </c>
      <c r="I147" s="53">
        <v>9750</v>
      </c>
      <c r="J147" s="54">
        <v>250</v>
      </c>
      <c r="K147" s="43">
        <v>44287</v>
      </c>
    </row>
    <row r="148" spans="1:11" hidden="1" x14ac:dyDescent="0.25">
      <c r="A148" s="41" t="s">
        <v>113</v>
      </c>
      <c r="B148" s="42">
        <v>10</v>
      </c>
      <c r="C148" s="42">
        <v>121.4</v>
      </c>
      <c r="D148" s="42">
        <v>12.14</v>
      </c>
      <c r="E148" s="43">
        <v>44562</v>
      </c>
      <c r="G148" s="51" t="s">
        <v>138</v>
      </c>
      <c r="H148" s="52">
        <v>1.4</v>
      </c>
      <c r="I148" s="53">
        <v>1159.3699999999999</v>
      </c>
      <c r="J148" s="54">
        <v>828.12</v>
      </c>
      <c r="K148" s="43">
        <v>44287</v>
      </c>
    </row>
    <row r="149" spans="1:11" hidden="1" x14ac:dyDescent="0.25">
      <c r="A149" s="41" t="s">
        <v>113</v>
      </c>
      <c r="B149" s="42">
        <v>5</v>
      </c>
      <c r="C149" s="42">
        <v>60.7</v>
      </c>
      <c r="D149" s="42">
        <v>12.14</v>
      </c>
      <c r="E149" s="43">
        <v>44562</v>
      </c>
      <c r="G149" s="51" t="s">
        <v>139</v>
      </c>
      <c r="H149" s="52">
        <v>86</v>
      </c>
      <c r="I149" s="53">
        <v>7681.79</v>
      </c>
      <c r="J149" s="54">
        <v>89.32</v>
      </c>
      <c r="K149" s="43">
        <v>44287</v>
      </c>
    </row>
    <row r="150" spans="1:11" hidden="1" x14ac:dyDescent="0.25">
      <c r="A150" s="41" t="s">
        <v>113</v>
      </c>
      <c r="B150" s="42">
        <v>10</v>
      </c>
      <c r="C150" s="42">
        <v>121.4</v>
      </c>
      <c r="D150" s="42">
        <v>12.14</v>
      </c>
      <c r="E150" s="43">
        <v>44562</v>
      </c>
      <c r="G150" s="51" t="s">
        <v>261</v>
      </c>
      <c r="H150" s="52">
        <v>2</v>
      </c>
      <c r="I150" s="54">
        <v>620</v>
      </c>
      <c r="J150" s="54">
        <v>310</v>
      </c>
      <c r="K150" s="43">
        <v>44287</v>
      </c>
    </row>
    <row r="151" spans="1:11" hidden="1" x14ac:dyDescent="0.25">
      <c r="A151" s="41" t="s">
        <v>113</v>
      </c>
      <c r="B151" s="42">
        <v>10</v>
      </c>
      <c r="C151" s="42">
        <v>121.4</v>
      </c>
      <c r="D151" s="42">
        <v>12.14</v>
      </c>
      <c r="E151" s="43">
        <v>44562</v>
      </c>
      <c r="G151" s="51" t="s">
        <v>197</v>
      </c>
      <c r="H151" s="52">
        <v>2</v>
      </c>
      <c r="I151" s="54">
        <v>580</v>
      </c>
      <c r="J151" s="54">
        <v>290</v>
      </c>
      <c r="K151" s="43">
        <v>44287</v>
      </c>
    </row>
    <row r="152" spans="1:11" hidden="1" x14ac:dyDescent="0.25">
      <c r="A152" s="41" t="s">
        <v>113</v>
      </c>
      <c r="B152" s="42">
        <v>10</v>
      </c>
      <c r="C152" s="42">
        <v>121.4</v>
      </c>
      <c r="D152" s="42">
        <v>12.14</v>
      </c>
      <c r="E152" s="43">
        <v>44562</v>
      </c>
      <c r="G152" s="51" t="s">
        <v>174</v>
      </c>
      <c r="H152" s="52">
        <v>1</v>
      </c>
      <c r="I152" s="53">
        <v>2000</v>
      </c>
      <c r="J152" s="53">
        <v>2000</v>
      </c>
      <c r="K152" s="43">
        <v>44287</v>
      </c>
    </row>
    <row r="153" spans="1:11" hidden="1" x14ac:dyDescent="0.25">
      <c r="A153" s="41" t="s">
        <v>113</v>
      </c>
      <c r="B153" s="42">
        <v>5</v>
      </c>
      <c r="C153" s="42">
        <v>60.7</v>
      </c>
      <c r="D153" s="42">
        <v>12.14</v>
      </c>
      <c r="E153" s="43">
        <v>44562</v>
      </c>
      <c r="G153" s="51" t="s">
        <v>144</v>
      </c>
      <c r="H153" s="52">
        <v>750</v>
      </c>
      <c r="I153" s="53">
        <v>58500</v>
      </c>
      <c r="J153" s="54">
        <v>78</v>
      </c>
      <c r="K153" s="43">
        <v>44287</v>
      </c>
    </row>
    <row r="154" spans="1:11" hidden="1" x14ac:dyDescent="0.25">
      <c r="A154" s="41" t="s">
        <v>113</v>
      </c>
      <c r="B154" s="42">
        <v>10</v>
      </c>
      <c r="C154" s="42">
        <v>121.4</v>
      </c>
      <c r="D154" s="42">
        <v>12.14</v>
      </c>
      <c r="E154" s="43">
        <v>44562</v>
      </c>
      <c r="G154" s="51" t="s">
        <v>145</v>
      </c>
      <c r="H154" s="52">
        <v>43</v>
      </c>
      <c r="I154" s="53">
        <v>7100</v>
      </c>
      <c r="J154" s="54">
        <v>165.12</v>
      </c>
      <c r="K154" s="43">
        <v>44287</v>
      </c>
    </row>
    <row r="155" spans="1:11" hidden="1" x14ac:dyDescent="0.25">
      <c r="A155" s="41" t="s">
        <v>113</v>
      </c>
      <c r="B155" s="42">
        <v>5</v>
      </c>
      <c r="C155" s="42">
        <v>61.52</v>
      </c>
      <c r="D155" s="42">
        <v>12.3</v>
      </c>
      <c r="E155" s="43">
        <v>44562</v>
      </c>
      <c r="G155" s="51" t="s">
        <v>167</v>
      </c>
      <c r="H155" s="52">
        <v>8</v>
      </c>
      <c r="I155" s="54">
        <v>772</v>
      </c>
      <c r="J155" s="54">
        <v>96.5</v>
      </c>
      <c r="K155" s="43">
        <v>44287</v>
      </c>
    </row>
    <row r="156" spans="1:11" hidden="1" x14ac:dyDescent="0.25">
      <c r="A156" s="41" t="s">
        <v>113</v>
      </c>
      <c r="B156" s="42">
        <v>10</v>
      </c>
      <c r="C156" s="42">
        <v>125.5</v>
      </c>
      <c r="D156" s="42">
        <v>12.55</v>
      </c>
      <c r="E156" s="43">
        <v>44562</v>
      </c>
      <c r="G156" s="51" t="s">
        <v>147</v>
      </c>
      <c r="H156" s="52">
        <v>163</v>
      </c>
      <c r="I156" s="53">
        <v>57050</v>
      </c>
      <c r="J156" s="54">
        <v>350</v>
      </c>
      <c r="K156" s="43">
        <v>44287</v>
      </c>
    </row>
    <row r="157" spans="1:11" hidden="1" x14ac:dyDescent="0.25">
      <c r="A157" s="41" t="s">
        <v>113</v>
      </c>
      <c r="B157" s="42">
        <v>5</v>
      </c>
      <c r="C157" s="42">
        <v>62.75</v>
      </c>
      <c r="D157" s="42">
        <v>12.55</v>
      </c>
      <c r="E157" s="43">
        <v>44562</v>
      </c>
      <c r="G157" s="51" t="s">
        <v>149</v>
      </c>
      <c r="H157" s="52">
        <v>54</v>
      </c>
      <c r="I157" s="53">
        <v>5604</v>
      </c>
      <c r="J157" s="54">
        <v>103.78</v>
      </c>
      <c r="K157" s="43">
        <v>44287</v>
      </c>
    </row>
    <row r="158" spans="1:11" hidden="1" x14ac:dyDescent="0.25">
      <c r="A158" s="41" t="s">
        <v>113</v>
      </c>
      <c r="B158" s="42">
        <v>10</v>
      </c>
      <c r="C158" s="42">
        <v>125.5</v>
      </c>
      <c r="D158" s="42">
        <v>12.55</v>
      </c>
      <c r="E158" s="43">
        <v>44562</v>
      </c>
      <c r="G158" s="51" t="s">
        <v>150</v>
      </c>
      <c r="H158" s="52">
        <v>291</v>
      </c>
      <c r="I158" s="53">
        <v>59655</v>
      </c>
      <c r="J158" s="54">
        <v>205</v>
      </c>
      <c r="K158" s="43">
        <v>44287</v>
      </c>
    </row>
    <row r="159" spans="1:11" hidden="1" x14ac:dyDescent="0.25">
      <c r="A159" s="41" t="s">
        <v>113</v>
      </c>
      <c r="B159" s="42">
        <v>10</v>
      </c>
      <c r="C159" s="42">
        <v>125.5</v>
      </c>
      <c r="D159" s="42">
        <v>12.55</v>
      </c>
      <c r="E159" s="43">
        <v>44562</v>
      </c>
      <c r="G159" s="51" t="s">
        <v>151</v>
      </c>
      <c r="H159" s="52">
        <v>3</v>
      </c>
      <c r="I159" s="53">
        <v>1737</v>
      </c>
      <c r="J159" s="54">
        <v>579</v>
      </c>
      <c r="K159" s="43">
        <v>44287</v>
      </c>
    </row>
    <row r="160" spans="1:11" hidden="1" x14ac:dyDescent="0.25">
      <c r="A160" s="41" t="s">
        <v>113</v>
      </c>
      <c r="B160" s="42">
        <v>10</v>
      </c>
      <c r="C160" s="42">
        <v>125.5</v>
      </c>
      <c r="D160" s="42">
        <v>12.55</v>
      </c>
      <c r="E160" s="43">
        <v>44562</v>
      </c>
      <c r="G160" s="51" t="s">
        <v>198</v>
      </c>
      <c r="H160" s="52">
        <v>3</v>
      </c>
      <c r="I160" s="53">
        <v>2235</v>
      </c>
      <c r="J160" s="54">
        <v>745</v>
      </c>
      <c r="K160" s="43">
        <v>44287</v>
      </c>
    </row>
    <row r="161" spans="1:11" hidden="1" x14ac:dyDescent="0.25">
      <c r="A161" s="41" t="s">
        <v>113</v>
      </c>
      <c r="B161" s="42">
        <v>5</v>
      </c>
      <c r="C161" s="42">
        <v>62.75</v>
      </c>
      <c r="D161" s="42">
        <v>12.55</v>
      </c>
      <c r="E161" s="43">
        <v>44562</v>
      </c>
      <c r="G161" s="51" t="s">
        <v>263</v>
      </c>
      <c r="H161" s="52">
        <v>4</v>
      </c>
      <c r="I161" s="53">
        <v>3186.5</v>
      </c>
      <c r="J161" s="54">
        <v>796.63</v>
      </c>
      <c r="K161" s="43">
        <v>44287</v>
      </c>
    </row>
    <row r="162" spans="1:11" hidden="1" x14ac:dyDescent="0.25">
      <c r="A162" s="41" t="s">
        <v>113</v>
      </c>
      <c r="B162" s="42">
        <v>15</v>
      </c>
      <c r="C162" s="42">
        <v>188.25</v>
      </c>
      <c r="D162" s="42">
        <v>12.55</v>
      </c>
      <c r="E162" s="43">
        <v>44562</v>
      </c>
      <c r="G162" s="51" t="s">
        <v>153</v>
      </c>
      <c r="H162" s="52">
        <v>3</v>
      </c>
      <c r="I162" s="54">
        <v>721</v>
      </c>
      <c r="J162" s="54">
        <v>240.33</v>
      </c>
      <c r="K162" s="43">
        <v>44287</v>
      </c>
    </row>
    <row r="163" spans="1:11" ht="20.399999999999999" hidden="1" x14ac:dyDescent="0.25">
      <c r="A163" s="41" t="s">
        <v>113</v>
      </c>
      <c r="B163" s="42">
        <v>10</v>
      </c>
      <c r="C163" s="42">
        <v>125.5</v>
      </c>
      <c r="D163" s="42">
        <v>12.55</v>
      </c>
      <c r="E163" s="43">
        <v>44562</v>
      </c>
      <c r="G163" s="51" t="s">
        <v>208</v>
      </c>
      <c r="H163" s="52">
        <v>3</v>
      </c>
      <c r="I163" s="53">
        <v>1110</v>
      </c>
      <c r="J163" s="54">
        <v>370</v>
      </c>
      <c r="K163" s="43">
        <v>44287</v>
      </c>
    </row>
    <row r="164" spans="1:11" hidden="1" x14ac:dyDescent="0.25">
      <c r="A164" s="41" t="s">
        <v>113</v>
      </c>
      <c r="B164" s="42">
        <v>25</v>
      </c>
      <c r="C164" s="42">
        <v>315.64999999999998</v>
      </c>
      <c r="D164" s="42">
        <v>12.63</v>
      </c>
      <c r="E164" s="43">
        <v>44562</v>
      </c>
      <c r="G164" s="51" t="s">
        <v>200</v>
      </c>
      <c r="H164" s="52">
        <v>3</v>
      </c>
      <c r="I164" s="53">
        <v>1633.64</v>
      </c>
      <c r="J164" s="54">
        <v>544.54999999999995</v>
      </c>
      <c r="K164" s="43">
        <v>44287</v>
      </c>
    </row>
    <row r="165" spans="1:11" hidden="1" x14ac:dyDescent="0.25">
      <c r="A165" s="41" t="s">
        <v>113</v>
      </c>
      <c r="B165" s="42">
        <v>10</v>
      </c>
      <c r="C165" s="42">
        <v>135</v>
      </c>
      <c r="D165" s="42">
        <v>13.5</v>
      </c>
      <c r="E165" s="43">
        <v>44562</v>
      </c>
      <c r="G165" s="51" t="s">
        <v>155</v>
      </c>
      <c r="H165" s="52">
        <v>50</v>
      </c>
      <c r="I165" s="53">
        <v>31800</v>
      </c>
      <c r="J165" s="54">
        <v>636</v>
      </c>
      <c r="K165" s="43">
        <v>44287</v>
      </c>
    </row>
    <row r="166" spans="1:11" hidden="1" x14ac:dyDescent="0.25">
      <c r="A166" s="41" t="s">
        <v>113</v>
      </c>
      <c r="B166" s="42">
        <v>25</v>
      </c>
      <c r="C166" s="42">
        <v>337.5</v>
      </c>
      <c r="D166" s="42">
        <v>13.5</v>
      </c>
      <c r="E166" s="43">
        <v>44562</v>
      </c>
      <c r="G166" s="51" t="s">
        <v>280</v>
      </c>
      <c r="H166" s="52">
        <v>132</v>
      </c>
      <c r="I166" s="53">
        <v>5430</v>
      </c>
      <c r="J166" s="54">
        <v>41.14</v>
      </c>
      <c r="K166" s="43">
        <v>44287</v>
      </c>
    </row>
    <row r="167" spans="1:11" hidden="1" x14ac:dyDescent="0.25">
      <c r="A167" s="41" t="s">
        <v>113</v>
      </c>
      <c r="B167" s="42">
        <v>15</v>
      </c>
      <c r="C167" s="42">
        <v>202.5</v>
      </c>
      <c r="D167" s="42">
        <v>13.5</v>
      </c>
      <c r="E167" s="43">
        <v>44562</v>
      </c>
      <c r="G167" s="51" t="s">
        <v>140</v>
      </c>
      <c r="H167" s="52">
        <v>210</v>
      </c>
      <c r="I167" s="53">
        <v>16770</v>
      </c>
      <c r="J167" s="54">
        <v>79.86</v>
      </c>
      <c r="K167" s="43">
        <v>44287</v>
      </c>
    </row>
    <row r="168" spans="1:11" hidden="1" x14ac:dyDescent="0.25">
      <c r="A168" s="41" t="s">
        <v>113</v>
      </c>
      <c r="B168" s="42">
        <v>10</v>
      </c>
      <c r="C168" s="42">
        <v>135</v>
      </c>
      <c r="D168" s="42">
        <v>13.5</v>
      </c>
      <c r="E168" s="43">
        <v>44562</v>
      </c>
      <c r="G168" s="51" t="s">
        <v>141</v>
      </c>
      <c r="H168" s="52">
        <v>58</v>
      </c>
      <c r="I168" s="53">
        <v>12354</v>
      </c>
      <c r="J168" s="54">
        <v>213</v>
      </c>
      <c r="K168" s="43">
        <v>44287</v>
      </c>
    </row>
    <row r="169" spans="1:11" hidden="1" x14ac:dyDescent="0.25">
      <c r="A169" s="41" t="s">
        <v>113</v>
      </c>
      <c r="B169" s="42">
        <v>5</v>
      </c>
      <c r="C169" s="42">
        <v>67.5</v>
      </c>
      <c r="D169" s="42">
        <v>13.5</v>
      </c>
      <c r="E169" s="43">
        <v>44562</v>
      </c>
      <c r="G169" s="51" t="s">
        <v>142</v>
      </c>
      <c r="H169" s="52">
        <v>126</v>
      </c>
      <c r="I169" s="53">
        <v>13014</v>
      </c>
      <c r="J169" s="54">
        <v>103.29</v>
      </c>
      <c r="K169" s="43">
        <v>44287</v>
      </c>
    </row>
    <row r="170" spans="1:11" hidden="1" x14ac:dyDescent="0.25">
      <c r="A170" s="41" t="s">
        <v>113</v>
      </c>
      <c r="B170" s="42">
        <v>10</v>
      </c>
      <c r="C170" s="42">
        <v>135</v>
      </c>
      <c r="D170" s="42">
        <v>13.5</v>
      </c>
      <c r="E170" s="43">
        <v>44562</v>
      </c>
      <c r="G170" s="51" t="s">
        <v>143</v>
      </c>
      <c r="H170" s="52">
        <v>3</v>
      </c>
      <c r="I170" s="53">
        <v>1200</v>
      </c>
      <c r="J170" s="54">
        <v>400</v>
      </c>
      <c r="K170" s="43">
        <v>44287</v>
      </c>
    </row>
    <row r="171" spans="1:11" hidden="1" x14ac:dyDescent="0.25">
      <c r="A171" s="41" t="s">
        <v>113</v>
      </c>
      <c r="B171" s="42">
        <v>10</v>
      </c>
      <c r="C171" s="42">
        <v>135</v>
      </c>
      <c r="D171" s="42">
        <v>13.5</v>
      </c>
      <c r="E171" s="43">
        <v>44562</v>
      </c>
      <c r="G171" s="51" t="s">
        <v>317</v>
      </c>
      <c r="H171" s="52">
        <v>30</v>
      </c>
      <c r="I171" s="53">
        <v>15900</v>
      </c>
      <c r="J171" s="54">
        <v>530</v>
      </c>
      <c r="K171" s="43">
        <v>44287</v>
      </c>
    </row>
    <row r="172" spans="1:11" hidden="1" x14ac:dyDescent="0.25">
      <c r="A172" s="41" t="s">
        <v>113</v>
      </c>
      <c r="B172" s="42">
        <v>15</v>
      </c>
      <c r="C172" s="42">
        <v>202.5</v>
      </c>
      <c r="D172" s="42">
        <v>13.5</v>
      </c>
      <c r="E172" s="43">
        <v>44562</v>
      </c>
      <c r="G172" s="51" t="s">
        <v>173</v>
      </c>
      <c r="H172" s="52">
        <v>55</v>
      </c>
      <c r="I172" s="53">
        <v>29580</v>
      </c>
      <c r="J172" s="54">
        <v>537.82000000000005</v>
      </c>
      <c r="K172" s="43">
        <v>44287</v>
      </c>
    </row>
    <row r="173" spans="1:11" hidden="1" x14ac:dyDescent="0.25">
      <c r="A173" s="41" t="s">
        <v>113</v>
      </c>
      <c r="B173" s="42">
        <v>5</v>
      </c>
      <c r="C173" s="42">
        <v>67.5</v>
      </c>
      <c r="D173" s="42">
        <v>13.5</v>
      </c>
      <c r="E173" s="43">
        <v>44562</v>
      </c>
      <c r="G173" s="51" t="s">
        <v>282</v>
      </c>
      <c r="H173" s="52">
        <v>14</v>
      </c>
      <c r="I173" s="54">
        <v>140</v>
      </c>
      <c r="J173" s="54">
        <v>10</v>
      </c>
      <c r="K173" s="43">
        <v>44287</v>
      </c>
    </row>
    <row r="174" spans="1:11" hidden="1" x14ac:dyDescent="0.25">
      <c r="A174" s="41" t="s">
        <v>113</v>
      </c>
      <c r="B174" s="42">
        <v>20</v>
      </c>
      <c r="C174" s="42">
        <v>270</v>
      </c>
      <c r="D174" s="42">
        <v>13.5</v>
      </c>
      <c r="E174" s="43">
        <v>44562</v>
      </c>
      <c r="G174" s="51" t="s">
        <v>165</v>
      </c>
      <c r="H174" s="52">
        <v>3</v>
      </c>
      <c r="I174" s="53">
        <v>3940</v>
      </c>
      <c r="J174" s="53">
        <v>1313.33</v>
      </c>
      <c r="K174" s="43">
        <v>44287</v>
      </c>
    </row>
    <row r="175" spans="1:11" hidden="1" x14ac:dyDescent="0.25">
      <c r="A175" s="41" t="s">
        <v>113</v>
      </c>
      <c r="B175" s="42">
        <v>10</v>
      </c>
      <c r="C175" s="42">
        <v>135</v>
      </c>
      <c r="D175" s="42">
        <v>13.5</v>
      </c>
      <c r="E175" s="43">
        <v>44562</v>
      </c>
      <c r="G175" s="51" t="s">
        <v>268</v>
      </c>
      <c r="H175" s="52">
        <v>2</v>
      </c>
      <c r="I175" s="53">
        <v>6400</v>
      </c>
      <c r="J175" s="53">
        <v>3200</v>
      </c>
      <c r="K175" s="43">
        <v>44287</v>
      </c>
    </row>
    <row r="176" spans="1:11" hidden="1" x14ac:dyDescent="0.25">
      <c r="A176" s="41" t="s">
        <v>113</v>
      </c>
      <c r="B176" s="42">
        <v>5</v>
      </c>
      <c r="C176" s="42">
        <v>67.5</v>
      </c>
      <c r="D176" s="42">
        <v>13.5</v>
      </c>
      <c r="E176" s="43">
        <v>44562</v>
      </c>
      <c r="G176" s="51" t="s">
        <v>146</v>
      </c>
      <c r="H176" s="52">
        <v>7</v>
      </c>
      <c r="I176" s="53">
        <v>41500</v>
      </c>
      <c r="J176" s="53">
        <v>5928.57</v>
      </c>
      <c r="K176" s="43">
        <v>44287</v>
      </c>
    </row>
    <row r="177" spans="1:11" hidden="1" x14ac:dyDescent="0.25">
      <c r="A177" s="41" t="s">
        <v>113</v>
      </c>
      <c r="B177" s="42">
        <v>10</v>
      </c>
      <c r="C177" s="42">
        <v>135</v>
      </c>
      <c r="D177" s="42">
        <v>13.5</v>
      </c>
      <c r="E177" s="43">
        <v>44562</v>
      </c>
      <c r="G177" s="51" t="s">
        <v>199</v>
      </c>
      <c r="H177" s="52">
        <v>1</v>
      </c>
      <c r="I177" s="54">
        <v>420</v>
      </c>
      <c r="J177" s="54">
        <v>420</v>
      </c>
      <c r="K177" s="43">
        <v>44287</v>
      </c>
    </row>
    <row r="178" spans="1:11" hidden="1" x14ac:dyDescent="0.25">
      <c r="A178" s="41" t="s">
        <v>113</v>
      </c>
      <c r="B178" s="42">
        <v>10</v>
      </c>
      <c r="C178" s="42">
        <v>135</v>
      </c>
      <c r="D178" s="42">
        <v>13.5</v>
      </c>
      <c r="E178" s="43">
        <v>44562</v>
      </c>
      <c r="G178" s="51" t="s">
        <v>154</v>
      </c>
      <c r="H178" s="52">
        <v>198</v>
      </c>
      <c r="I178" s="53">
        <v>3960</v>
      </c>
      <c r="J178" s="54">
        <v>20</v>
      </c>
      <c r="K178" s="43">
        <v>44287</v>
      </c>
    </row>
    <row r="179" spans="1:11" hidden="1" x14ac:dyDescent="0.25">
      <c r="A179" s="41" t="s">
        <v>113</v>
      </c>
      <c r="B179" s="42">
        <v>15</v>
      </c>
      <c r="C179" s="42">
        <v>202.5</v>
      </c>
      <c r="D179" s="42">
        <v>13.5</v>
      </c>
      <c r="E179" s="43">
        <v>44562</v>
      </c>
      <c r="G179" s="51" t="s">
        <v>283</v>
      </c>
      <c r="H179" s="52">
        <v>16</v>
      </c>
      <c r="I179" s="53">
        <v>1790</v>
      </c>
      <c r="J179" s="54">
        <v>111.88</v>
      </c>
      <c r="K179" s="43">
        <v>44287</v>
      </c>
    </row>
    <row r="180" spans="1:11" hidden="1" x14ac:dyDescent="0.25">
      <c r="A180" s="41" t="s">
        <v>113</v>
      </c>
      <c r="B180" s="42">
        <v>61</v>
      </c>
      <c r="C180" s="42">
        <v>823.5</v>
      </c>
      <c r="D180" s="42">
        <v>13.5</v>
      </c>
      <c r="E180" s="43">
        <v>44562</v>
      </c>
      <c r="G180" s="51" t="s">
        <v>157</v>
      </c>
      <c r="H180" s="52">
        <v>43</v>
      </c>
      <c r="I180" s="54">
        <v>845</v>
      </c>
      <c r="J180" s="54">
        <v>19.649999999999999</v>
      </c>
      <c r="K180" s="43">
        <v>44287</v>
      </c>
    </row>
    <row r="181" spans="1:11" hidden="1" x14ac:dyDescent="0.25">
      <c r="A181" s="41" t="s">
        <v>113</v>
      </c>
      <c r="B181" s="42">
        <v>20</v>
      </c>
      <c r="C181" s="42">
        <v>270</v>
      </c>
      <c r="D181" s="42">
        <v>13.5</v>
      </c>
      <c r="E181" s="43">
        <v>44562</v>
      </c>
      <c r="G181" s="51" t="s">
        <v>318</v>
      </c>
      <c r="H181" s="52">
        <v>2</v>
      </c>
      <c r="I181" s="53">
        <v>3200</v>
      </c>
      <c r="J181" s="53">
        <v>1600</v>
      </c>
      <c r="K181" s="43">
        <v>44287</v>
      </c>
    </row>
    <row r="182" spans="1:11" x14ac:dyDescent="0.25">
      <c r="A182" s="41" t="s">
        <v>113</v>
      </c>
      <c r="B182" s="42">
        <v>20</v>
      </c>
      <c r="C182" s="42">
        <v>270</v>
      </c>
      <c r="D182" s="42">
        <v>13.5</v>
      </c>
      <c r="E182" s="43">
        <v>44562</v>
      </c>
      <c r="G182" s="51" t="s">
        <v>124</v>
      </c>
      <c r="H182" s="52">
        <v>55</v>
      </c>
      <c r="I182" s="53">
        <v>7432.67</v>
      </c>
      <c r="J182" s="54">
        <v>135.13999999999999</v>
      </c>
      <c r="K182" s="43">
        <v>44317</v>
      </c>
    </row>
    <row r="183" spans="1:11" x14ac:dyDescent="0.25">
      <c r="A183" s="41" t="s">
        <v>113</v>
      </c>
      <c r="B183" s="42">
        <v>20</v>
      </c>
      <c r="C183" s="42">
        <v>270</v>
      </c>
      <c r="D183" s="42">
        <v>13.5</v>
      </c>
      <c r="E183" s="43">
        <v>44562</v>
      </c>
      <c r="G183" s="51" t="s">
        <v>214</v>
      </c>
      <c r="H183" s="52">
        <v>62</v>
      </c>
      <c r="I183" s="53">
        <v>163457.5</v>
      </c>
      <c r="J183" s="53">
        <v>2636.41</v>
      </c>
      <c r="K183" s="43">
        <v>44317</v>
      </c>
    </row>
    <row r="184" spans="1:11" x14ac:dyDescent="0.25">
      <c r="A184" s="41" t="s">
        <v>113</v>
      </c>
      <c r="B184" s="42">
        <v>20</v>
      </c>
      <c r="C184" s="42">
        <v>270</v>
      </c>
      <c r="D184" s="42">
        <v>13.5</v>
      </c>
      <c r="E184" s="43">
        <v>44562</v>
      </c>
      <c r="G184" s="51" t="s">
        <v>203</v>
      </c>
      <c r="H184" s="52">
        <v>0.08</v>
      </c>
      <c r="I184" s="54">
        <v>298</v>
      </c>
      <c r="J184" s="53">
        <v>3725</v>
      </c>
      <c r="K184" s="43">
        <v>44317</v>
      </c>
    </row>
    <row r="185" spans="1:11" x14ac:dyDescent="0.25">
      <c r="A185" s="41" t="s">
        <v>113</v>
      </c>
      <c r="B185" s="42">
        <v>20</v>
      </c>
      <c r="C185" s="42">
        <v>270</v>
      </c>
      <c r="D185" s="42">
        <v>13.5</v>
      </c>
      <c r="E185" s="43">
        <v>44562</v>
      </c>
      <c r="G185" s="51" t="s">
        <v>90</v>
      </c>
      <c r="H185" s="52">
        <v>214</v>
      </c>
      <c r="I185" s="53">
        <v>12868.09</v>
      </c>
      <c r="J185" s="54">
        <v>60.13</v>
      </c>
      <c r="K185" s="43">
        <v>44317</v>
      </c>
    </row>
    <row r="186" spans="1:11" x14ac:dyDescent="0.25">
      <c r="A186" s="41" t="s">
        <v>113</v>
      </c>
      <c r="B186" s="42">
        <v>20</v>
      </c>
      <c r="C186" s="42">
        <v>270</v>
      </c>
      <c r="D186" s="42">
        <v>13.5</v>
      </c>
      <c r="E186" s="43">
        <v>44562</v>
      </c>
      <c r="G186" s="51" t="s">
        <v>97</v>
      </c>
      <c r="H186" s="52">
        <v>16.5</v>
      </c>
      <c r="I186" s="53">
        <v>29700</v>
      </c>
      <c r="J186" s="53">
        <v>1800</v>
      </c>
      <c r="K186" s="43">
        <v>44317</v>
      </c>
    </row>
    <row r="187" spans="1:11" x14ac:dyDescent="0.25">
      <c r="A187" s="41" t="s">
        <v>113</v>
      </c>
      <c r="B187" s="42">
        <v>20</v>
      </c>
      <c r="C187" s="42">
        <v>270</v>
      </c>
      <c r="D187" s="42">
        <v>13.5</v>
      </c>
      <c r="E187" s="43">
        <v>44562</v>
      </c>
      <c r="G187" s="51" t="s">
        <v>216</v>
      </c>
      <c r="H187" s="52">
        <v>1.5880000000000001</v>
      </c>
      <c r="I187" s="53">
        <v>4156.93</v>
      </c>
      <c r="J187" s="53">
        <v>2617.71</v>
      </c>
      <c r="K187" s="43">
        <v>44317</v>
      </c>
    </row>
    <row r="188" spans="1:11" x14ac:dyDescent="0.25">
      <c r="A188" s="41" t="s">
        <v>113</v>
      </c>
      <c r="B188" s="42">
        <v>20</v>
      </c>
      <c r="C188" s="42">
        <v>270</v>
      </c>
      <c r="D188" s="42">
        <v>13.5</v>
      </c>
      <c r="E188" s="43">
        <v>44562</v>
      </c>
      <c r="G188" s="51" t="s">
        <v>217</v>
      </c>
      <c r="H188" s="52">
        <v>1.726</v>
      </c>
      <c r="I188" s="53">
        <v>4502</v>
      </c>
      <c r="J188" s="53">
        <v>2608.34</v>
      </c>
      <c r="K188" s="43">
        <v>44317</v>
      </c>
    </row>
    <row r="189" spans="1:11" x14ac:dyDescent="0.25">
      <c r="A189" s="41" t="s">
        <v>113</v>
      </c>
      <c r="B189" s="42">
        <v>20</v>
      </c>
      <c r="C189" s="42">
        <v>260.92</v>
      </c>
      <c r="D189" s="42">
        <v>13.05</v>
      </c>
      <c r="E189" s="43">
        <v>44562</v>
      </c>
      <c r="G189" s="51" t="s">
        <v>15</v>
      </c>
      <c r="H189" s="52">
        <v>3.4</v>
      </c>
      <c r="I189" s="53">
        <v>23537.52</v>
      </c>
      <c r="J189" s="53">
        <v>6922.8</v>
      </c>
      <c r="K189" s="43">
        <v>44317</v>
      </c>
    </row>
    <row r="190" spans="1:11" x14ac:dyDescent="0.25">
      <c r="A190" s="41" t="s">
        <v>113</v>
      </c>
      <c r="B190" s="42">
        <v>20</v>
      </c>
      <c r="C190" s="42">
        <v>259.91000000000003</v>
      </c>
      <c r="D190" s="42">
        <v>13</v>
      </c>
      <c r="E190" s="43">
        <v>44562</v>
      </c>
      <c r="G190" s="51" t="s">
        <v>31</v>
      </c>
      <c r="H190" s="52">
        <v>7</v>
      </c>
      <c r="I190" s="53">
        <v>4095</v>
      </c>
      <c r="J190" s="54">
        <v>585</v>
      </c>
      <c r="K190" s="43">
        <v>44317</v>
      </c>
    </row>
    <row r="191" spans="1:11" x14ac:dyDescent="0.25">
      <c r="A191" s="41" t="s">
        <v>113</v>
      </c>
      <c r="B191" s="42">
        <v>25</v>
      </c>
      <c r="C191" s="42">
        <v>324.89</v>
      </c>
      <c r="D191" s="42">
        <v>13</v>
      </c>
      <c r="E191" s="43">
        <v>44562</v>
      </c>
      <c r="G191" s="51" t="s">
        <v>35</v>
      </c>
      <c r="H191" s="52">
        <v>1.39</v>
      </c>
      <c r="I191" s="53">
        <v>8186.28</v>
      </c>
      <c r="J191" s="53">
        <v>5889.41</v>
      </c>
      <c r="K191" s="43">
        <v>44317</v>
      </c>
    </row>
    <row r="192" spans="1:11" x14ac:dyDescent="0.25">
      <c r="A192" s="41" t="s">
        <v>113</v>
      </c>
      <c r="B192" s="42">
        <v>20</v>
      </c>
      <c r="C192" s="42">
        <v>259.91000000000003</v>
      </c>
      <c r="D192" s="42">
        <v>13</v>
      </c>
      <c r="E192" s="43">
        <v>44562</v>
      </c>
      <c r="G192" s="51" t="s">
        <v>36</v>
      </c>
      <c r="H192" s="52">
        <v>445</v>
      </c>
      <c r="I192" s="53">
        <v>12375.54</v>
      </c>
      <c r="J192" s="54">
        <v>27.81</v>
      </c>
      <c r="K192" s="43">
        <v>44317</v>
      </c>
    </row>
    <row r="193" spans="1:11" x14ac:dyDescent="0.25">
      <c r="A193" s="41" t="s">
        <v>113</v>
      </c>
      <c r="B193" s="42">
        <v>20</v>
      </c>
      <c r="C193" s="42">
        <v>259.91000000000003</v>
      </c>
      <c r="D193" s="42">
        <v>13</v>
      </c>
      <c r="E193" s="43">
        <v>44562</v>
      </c>
      <c r="G193" s="51" t="s">
        <v>37</v>
      </c>
      <c r="H193" s="52">
        <v>2.2000000000000002</v>
      </c>
      <c r="I193" s="53">
        <v>2618</v>
      </c>
      <c r="J193" s="53">
        <v>1190</v>
      </c>
      <c r="K193" s="43">
        <v>44317</v>
      </c>
    </row>
    <row r="194" spans="1:11" x14ac:dyDescent="0.25">
      <c r="A194" s="41" t="s">
        <v>113</v>
      </c>
      <c r="B194" s="42">
        <v>20</v>
      </c>
      <c r="C194" s="42">
        <v>259.92</v>
      </c>
      <c r="D194" s="42">
        <v>13</v>
      </c>
      <c r="E194" s="43">
        <v>44562</v>
      </c>
      <c r="G194" s="51" t="s">
        <v>96</v>
      </c>
      <c r="H194" s="52">
        <f>3.45-0.8-0.51</f>
        <v>2.1400000000000006</v>
      </c>
      <c r="I194" s="53">
        <f>J194*H194</f>
        <v>4186.9528000000009</v>
      </c>
      <c r="J194" s="53">
        <v>1956.52</v>
      </c>
      <c r="K194" s="43">
        <v>44317</v>
      </c>
    </row>
    <row r="195" spans="1:11" x14ac:dyDescent="0.25">
      <c r="A195" s="41" t="s">
        <v>113</v>
      </c>
      <c r="B195" s="42">
        <v>20</v>
      </c>
      <c r="C195" s="42">
        <v>268.99</v>
      </c>
      <c r="D195" s="42">
        <v>13.45</v>
      </c>
      <c r="E195" s="43">
        <v>44562</v>
      </c>
      <c r="G195" s="51" t="s">
        <v>112</v>
      </c>
      <c r="H195" s="52">
        <f>2.56-0.32</f>
        <v>2.2400000000000002</v>
      </c>
      <c r="I195" s="53">
        <f>J195*H195</f>
        <v>8607.3792000000012</v>
      </c>
      <c r="J195" s="53">
        <v>3842.58</v>
      </c>
      <c r="K195" s="43">
        <v>44317</v>
      </c>
    </row>
    <row r="196" spans="1:11" x14ac:dyDescent="0.25">
      <c r="A196" s="41" t="s">
        <v>113</v>
      </c>
      <c r="B196" s="42">
        <v>20</v>
      </c>
      <c r="C196" s="42">
        <v>270</v>
      </c>
      <c r="D196" s="42">
        <v>13.5</v>
      </c>
      <c r="E196" s="43">
        <v>44562</v>
      </c>
      <c r="G196" s="51" t="s">
        <v>319</v>
      </c>
      <c r="H196" s="52">
        <v>0.4</v>
      </c>
      <c r="I196" s="53">
        <v>2758</v>
      </c>
      <c r="J196" s="53">
        <v>6895</v>
      </c>
      <c r="K196" s="43">
        <v>44317</v>
      </c>
    </row>
    <row r="197" spans="1:11" x14ac:dyDescent="0.25">
      <c r="A197" s="41" t="s">
        <v>113</v>
      </c>
      <c r="B197" s="42">
        <v>20</v>
      </c>
      <c r="C197" s="42">
        <v>270</v>
      </c>
      <c r="D197" s="42">
        <v>13.5</v>
      </c>
      <c r="E197" s="43">
        <v>44562</v>
      </c>
      <c r="G197" s="51" t="s">
        <v>113</v>
      </c>
      <c r="H197" s="55">
        <v>1225</v>
      </c>
      <c r="I197" s="53">
        <v>15064.16</v>
      </c>
      <c r="J197" s="54">
        <v>12.3</v>
      </c>
      <c r="K197" s="43">
        <v>44317</v>
      </c>
    </row>
    <row r="198" spans="1:11" x14ac:dyDescent="0.25">
      <c r="A198" s="41" t="s">
        <v>113</v>
      </c>
      <c r="B198" s="42">
        <v>25</v>
      </c>
      <c r="C198" s="42">
        <v>337.5</v>
      </c>
      <c r="D198" s="42">
        <v>13.5</v>
      </c>
      <c r="E198" s="43">
        <v>44562</v>
      </c>
      <c r="G198" s="51" t="s">
        <v>114</v>
      </c>
      <c r="H198" s="55">
        <v>7761</v>
      </c>
      <c r="I198" s="53">
        <v>70470.320000000007</v>
      </c>
      <c r="J198" s="54">
        <v>9.08</v>
      </c>
      <c r="K198" s="43">
        <v>44317</v>
      </c>
    </row>
    <row r="199" spans="1:11" x14ac:dyDescent="0.25">
      <c r="A199" s="41" t="s">
        <v>113</v>
      </c>
      <c r="B199" s="42">
        <v>25</v>
      </c>
      <c r="C199" s="42">
        <v>337.5</v>
      </c>
      <c r="D199" s="42">
        <v>13.5</v>
      </c>
      <c r="E199" s="43">
        <v>44562</v>
      </c>
      <c r="G199" s="51" t="s">
        <v>117</v>
      </c>
      <c r="H199" s="52">
        <v>163.24</v>
      </c>
      <c r="I199" s="53">
        <v>144991</v>
      </c>
      <c r="J199" s="54">
        <v>888.21</v>
      </c>
      <c r="K199" s="43">
        <v>44317</v>
      </c>
    </row>
    <row r="200" spans="1:11" x14ac:dyDescent="0.25">
      <c r="A200" s="41" t="s">
        <v>113</v>
      </c>
      <c r="B200" s="42">
        <v>20</v>
      </c>
      <c r="C200" s="42">
        <v>270</v>
      </c>
      <c r="D200" s="42">
        <v>13.5</v>
      </c>
      <c r="E200" s="43">
        <v>44562</v>
      </c>
      <c r="G200" s="51" t="s">
        <v>178</v>
      </c>
      <c r="H200" s="52">
        <v>48.034999999999997</v>
      </c>
      <c r="I200" s="53">
        <v>62152.5</v>
      </c>
      <c r="J200" s="53">
        <v>1293.9000000000001</v>
      </c>
      <c r="K200" s="43">
        <v>44317</v>
      </c>
    </row>
    <row r="201" spans="1:11" x14ac:dyDescent="0.25">
      <c r="A201" s="41" t="s">
        <v>113</v>
      </c>
      <c r="B201" s="42">
        <v>20</v>
      </c>
      <c r="C201" s="42">
        <v>270</v>
      </c>
      <c r="D201" s="42">
        <v>13.5</v>
      </c>
      <c r="E201" s="43">
        <v>44562</v>
      </c>
      <c r="G201" s="51" t="s">
        <v>123</v>
      </c>
      <c r="H201" s="52">
        <v>2</v>
      </c>
      <c r="I201" s="53">
        <v>3000</v>
      </c>
      <c r="J201" s="53">
        <v>1500</v>
      </c>
      <c r="K201" s="43">
        <v>44317</v>
      </c>
    </row>
    <row r="202" spans="1:11" x14ac:dyDescent="0.25">
      <c r="A202" s="41" t="s">
        <v>113</v>
      </c>
      <c r="B202" s="42">
        <v>25</v>
      </c>
      <c r="C202" s="42">
        <v>337.5</v>
      </c>
      <c r="D202" s="42">
        <v>13.5</v>
      </c>
      <c r="E202" s="43">
        <v>44562</v>
      </c>
      <c r="G202" s="51" t="s">
        <v>32</v>
      </c>
      <c r="H202" s="52">
        <f>28.4-2.765</f>
        <v>25.634999999999998</v>
      </c>
      <c r="I202" s="53">
        <f>H202*J202</f>
        <v>32026.574549999994</v>
      </c>
      <c r="J202" s="53">
        <v>1249.33</v>
      </c>
      <c r="K202" s="43">
        <v>44317</v>
      </c>
    </row>
    <row r="203" spans="1:11" x14ac:dyDescent="0.25">
      <c r="A203" s="41" t="s">
        <v>113</v>
      </c>
      <c r="B203" s="42">
        <v>20</v>
      </c>
      <c r="C203" s="42">
        <v>270</v>
      </c>
      <c r="D203" s="42">
        <v>13.5</v>
      </c>
      <c r="E203" s="43">
        <v>44562</v>
      </c>
      <c r="G203" s="51" t="s">
        <v>33</v>
      </c>
      <c r="H203" s="52">
        <v>61.09</v>
      </c>
      <c r="I203" s="53">
        <v>79763.600000000006</v>
      </c>
      <c r="J203" s="53">
        <v>1305.67</v>
      </c>
      <c r="K203" s="43">
        <v>44317</v>
      </c>
    </row>
    <row r="204" spans="1:11" x14ac:dyDescent="0.25">
      <c r="A204" s="41" t="s">
        <v>113</v>
      </c>
      <c r="B204" s="42">
        <v>20</v>
      </c>
      <c r="C204" s="42">
        <v>270</v>
      </c>
      <c r="D204" s="42">
        <v>13.5</v>
      </c>
      <c r="E204" s="43">
        <v>44562</v>
      </c>
      <c r="G204" s="51" t="s">
        <v>93</v>
      </c>
      <c r="H204" s="52">
        <v>10.3</v>
      </c>
      <c r="I204" s="53">
        <v>12669</v>
      </c>
      <c r="J204" s="53">
        <v>1230</v>
      </c>
      <c r="K204" s="43">
        <v>44317</v>
      </c>
    </row>
    <row r="205" spans="1:11" x14ac:dyDescent="0.25">
      <c r="A205" s="41" t="s">
        <v>113</v>
      </c>
      <c r="B205" s="42">
        <v>25</v>
      </c>
      <c r="C205" s="42">
        <v>337.5</v>
      </c>
      <c r="D205" s="42">
        <v>13.5</v>
      </c>
      <c r="E205" s="43">
        <v>44562</v>
      </c>
      <c r="G205" s="51" t="s">
        <v>11</v>
      </c>
      <c r="H205" s="52">
        <v>23.245000000000001</v>
      </c>
      <c r="I205" s="53">
        <v>17751.400000000001</v>
      </c>
      <c r="J205" s="54">
        <v>763.67</v>
      </c>
      <c r="K205" s="43">
        <v>44317</v>
      </c>
    </row>
    <row r="206" spans="1:11" x14ac:dyDescent="0.25">
      <c r="A206" s="41" t="s">
        <v>113</v>
      </c>
      <c r="B206" s="42">
        <v>20</v>
      </c>
      <c r="C206" s="42">
        <v>270</v>
      </c>
      <c r="D206" s="42">
        <v>13.5</v>
      </c>
      <c r="E206" s="43">
        <v>44562</v>
      </c>
      <c r="G206" s="51" t="s">
        <v>19</v>
      </c>
      <c r="H206" s="52">
        <f>7.7-3</f>
        <v>4.7</v>
      </c>
      <c r="I206" s="53">
        <f>H206*J206</f>
        <v>3910.4</v>
      </c>
      <c r="J206" s="54">
        <v>832</v>
      </c>
      <c r="K206" s="43">
        <v>44317</v>
      </c>
    </row>
    <row r="207" spans="1:11" x14ac:dyDescent="0.25">
      <c r="A207" s="41" t="s">
        <v>113</v>
      </c>
      <c r="B207" s="42">
        <v>20</v>
      </c>
      <c r="C207" s="42">
        <v>270</v>
      </c>
      <c r="D207" s="42">
        <v>13.5</v>
      </c>
      <c r="E207" s="43">
        <v>44562</v>
      </c>
      <c r="G207" s="51" t="s">
        <v>34</v>
      </c>
      <c r="H207" s="52">
        <v>2.4</v>
      </c>
      <c r="I207" s="53">
        <v>1488</v>
      </c>
      <c r="J207" s="54">
        <v>620</v>
      </c>
      <c r="K207" s="43">
        <v>44317</v>
      </c>
    </row>
    <row r="208" spans="1:11" ht="20.399999999999999" x14ac:dyDescent="0.25">
      <c r="A208" s="41" t="s">
        <v>113</v>
      </c>
      <c r="B208" s="42">
        <v>25</v>
      </c>
      <c r="C208" s="42">
        <v>330.48</v>
      </c>
      <c r="D208" s="42">
        <v>13.22</v>
      </c>
      <c r="E208" s="43">
        <v>44562</v>
      </c>
      <c r="G208" s="51" t="s">
        <v>222</v>
      </c>
      <c r="H208" s="52">
        <v>1.744</v>
      </c>
      <c r="I208" s="53">
        <v>4679</v>
      </c>
      <c r="J208" s="53">
        <v>2682.91</v>
      </c>
      <c r="K208" s="43">
        <v>44317</v>
      </c>
    </row>
    <row r="209" spans="1:11" x14ac:dyDescent="0.25">
      <c r="A209" s="41" t="s">
        <v>113</v>
      </c>
      <c r="B209" s="42">
        <v>20</v>
      </c>
      <c r="C209" s="42">
        <v>223.2</v>
      </c>
      <c r="D209" s="42">
        <v>11.16</v>
      </c>
      <c r="E209" s="43">
        <v>44562</v>
      </c>
      <c r="G209" s="51" t="s">
        <v>54</v>
      </c>
      <c r="H209" s="52">
        <v>2.2000000000000002</v>
      </c>
      <c r="I209" s="53">
        <v>1830.4</v>
      </c>
      <c r="J209" s="54">
        <v>832</v>
      </c>
      <c r="K209" s="43">
        <v>44317</v>
      </c>
    </row>
    <row r="210" spans="1:11" x14ac:dyDescent="0.25">
      <c r="A210" s="41" t="s">
        <v>113</v>
      </c>
      <c r="B210" s="42">
        <v>20</v>
      </c>
      <c r="C210" s="42">
        <v>223.2</v>
      </c>
      <c r="D210" s="42">
        <v>11.16</v>
      </c>
      <c r="E210" s="43">
        <v>44562</v>
      </c>
      <c r="G210" s="51" t="s">
        <v>58</v>
      </c>
      <c r="H210" s="52">
        <v>35.79</v>
      </c>
      <c r="I210" s="53">
        <v>53685</v>
      </c>
      <c r="J210" s="53">
        <v>1500</v>
      </c>
      <c r="K210" s="43">
        <v>44317</v>
      </c>
    </row>
    <row r="211" spans="1:11" x14ac:dyDescent="0.25">
      <c r="A211" s="41" t="s">
        <v>113</v>
      </c>
      <c r="B211" s="42">
        <v>20</v>
      </c>
      <c r="C211" s="42">
        <v>223.2</v>
      </c>
      <c r="D211" s="42">
        <v>11.16</v>
      </c>
      <c r="E211" s="43">
        <v>44562</v>
      </c>
      <c r="G211" s="51" t="s">
        <v>77</v>
      </c>
      <c r="H211" s="52">
        <v>14</v>
      </c>
      <c r="I211" s="53">
        <v>7210</v>
      </c>
      <c r="J211" s="54">
        <v>515</v>
      </c>
      <c r="K211" s="43">
        <v>44317</v>
      </c>
    </row>
    <row r="212" spans="1:11" x14ac:dyDescent="0.25">
      <c r="A212" s="41" t="s">
        <v>113</v>
      </c>
      <c r="B212" s="42">
        <v>20</v>
      </c>
      <c r="C212" s="42">
        <v>223.2</v>
      </c>
      <c r="D212" s="42">
        <v>11.16</v>
      </c>
      <c r="E212" s="43">
        <v>44562</v>
      </c>
      <c r="G212" s="51" t="s">
        <v>84</v>
      </c>
      <c r="H212" s="52">
        <v>133.6</v>
      </c>
      <c r="I212" s="53">
        <v>40080</v>
      </c>
      <c r="J212" s="54">
        <v>300</v>
      </c>
      <c r="K212" s="43">
        <v>44317</v>
      </c>
    </row>
    <row r="213" spans="1:11" x14ac:dyDescent="0.25">
      <c r="A213" s="41" t="s">
        <v>113</v>
      </c>
      <c r="B213" s="42">
        <v>20</v>
      </c>
      <c r="C213" s="42">
        <v>223.2</v>
      </c>
      <c r="D213" s="42">
        <v>11.16</v>
      </c>
      <c r="E213" s="43">
        <v>44562</v>
      </c>
      <c r="G213" s="51" t="s">
        <v>85</v>
      </c>
      <c r="H213" s="52">
        <v>9.8000000000000007</v>
      </c>
      <c r="I213" s="53">
        <v>3547.6</v>
      </c>
      <c r="J213" s="54">
        <v>362</v>
      </c>
      <c r="K213" s="43">
        <v>44317</v>
      </c>
    </row>
    <row r="214" spans="1:11" x14ac:dyDescent="0.25">
      <c r="A214" s="41" t="s">
        <v>114</v>
      </c>
      <c r="B214" s="42">
        <v>40</v>
      </c>
      <c r="C214" s="42">
        <v>419.6</v>
      </c>
      <c r="D214" s="42">
        <v>10.49</v>
      </c>
      <c r="E214" s="43">
        <v>44562</v>
      </c>
      <c r="G214" s="51" t="s">
        <v>12</v>
      </c>
      <c r="H214" s="52">
        <v>5.52</v>
      </c>
      <c r="I214" s="53">
        <v>4485</v>
      </c>
      <c r="J214" s="54">
        <v>812.5</v>
      </c>
      <c r="K214" s="43">
        <v>44317</v>
      </c>
    </row>
    <row r="215" spans="1:11" x14ac:dyDescent="0.25">
      <c r="A215" s="41" t="s">
        <v>114</v>
      </c>
      <c r="B215" s="42">
        <v>40</v>
      </c>
      <c r="C215" s="42">
        <v>419.6</v>
      </c>
      <c r="D215" s="42">
        <v>10.49</v>
      </c>
      <c r="E215" s="43">
        <v>44562</v>
      </c>
      <c r="G215" s="51" t="s">
        <v>16</v>
      </c>
      <c r="H215" s="52">
        <v>17.2</v>
      </c>
      <c r="I215" s="53">
        <v>30100</v>
      </c>
      <c r="J215" s="53">
        <v>1750</v>
      </c>
      <c r="K215" s="43">
        <v>44317</v>
      </c>
    </row>
    <row r="216" spans="1:11" x14ac:dyDescent="0.25">
      <c r="A216" s="41" t="s">
        <v>114</v>
      </c>
      <c r="B216" s="42">
        <v>40</v>
      </c>
      <c r="C216" s="42">
        <v>419.6</v>
      </c>
      <c r="D216" s="42">
        <v>10.49</v>
      </c>
      <c r="E216" s="43">
        <v>44562</v>
      </c>
      <c r="G216" s="51" t="s">
        <v>48</v>
      </c>
      <c r="H216" s="52">
        <v>4.04</v>
      </c>
      <c r="I216" s="53">
        <v>5413.6</v>
      </c>
      <c r="J216" s="53">
        <v>1340</v>
      </c>
      <c r="K216" s="43">
        <v>44317</v>
      </c>
    </row>
    <row r="217" spans="1:11" x14ac:dyDescent="0.25">
      <c r="A217" s="41" t="s">
        <v>114</v>
      </c>
      <c r="B217" s="42">
        <v>40</v>
      </c>
      <c r="C217" s="42">
        <v>419.6</v>
      </c>
      <c r="D217" s="42">
        <v>10.49</v>
      </c>
      <c r="E217" s="43">
        <v>44562</v>
      </c>
      <c r="G217" s="51" t="s">
        <v>55</v>
      </c>
      <c r="H217" s="52">
        <v>0.34499999999999997</v>
      </c>
      <c r="I217" s="54">
        <v>996.67</v>
      </c>
      <c r="J217" s="53">
        <v>2888.9</v>
      </c>
      <c r="K217" s="43">
        <v>44317</v>
      </c>
    </row>
    <row r="218" spans="1:11" x14ac:dyDescent="0.25">
      <c r="A218" s="41" t="s">
        <v>114</v>
      </c>
      <c r="B218" s="42">
        <v>726</v>
      </c>
      <c r="C218" s="42">
        <v>7615.74</v>
      </c>
      <c r="D218" s="42">
        <v>10.49</v>
      </c>
      <c r="E218" s="43">
        <v>44562</v>
      </c>
      <c r="G218" s="51" t="s">
        <v>71</v>
      </c>
      <c r="H218" s="52">
        <v>26</v>
      </c>
      <c r="I218" s="53">
        <v>12912.07</v>
      </c>
      <c r="J218" s="54">
        <v>496.62</v>
      </c>
      <c r="K218" s="43">
        <v>44317</v>
      </c>
    </row>
    <row r="219" spans="1:11" x14ac:dyDescent="0.25">
      <c r="A219" s="41" t="s">
        <v>114</v>
      </c>
      <c r="B219" s="42">
        <v>40</v>
      </c>
      <c r="C219" s="42">
        <v>419.6</v>
      </c>
      <c r="D219" s="42">
        <v>10.49</v>
      </c>
      <c r="E219" s="43">
        <v>44562</v>
      </c>
      <c r="G219" s="51" t="s">
        <v>39</v>
      </c>
      <c r="H219" s="52">
        <v>7.8</v>
      </c>
      <c r="I219" s="53">
        <v>1790</v>
      </c>
      <c r="J219" s="54">
        <v>229.49</v>
      </c>
      <c r="K219" s="43">
        <v>44317</v>
      </c>
    </row>
    <row r="220" spans="1:11" x14ac:dyDescent="0.25">
      <c r="A220" s="41" t="s">
        <v>114</v>
      </c>
      <c r="B220" s="42">
        <v>100</v>
      </c>
      <c r="C220" s="42">
        <v>1049</v>
      </c>
      <c r="D220" s="42">
        <v>10.49</v>
      </c>
      <c r="E220" s="43">
        <v>44562</v>
      </c>
      <c r="G220" s="51" t="s">
        <v>40</v>
      </c>
      <c r="H220" s="52">
        <v>36.6</v>
      </c>
      <c r="I220" s="53">
        <v>17762.5</v>
      </c>
      <c r="J220" s="54">
        <v>485.31</v>
      </c>
      <c r="K220" s="43">
        <v>44317</v>
      </c>
    </row>
    <row r="221" spans="1:11" x14ac:dyDescent="0.25">
      <c r="A221" s="41" t="s">
        <v>114</v>
      </c>
      <c r="B221" s="42">
        <v>250</v>
      </c>
      <c r="C221" s="42">
        <v>2622.5</v>
      </c>
      <c r="D221" s="42">
        <v>10.49</v>
      </c>
      <c r="E221" s="43">
        <v>44562</v>
      </c>
      <c r="G221" s="51" t="s">
        <v>41</v>
      </c>
      <c r="H221" s="52">
        <v>8.4</v>
      </c>
      <c r="I221" s="53">
        <v>2379.5</v>
      </c>
      <c r="J221" s="54">
        <v>283.27</v>
      </c>
      <c r="K221" s="43">
        <v>44317</v>
      </c>
    </row>
    <row r="222" spans="1:11" x14ac:dyDescent="0.25">
      <c r="A222" s="41" t="s">
        <v>114</v>
      </c>
      <c r="B222" s="42">
        <v>100</v>
      </c>
      <c r="C222" s="42">
        <v>1049</v>
      </c>
      <c r="D222" s="42">
        <v>10.49</v>
      </c>
      <c r="E222" s="43">
        <v>44562</v>
      </c>
      <c r="G222" s="51" t="s">
        <v>2</v>
      </c>
      <c r="H222" s="52">
        <v>4.3</v>
      </c>
      <c r="I222" s="53">
        <v>2688.25</v>
      </c>
      <c r="J222" s="54">
        <v>625.16999999999996</v>
      </c>
      <c r="K222" s="43">
        <v>44317</v>
      </c>
    </row>
    <row r="223" spans="1:11" x14ac:dyDescent="0.25">
      <c r="A223" s="41" t="s">
        <v>114</v>
      </c>
      <c r="B223" s="42">
        <v>40</v>
      </c>
      <c r="C223" s="42">
        <v>419.6</v>
      </c>
      <c r="D223" s="42">
        <v>10.49</v>
      </c>
      <c r="E223" s="43">
        <v>44562</v>
      </c>
      <c r="G223" s="51" t="s">
        <v>42</v>
      </c>
      <c r="H223" s="52">
        <v>1.8</v>
      </c>
      <c r="I223" s="54">
        <v>540</v>
      </c>
      <c r="J223" s="54">
        <v>300</v>
      </c>
      <c r="K223" s="43">
        <v>44317</v>
      </c>
    </row>
    <row r="224" spans="1:11" x14ac:dyDescent="0.25">
      <c r="A224" s="41" t="s">
        <v>114</v>
      </c>
      <c r="B224" s="42">
        <v>100</v>
      </c>
      <c r="C224" s="42">
        <v>1049</v>
      </c>
      <c r="D224" s="42">
        <v>10.49</v>
      </c>
      <c r="E224" s="43">
        <v>44562</v>
      </c>
      <c r="G224" s="51" t="s">
        <v>43</v>
      </c>
      <c r="H224" s="52">
        <v>9.6999999999999993</v>
      </c>
      <c r="I224" s="53">
        <v>1976</v>
      </c>
      <c r="J224" s="54">
        <v>203.71</v>
      </c>
      <c r="K224" s="43">
        <v>44317</v>
      </c>
    </row>
    <row r="225" spans="1:11" x14ac:dyDescent="0.25">
      <c r="A225" s="41" t="s">
        <v>114</v>
      </c>
      <c r="B225" s="42">
        <v>300</v>
      </c>
      <c r="C225" s="42">
        <v>3147</v>
      </c>
      <c r="D225" s="42">
        <v>10.49</v>
      </c>
      <c r="E225" s="43">
        <v>44562</v>
      </c>
      <c r="G225" s="51" t="s">
        <v>44</v>
      </c>
      <c r="H225" s="52">
        <v>4.3</v>
      </c>
      <c r="I225" s="54">
        <v>996.17</v>
      </c>
      <c r="J225" s="54">
        <v>231.67</v>
      </c>
      <c r="K225" s="43">
        <v>44317</v>
      </c>
    </row>
    <row r="226" spans="1:11" x14ac:dyDescent="0.25">
      <c r="A226" s="41" t="s">
        <v>114</v>
      </c>
      <c r="B226" s="42">
        <v>150</v>
      </c>
      <c r="C226" s="42">
        <v>1573.5</v>
      </c>
      <c r="D226" s="42">
        <v>10.49</v>
      </c>
      <c r="E226" s="43">
        <v>44562</v>
      </c>
      <c r="G226" s="51" t="s">
        <v>45</v>
      </c>
      <c r="H226" s="52">
        <v>5.5</v>
      </c>
      <c r="I226" s="53">
        <v>1561.87</v>
      </c>
      <c r="J226" s="54">
        <v>283.98</v>
      </c>
      <c r="K226" s="43">
        <v>44317</v>
      </c>
    </row>
    <row r="227" spans="1:11" x14ac:dyDescent="0.25">
      <c r="A227" s="41" t="s">
        <v>114</v>
      </c>
      <c r="B227" s="42">
        <v>34</v>
      </c>
      <c r="C227" s="42">
        <v>356.66</v>
      </c>
      <c r="D227" s="42">
        <v>10.49</v>
      </c>
      <c r="E227" s="43">
        <v>44562</v>
      </c>
      <c r="G227" s="51" t="s">
        <v>46</v>
      </c>
      <c r="H227" s="52">
        <v>6.4</v>
      </c>
      <c r="I227" s="53">
        <v>5241.3500000000004</v>
      </c>
      <c r="J227" s="54">
        <v>818.96</v>
      </c>
      <c r="K227" s="43">
        <v>44317</v>
      </c>
    </row>
    <row r="228" spans="1:11" x14ac:dyDescent="0.25">
      <c r="A228" s="41" t="s">
        <v>114</v>
      </c>
      <c r="B228" s="42">
        <v>100</v>
      </c>
      <c r="C228" s="42">
        <v>1049</v>
      </c>
      <c r="D228" s="42">
        <v>10.49</v>
      </c>
      <c r="E228" s="43">
        <v>44562</v>
      </c>
      <c r="G228" s="51" t="s">
        <v>47</v>
      </c>
      <c r="H228" s="52">
        <f>8-2</f>
        <v>6</v>
      </c>
      <c r="I228" s="53">
        <f>J228*H228</f>
        <v>3925.0199999999995</v>
      </c>
      <c r="J228" s="54">
        <v>654.16999999999996</v>
      </c>
      <c r="K228" s="43">
        <v>44317</v>
      </c>
    </row>
    <row r="229" spans="1:11" x14ac:dyDescent="0.25">
      <c r="A229" s="41" t="s">
        <v>114</v>
      </c>
      <c r="B229" s="42">
        <v>250</v>
      </c>
      <c r="C229" s="42">
        <v>2622.5</v>
      </c>
      <c r="D229" s="42">
        <v>10.49</v>
      </c>
      <c r="E229" s="43">
        <v>44562</v>
      </c>
      <c r="G229" s="51" t="s">
        <v>53</v>
      </c>
      <c r="H229" s="52">
        <v>62.6</v>
      </c>
      <c r="I229" s="53">
        <v>16758.689999999999</v>
      </c>
      <c r="J229" s="54">
        <v>267.70999999999998</v>
      </c>
      <c r="K229" s="43">
        <v>44317</v>
      </c>
    </row>
    <row r="230" spans="1:11" x14ac:dyDescent="0.25">
      <c r="A230" s="41" t="s">
        <v>114</v>
      </c>
      <c r="B230" s="42">
        <v>100</v>
      </c>
      <c r="C230" s="42">
        <v>1049</v>
      </c>
      <c r="D230" s="42">
        <v>10.49</v>
      </c>
      <c r="E230" s="43">
        <v>44562</v>
      </c>
      <c r="G230" s="51" t="s">
        <v>179</v>
      </c>
      <c r="H230" s="52">
        <v>50</v>
      </c>
      <c r="I230" s="53">
        <v>7800</v>
      </c>
      <c r="J230" s="54">
        <v>156</v>
      </c>
      <c r="K230" s="43">
        <v>44317</v>
      </c>
    </row>
    <row r="231" spans="1:11" x14ac:dyDescent="0.25">
      <c r="A231" s="41" t="s">
        <v>114</v>
      </c>
      <c r="B231" s="42">
        <v>34</v>
      </c>
      <c r="C231" s="42">
        <v>356.66</v>
      </c>
      <c r="D231" s="42">
        <v>10.49</v>
      </c>
      <c r="E231" s="43">
        <v>44562</v>
      </c>
      <c r="G231" s="51" t="s">
        <v>63</v>
      </c>
      <c r="H231" s="52">
        <v>62.2</v>
      </c>
      <c r="I231" s="53">
        <v>10574</v>
      </c>
      <c r="J231" s="54">
        <v>170</v>
      </c>
      <c r="K231" s="43">
        <v>44317</v>
      </c>
    </row>
    <row r="232" spans="1:11" x14ac:dyDescent="0.25">
      <c r="A232" s="41" t="s">
        <v>114</v>
      </c>
      <c r="B232" s="42">
        <v>150</v>
      </c>
      <c r="C232" s="42">
        <v>1573.5</v>
      </c>
      <c r="D232" s="42">
        <v>10.49</v>
      </c>
      <c r="E232" s="43">
        <v>44562</v>
      </c>
      <c r="G232" s="51" t="s">
        <v>80</v>
      </c>
      <c r="H232" s="52">
        <v>188</v>
      </c>
      <c r="I232" s="53">
        <v>41360</v>
      </c>
      <c r="J232" s="54">
        <v>220</v>
      </c>
      <c r="K232" s="43">
        <v>44317</v>
      </c>
    </row>
    <row r="233" spans="1:11" x14ac:dyDescent="0.25">
      <c r="A233" s="41" t="s">
        <v>114</v>
      </c>
      <c r="B233" s="42">
        <v>350</v>
      </c>
      <c r="C233" s="42">
        <v>3671.5</v>
      </c>
      <c r="D233" s="42">
        <v>10.49</v>
      </c>
      <c r="E233" s="43">
        <v>44562</v>
      </c>
      <c r="G233" s="51" t="s">
        <v>242</v>
      </c>
      <c r="H233" s="52">
        <v>10.32</v>
      </c>
      <c r="I233" s="53">
        <v>6192</v>
      </c>
      <c r="J233" s="54">
        <v>600</v>
      </c>
      <c r="K233" s="43">
        <v>44317</v>
      </c>
    </row>
    <row r="234" spans="1:11" x14ac:dyDescent="0.25">
      <c r="A234" s="41" t="s">
        <v>114</v>
      </c>
      <c r="B234" s="42">
        <v>250</v>
      </c>
      <c r="C234" s="42">
        <v>2622.5</v>
      </c>
      <c r="D234" s="42">
        <v>10.49</v>
      </c>
      <c r="E234" s="43">
        <v>44562</v>
      </c>
      <c r="G234" s="51" t="s">
        <v>95</v>
      </c>
      <c r="H234" s="52">
        <v>43.4</v>
      </c>
      <c r="I234" s="53">
        <v>13445.32</v>
      </c>
      <c r="J234" s="54">
        <v>309.8</v>
      </c>
      <c r="K234" s="43">
        <v>44317</v>
      </c>
    </row>
    <row r="235" spans="1:11" x14ac:dyDescent="0.25">
      <c r="A235" s="41" t="s">
        <v>114</v>
      </c>
      <c r="B235" s="42">
        <v>34</v>
      </c>
      <c r="C235" s="42">
        <v>356.66</v>
      </c>
      <c r="D235" s="42">
        <v>10.49</v>
      </c>
      <c r="E235" s="43">
        <v>44562</v>
      </c>
      <c r="G235" s="51" t="s">
        <v>243</v>
      </c>
      <c r="H235" s="52">
        <v>12.9</v>
      </c>
      <c r="I235" s="53">
        <v>7740</v>
      </c>
      <c r="J235" s="54">
        <v>600</v>
      </c>
      <c r="K235" s="43">
        <v>44317</v>
      </c>
    </row>
    <row r="236" spans="1:11" x14ac:dyDescent="0.25">
      <c r="A236" s="41" t="s">
        <v>114</v>
      </c>
      <c r="B236" s="42">
        <v>150</v>
      </c>
      <c r="C236" s="42">
        <v>1717.5</v>
      </c>
      <c r="D236" s="42">
        <v>11.45</v>
      </c>
      <c r="E236" s="43">
        <v>44562</v>
      </c>
      <c r="G236" s="51" t="s">
        <v>110</v>
      </c>
      <c r="H236" s="52">
        <v>1.7</v>
      </c>
      <c r="I236" s="53">
        <v>2300</v>
      </c>
      <c r="J236" s="53">
        <v>1352.94</v>
      </c>
      <c r="K236" s="43">
        <v>44317</v>
      </c>
    </row>
    <row r="237" spans="1:11" x14ac:dyDescent="0.25">
      <c r="A237" s="41" t="s">
        <v>114</v>
      </c>
      <c r="B237" s="42">
        <v>350</v>
      </c>
      <c r="C237" s="42">
        <v>4792.6899999999996</v>
      </c>
      <c r="D237" s="42">
        <v>13.69</v>
      </c>
      <c r="E237" s="43">
        <v>44562</v>
      </c>
      <c r="G237" s="51" t="s">
        <v>111</v>
      </c>
      <c r="H237" s="52">
        <v>4.18</v>
      </c>
      <c r="I237" s="53">
        <v>6035</v>
      </c>
      <c r="J237" s="53">
        <v>1443.78</v>
      </c>
      <c r="K237" s="43">
        <v>44317</v>
      </c>
    </row>
    <row r="238" spans="1:11" x14ac:dyDescent="0.25">
      <c r="A238" s="41" t="s">
        <v>114</v>
      </c>
      <c r="B238" s="42">
        <v>200</v>
      </c>
      <c r="C238" s="42">
        <v>2237.44</v>
      </c>
      <c r="D238" s="42">
        <v>11.19</v>
      </c>
      <c r="E238" s="43">
        <v>44562</v>
      </c>
      <c r="G238" s="51" t="s">
        <v>56</v>
      </c>
      <c r="H238" s="52">
        <f>139.08-10</f>
        <v>129.08000000000001</v>
      </c>
      <c r="I238" s="53">
        <f>H238*J238</f>
        <v>84819.758800000011</v>
      </c>
      <c r="J238" s="54">
        <v>657.11</v>
      </c>
      <c r="K238" s="43">
        <v>44317</v>
      </c>
    </row>
    <row r="239" spans="1:11" x14ac:dyDescent="0.25">
      <c r="A239" s="41" t="s">
        <v>114</v>
      </c>
      <c r="B239" s="42">
        <v>34</v>
      </c>
      <c r="C239" s="42">
        <v>380.36</v>
      </c>
      <c r="D239" s="42">
        <v>11.19</v>
      </c>
      <c r="E239" s="43">
        <v>44562</v>
      </c>
      <c r="G239" s="51" t="s">
        <v>57</v>
      </c>
      <c r="H239" s="52">
        <v>49.1</v>
      </c>
      <c r="I239" s="53">
        <v>67067.5</v>
      </c>
      <c r="J239" s="53">
        <v>1365.94</v>
      </c>
      <c r="K239" s="43">
        <v>44317</v>
      </c>
    </row>
    <row r="240" spans="1:11" x14ac:dyDescent="0.25">
      <c r="A240" s="41" t="s">
        <v>114</v>
      </c>
      <c r="B240" s="42">
        <v>100</v>
      </c>
      <c r="C240" s="42">
        <v>1118.72</v>
      </c>
      <c r="D240" s="42">
        <v>11.19</v>
      </c>
      <c r="E240" s="43">
        <v>44562</v>
      </c>
      <c r="G240" s="51" t="s">
        <v>21</v>
      </c>
      <c r="H240" s="52">
        <v>157</v>
      </c>
      <c r="I240" s="53">
        <v>10833</v>
      </c>
      <c r="J240" s="54">
        <v>69</v>
      </c>
      <c r="K240" s="43">
        <v>44317</v>
      </c>
    </row>
    <row r="241" spans="1:11" x14ac:dyDescent="0.25">
      <c r="A241" s="41" t="s">
        <v>114</v>
      </c>
      <c r="B241" s="42">
        <v>200</v>
      </c>
      <c r="C241" s="42">
        <v>2237.44</v>
      </c>
      <c r="D241" s="42">
        <v>11.19</v>
      </c>
      <c r="E241" s="43">
        <v>44562</v>
      </c>
      <c r="G241" s="51" t="s">
        <v>28</v>
      </c>
      <c r="H241" s="52">
        <v>54</v>
      </c>
      <c r="I241" s="53">
        <v>7776</v>
      </c>
      <c r="J241" s="54">
        <v>144</v>
      </c>
      <c r="K241" s="43">
        <v>44317</v>
      </c>
    </row>
    <row r="242" spans="1:11" x14ac:dyDescent="0.25">
      <c r="A242" s="41" t="s">
        <v>114</v>
      </c>
      <c r="B242" s="42">
        <v>100</v>
      </c>
      <c r="C242" s="42">
        <v>1118.72</v>
      </c>
      <c r="D242" s="42">
        <v>11.19</v>
      </c>
      <c r="E242" s="43">
        <v>44562</v>
      </c>
      <c r="G242" s="51" t="s">
        <v>29</v>
      </c>
      <c r="H242" s="52">
        <f>452.5-91</f>
        <v>361.5</v>
      </c>
      <c r="I242" s="53">
        <f>H242*J242</f>
        <v>97203.735000000001</v>
      </c>
      <c r="J242" s="54">
        <v>268.89</v>
      </c>
      <c r="K242" s="43">
        <v>44317</v>
      </c>
    </row>
    <row r="243" spans="1:11" x14ac:dyDescent="0.25">
      <c r="A243" s="41" t="s">
        <v>114</v>
      </c>
      <c r="B243" s="42">
        <v>34</v>
      </c>
      <c r="C243" s="42">
        <v>380.36</v>
      </c>
      <c r="D243" s="42">
        <v>11.19</v>
      </c>
      <c r="E243" s="43">
        <v>44562</v>
      </c>
      <c r="G243" s="51" t="s">
        <v>60</v>
      </c>
      <c r="H243" s="52">
        <f>625-15</f>
        <v>610</v>
      </c>
      <c r="I243" s="53">
        <f>H243*J243</f>
        <v>176991.5</v>
      </c>
      <c r="J243" s="54">
        <v>290.14999999999998</v>
      </c>
      <c r="K243" s="43">
        <v>44317</v>
      </c>
    </row>
    <row r="244" spans="1:11" x14ac:dyDescent="0.25">
      <c r="A244" s="41" t="s">
        <v>114</v>
      </c>
      <c r="B244" s="42">
        <v>100</v>
      </c>
      <c r="C244" s="42">
        <v>1118.72</v>
      </c>
      <c r="D244" s="42">
        <v>11.19</v>
      </c>
      <c r="E244" s="43">
        <v>44562</v>
      </c>
      <c r="G244" s="51" t="s">
        <v>61</v>
      </c>
      <c r="H244" s="52">
        <v>8</v>
      </c>
      <c r="I244" s="53">
        <v>7840</v>
      </c>
      <c r="J244" s="54">
        <v>980</v>
      </c>
      <c r="K244" s="43">
        <v>44317</v>
      </c>
    </row>
    <row r="245" spans="1:11" x14ac:dyDescent="0.25">
      <c r="A245" s="41" t="s">
        <v>114</v>
      </c>
      <c r="B245" s="42">
        <v>100</v>
      </c>
      <c r="C245" s="42">
        <v>1118.72</v>
      </c>
      <c r="D245" s="42">
        <v>11.19</v>
      </c>
      <c r="E245" s="43">
        <v>44562</v>
      </c>
      <c r="G245" s="51" t="s">
        <v>88</v>
      </c>
      <c r="H245" s="52">
        <v>26.4</v>
      </c>
      <c r="I245" s="53">
        <v>19557.2</v>
      </c>
      <c r="J245" s="54">
        <v>740.8</v>
      </c>
      <c r="K245" s="43">
        <v>44317</v>
      </c>
    </row>
    <row r="246" spans="1:11" x14ac:dyDescent="0.25">
      <c r="A246" s="41" t="s">
        <v>114</v>
      </c>
      <c r="B246" s="42">
        <v>100</v>
      </c>
      <c r="C246" s="42">
        <v>1118.72</v>
      </c>
      <c r="D246" s="42">
        <v>11.19</v>
      </c>
      <c r="E246" s="43">
        <v>44562</v>
      </c>
      <c r="G246" s="51" t="s">
        <v>100</v>
      </c>
      <c r="H246" s="52">
        <v>36.290999999999997</v>
      </c>
      <c r="I246" s="53">
        <v>83111.31</v>
      </c>
      <c r="J246" s="53">
        <v>2290.14</v>
      </c>
      <c r="K246" s="43">
        <v>44317</v>
      </c>
    </row>
    <row r="247" spans="1:11" x14ac:dyDescent="0.25">
      <c r="A247" s="41" t="s">
        <v>114</v>
      </c>
      <c r="B247" s="42">
        <v>34</v>
      </c>
      <c r="C247" s="42">
        <v>380.37</v>
      </c>
      <c r="D247" s="42">
        <v>11.19</v>
      </c>
      <c r="E247" s="43">
        <v>44562</v>
      </c>
      <c r="G247" s="51" t="s">
        <v>163</v>
      </c>
      <c r="H247" s="52">
        <v>34.26</v>
      </c>
      <c r="I247" s="53">
        <v>44081.2</v>
      </c>
      <c r="J247" s="53">
        <v>1286.67</v>
      </c>
      <c r="K247" s="43">
        <v>44317</v>
      </c>
    </row>
    <row r="248" spans="1:11" x14ac:dyDescent="0.25">
      <c r="A248" s="41" t="s">
        <v>114</v>
      </c>
      <c r="B248" s="42">
        <v>100</v>
      </c>
      <c r="C248" s="42">
        <v>1118.72</v>
      </c>
      <c r="D248" s="42">
        <v>11.19</v>
      </c>
      <c r="E248" s="43">
        <v>44562</v>
      </c>
      <c r="G248" s="51" t="s">
        <v>64</v>
      </c>
      <c r="H248" s="52">
        <v>19.5</v>
      </c>
      <c r="I248" s="53">
        <v>46800</v>
      </c>
      <c r="J248" s="53">
        <v>2400</v>
      </c>
      <c r="K248" s="43">
        <v>44317</v>
      </c>
    </row>
    <row r="249" spans="1:11" x14ac:dyDescent="0.25">
      <c r="A249" s="41" t="s">
        <v>114</v>
      </c>
      <c r="B249" s="42">
        <v>100</v>
      </c>
      <c r="C249" s="42">
        <v>1118.72</v>
      </c>
      <c r="D249" s="42">
        <v>11.19</v>
      </c>
      <c r="E249" s="43">
        <v>44562</v>
      </c>
      <c r="G249" s="51" t="s">
        <v>65</v>
      </c>
      <c r="H249" s="52">
        <v>389.75</v>
      </c>
      <c r="I249" s="53">
        <v>911818.96</v>
      </c>
      <c r="J249" s="53">
        <v>2339.5</v>
      </c>
      <c r="K249" s="43">
        <v>44317</v>
      </c>
    </row>
    <row r="250" spans="1:11" x14ac:dyDescent="0.25">
      <c r="A250" s="41" t="s">
        <v>114</v>
      </c>
      <c r="B250" s="42">
        <v>34</v>
      </c>
      <c r="C250" s="42">
        <v>380.37</v>
      </c>
      <c r="D250" s="42">
        <v>11.19</v>
      </c>
      <c r="E250" s="43">
        <v>44562</v>
      </c>
      <c r="G250" s="51" t="s">
        <v>66</v>
      </c>
      <c r="H250" s="52">
        <v>9.9</v>
      </c>
      <c r="I250" s="53">
        <v>20360.669999999998</v>
      </c>
      <c r="J250" s="53">
        <v>2056.63</v>
      </c>
      <c r="K250" s="43">
        <v>44317</v>
      </c>
    </row>
    <row r="251" spans="1:11" x14ac:dyDescent="0.25">
      <c r="A251" s="41" t="s">
        <v>114</v>
      </c>
      <c r="B251" s="42">
        <v>100</v>
      </c>
      <c r="C251" s="42">
        <v>1118.72</v>
      </c>
      <c r="D251" s="42">
        <v>11.19</v>
      </c>
      <c r="E251" s="43">
        <v>44562</v>
      </c>
      <c r="G251" s="51" t="s">
        <v>67</v>
      </c>
      <c r="H251" s="52">
        <v>10.5</v>
      </c>
      <c r="I251" s="53">
        <v>11618.94</v>
      </c>
      <c r="J251" s="53">
        <v>1106.57</v>
      </c>
      <c r="K251" s="43">
        <v>44317</v>
      </c>
    </row>
    <row r="252" spans="1:11" x14ac:dyDescent="0.25">
      <c r="A252" s="41" t="s">
        <v>114</v>
      </c>
      <c r="B252" s="42">
        <v>250</v>
      </c>
      <c r="C252" s="42">
        <v>2796.8</v>
      </c>
      <c r="D252" s="42">
        <v>11.19</v>
      </c>
      <c r="E252" s="43">
        <v>44562</v>
      </c>
      <c r="G252" s="51" t="s">
        <v>69</v>
      </c>
      <c r="H252" s="52">
        <v>1.1000000000000001</v>
      </c>
      <c r="I252" s="54">
        <v>550</v>
      </c>
      <c r="J252" s="54">
        <v>500</v>
      </c>
      <c r="K252" s="43">
        <v>44317</v>
      </c>
    </row>
    <row r="253" spans="1:11" x14ac:dyDescent="0.25">
      <c r="A253" s="41" t="s">
        <v>114</v>
      </c>
      <c r="B253" s="42">
        <v>100</v>
      </c>
      <c r="C253" s="42">
        <v>1118.72</v>
      </c>
      <c r="D253" s="42">
        <v>11.19</v>
      </c>
      <c r="E253" s="43">
        <v>44562</v>
      </c>
      <c r="G253" s="51" t="s">
        <v>72</v>
      </c>
      <c r="H253" s="52">
        <v>305.20499999999998</v>
      </c>
      <c r="I253" s="53">
        <v>222579.16</v>
      </c>
      <c r="J253" s="54">
        <v>729.28</v>
      </c>
      <c r="K253" s="43">
        <v>44317</v>
      </c>
    </row>
    <row r="254" spans="1:11" x14ac:dyDescent="0.25">
      <c r="A254" s="41" t="s">
        <v>114</v>
      </c>
      <c r="B254" s="42">
        <v>34</v>
      </c>
      <c r="C254" s="42">
        <v>380.36</v>
      </c>
      <c r="D254" s="42">
        <v>11.19</v>
      </c>
      <c r="E254" s="43">
        <v>44562</v>
      </c>
      <c r="G254" s="51" t="s">
        <v>102</v>
      </c>
      <c r="H254" s="52">
        <v>35.6</v>
      </c>
      <c r="I254" s="53">
        <v>24964.1</v>
      </c>
      <c r="J254" s="54">
        <v>701.24</v>
      </c>
      <c r="K254" s="43">
        <v>44317</v>
      </c>
    </row>
    <row r="255" spans="1:11" x14ac:dyDescent="0.25">
      <c r="A255" s="41" t="s">
        <v>114</v>
      </c>
      <c r="B255" s="42">
        <v>100</v>
      </c>
      <c r="C255" s="42">
        <v>1118.72</v>
      </c>
      <c r="D255" s="42">
        <v>11.19</v>
      </c>
      <c r="E255" s="43">
        <v>44562</v>
      </c>
      <c r="G255" s="51" t="s">
        <v>59</v>
      </c>
      <c r="H255" s="55">
        <v>2524</v>
      </c>
      <c r="I255" s="53">
        <f>H255*J255</f>
        <v>360932</v>
      </c>
      <c r="J255" s="54">
        <v>143</v>
      </c>
      <c r="K255" s="43">
        <v>44317</v>
      </c>
    </row>
    <row r="256" spans="1:11" x14ac:dyDescent="0.25">
      <c r="A256" s="41" t="s">
        <v>114</v>
      </c>
      <c r="B256" s="42">
        <v>250</v>
      </c>
      <c r="C256" s="42">
        <v>2796.8</v>
      </c>
      <c r="D256" s="42">
        <v>11.19</v>
      </c>
      <c r="E256" s="43">
        <v>44562</v>
      </c>
      <c r="G256" s="51" t="s">
        <v>91</v>
      </c>
      <c r="H256" s="52">
        <v>218.8</v>
      </c>
      <c r="I256" s="53">
        <v>54664.73</v>
      </c>
      <c r="J256" s="54">
        <v>249.84</v>
      </c>
      <c r="K256" s="43">
        <v>44317</v>
      </c>
    </row>
    <row r="257" spans="1:11" x14ac:dyDescent="0.25">
      <c r="A257" s="41" t="s">
        <v>114</v>
      </c>
      <c r="B257" s="42">
        <v>100</v>
      </c>
      <c r="C257" s="42">
        <v>994.61</v>
      </c>
      <c r="D257" s="42">
        <v>9.9499999999999993</v>
      </c>
      <c r="E257" s="43">
        <v>44562</v>
      </c>
      <c r="G257" s="51" t="s">
        <v>17</v>
      </c>
      <c r="H257" s="52">
        <v>13.705</v>
      </c>
      <c r="I257" s="53">
        <v>24607.5</v>
      </c>
      <c r="J257" s="53">
        <v>1795.51</v>
      </c>
      <c r="K257" s="43">
        <v>44317</v>
      </c>
    </row>
    <row r="258" spans="1:11" x14ac:dyDescent="0.25">
      <c r="A258" s="41" t="s">
        <v>114</v>
      </c>
      <c r="B258" s="42">
        <v>34</v>
      </c>
      <c r="C258" s="42">
        <v>277.44</v>
      </c>
      <c r="D258" s="42">
        <v>8.16</v>
      </c>
      <c r="E258" s="43">
        <v>44562</v>
      </c>
      <c r="G258" s="51" t="s">
        <v>20</v>
      </c>
      <c r="H258" s="52">
        <v>1.35</v>
      </c>
      <c r="I258" s="53">
        <v>2700</v>
      </c>
      <c r="J258" s="53">
        <v>2000</v>
      </c>
      <c r="K258" s="43">
        <v>44317</v>
      </c>
    </row>
    <row r="259" spans="1:11" x14ac:dyDescent="0.25">
      <c r="A259" s="41" t="s">
        <v>114</v>
      </c>
      <c r="B259" s="42">
        <v>100</v>
      </c>
      <c r="C259" s="42">
        <v>816</v>
      </c>
      <c r="D259" s="42">
        <v>8.16</v>
      </c>
      <c r="E259" s="43">
        <v>44562</v>
      </c>
      <c r="G259" s="51" t="s">
        <v>251</v>
      </c>
      <c r="H259" s="52">
        <v>10.7</v>
      </c>
      <c r="I259" s="53">
        <v>11560</v>
      </c>
      <c r="J259" s="53">
        <v>1080.3699999999999</v>
      </c>
      <c r="K259" s="43">
        <v>44317</v>
      </c>
    </row>
    <row r="260" spans="1:11" x14ac:dyDescent="0.25">
      <c r="A260" s="41" t="s">
        <v>114</v>
      </c>
      <c r="B260" s="42">
        <v>165</v>
      </c>
      <c r="C260" s="42">
        <v>1346.4</v>
      </c>
      <c r="D260" s="42">
        <v>8.16</v>
      </c>
      <c r="E260" s="43">
        <v>44562</v>
      </c>
      <c r="G260" s="51" t="s">
        <v>22</v>
      </c>
      <c r="H260" s="52">
        <v>227.5</v>
      </c>
      <c r="I260" s="53">
        <v>38267.269999999997</v>
      </c>
      <c r="J260" s="54">
        <v>168.21</v>
      </c>
      <c r="K260" s="43">
        <v>44317</v>
      </c>
    </row>
    <row r="261" spans="1:11" x14ac:dyDescent="0.25">
      <c r="A261" s="41" t="s">
        <v>114</v>
      </c>
      <c r="B261" s="42">
        <v>100</v>
      </c>
      <c r="C261" s="42">
        <v>816</v>
      </c>
      <c r="D261" s="42">
        <v>8.16</v>
      </c>
      <c r="E261" s="43">
        <v>44562</v>
      </c>
      <c r="G261" s="51" t="s">
        <v>23</v>
      </c>
      <c r="H261" s="52">
        <v>10.199999999999999</v>
      </c>
      <c r="I261" s="53">
        <v>6270</v>
      </c>
      <c r="J261" s="54">
        <v>614.71</v>
      </c>
      <c r="K261" s="43">
        <v>44317</v>
      </c>
    </row>
    <row r="262" spans="1:11" x14ac:dyDescent="0.25">
      <c r="A262" s="41" t="s">
        <v>114</v>
      </c>
      <c r="B262" s="42">
        <v>34</v>
      </c>
      <c r="C262" s="42">
        <v>277.44</v>
      </c>
      <c r="D262" s="42">
        <v>8.16</v>
      </c>
      <c r="E262" s="43">
        <v>44562</v>
      </c>
      <c r="G262" s="51" t="s">
        <v>24</v>
      </c>
      <c r="H262" s="52">
        <v>3.7450000000000001</v>
      </c>
      <c r="I262" s="53">
        <v>6741</v>
      </c>
      <c r="J262" s="53">
        <v>1800</v>
      </c>
      <c r="K262" s="43">
        <v>44317</v>
      </c>
    </row>
    <row r="263" spans="1:11" x14ac:dyDescent="0.25">
      <c r="A263" s="41" t="s">
        <v>114</v>
      </c>
      <c r="B263" s="42">
        <v>100</v>
      </c>
      <c r="C263" s="42">
        <v>816</v>
      </c>
      <c r="D263" s="42">
        <v>8.16</v>
      </c>
      <c r="E263" s="43">
        <v>44562</v>
      </c>
      <c r="G263" s="51" t="s">
        <v>25</v>
      </c>
      <c r="H263" s="52">
        <v>11.6</v>
      </c>
      <c r="I263" s="53">
        <v>18560</v>
      </c>
      <c r="J263" s="53">
        <v>1600</v>
      </c>
      <c r="K263" s="43">
        <v>44317</v>
      </c>
    </row>
    <row r="264" spans="1:11" x14ac:dyDescent="0.25">
      <c r="A264" s="41" t="s">
        <v>114</v>
      </c>
      <c r="B264" s="42">
        <v>250</v>
      </c>
      <c r="C264" s="42">
        <v>2040</v>
      </c>
      <c r="D264" s="42">
        <v>8.16</v>
      </c>
      <c r="E264" s="43">
        <v>44562</v>
      </c>
      <c r="G264" s="51" t="s">
        <v>26</v>
      </c>
      <c r="H264" s="52">
        <v>479.3</v>
      </c>
      <c r="I264" s="53">
        <v>107575</v>
      </c>
      <c r="J264" s="54">
        <v>224.44</v>
      </c>
      <c r="K264" s="43">
        <v>44317</v>
      </c>
    </row>
    <row r="265" spans="1:11" x14ac:dyDescent="0.25">
      <c r="A265" s="41" t="s">
        <v>114</v>
      </c>
      <c r="B265" s="42">
        <v>100</v>
      </c>
      <c r="C265" s="42">
        <v>816</v>
      </c>
      <c r="D265" s="42">
        <v>8.16</v>
      </c>
      <c r="E265" s="43">
        <v>44562</v>
      </c>
      <c r="G265" s="51" t="s">
        <v>51</v>
      </c>
      <c r="H265" s="52">
        <v>295.8</v>
      </c>
      <c r="I265" s="53">
        <v>39570</v>
      </c>
      <c r="J265" s="54">
        <v>133.77000000000001</v>
      </c>
      <c r="K265" s="43">
        <v>44317</v>
      </c>
    </row>
    <row r="266" spans="1:11" x14ac:dyDescent="0.25">
      <c r="A266" s="41" t="s">
        <v>114</v>
      </c>
      <c r="B266" s="42">
        <v>34</v>
      </c>
      <c r="C266" s="42">
        <v>277.44</v>
      </c>
      <c r="D266" s="42">
        <v>8.16</v>
      </c>
      <c r="E266" s="43">
        <v>44562</v>
      </c>
      <c r="G266" s="51" t="s">
        <v>62</v>
      </c>
      <c r="H266" s="52">
        <f>351.5-11</f>
        <v>340.5</v>
      </c>
      <c r="I266" s="53">
        <f>H266*J266</f>
        <v>66169.365000000005</v>
      </c>
      <c r="J266" s="54">
        <v>194.33</v>
      </c>
      <c r="K266" s="43">
        <v>44317</v>
      </c>
    </row>
    <row r="267" spans="1:11" x14ac:dyDescent="0.25">
      <c r="A267" s="41" t="s">
        <v>114</v>
      </c>
      <c r="B267" s="42">
        <v>100</v>
      </c>
      <c r="C267" s="42">
        <v>816</v>
      </c>
      <c r="D267" s="42">
        <v>8.16</v>
      </c>
      <c r="E267" s="43">
        <v>44562</v>
      </c>
      <c r="G267" s="51" t="s">
        <v>70</v>
      </c>
      <c r="H267" s="52">
        <f>93-2.25</f>
        <v>90.75</v>
      </c>
      <c r="I267" s="53">
        <f>H267*J267</f>
        <v>49559.482499999998</v>
      </c>
      <c r="J267" s="54">
        <v>546.11</v>
      </c>
      <c r="K267" s="43">
        <v>44317</v>
      </c>
    </row>
    <row r="268" spans="1:11" x14ac:dyDescent="0.25">
      <c r="A268" s="41" t="s">
        <v>114</v>
      </c>
      <c r="B268" s="42">
        <v>200</v>
      </c>
      <c r="C268" s="42">
        <v>1632</v>
      </c>
      <c r="D268" s="42">
        <v>8.16</v>
      </c>
      <c r="E268" s="43">
        <v>44562</v>
      </c>
      <c r="G268" s="51" t="s">
        <v>75</v>
      </c>
      <c r="H268" s="52">
        <v>56.1</v>
      </c>
      <c r="I268" s="53">
        <v>10563.46</v>
      </c>
      <c r="J268" s="54">
        <v>188.3</v>
      </c>
      <c r="K268" s="43">
        <v>44317</v>
      </c>
    </row>
    <row r="269" spans="1:11" x14ac:dyDescent="0.25">
      <c r="A269" s="41" t="s">
        <v>114</v>
      </c>
      <c r="B269" s="42">
        <v>100</v>
      </c>
      <c r="C269" s="42">
        <v>816</v>
      </c>
      <c r="D269" s="42">
        <v>8.16</v>
      </c>
      <c r="E269" s="43">
        <v>44562</v>
      </c>
      <c r="G269" s="51" t="s">
        <v>193</v>
      </c>
      <c r="H269" s="52">
        <v>2.9</v>
      </c>
      <c r="I269" s="53">
        <v>17400</v>
      </c>
      <c r="J269" s="53">
        <v>6000</v>
      </c>
      <c r="K269" s="43">
        <v>44317</v>
      </c>
    </row>
    <row r="270" spans="1:11" x14ac:dyDescent="0.25">
      <c r="A270" s="41" t="s">
        <v>114</v>
      </c>
      <c r="B270" s="42">
        <v>34</v>
      </c>
      <c r="C270" s="42">
        <v>277.44</v>
      </c>
      <c r="D270" s="42">
        <v>8.16</v>
      </c>
      <c r="E270" s="43">
        <v>44562</v>
      </c>
      <c r="G270" s="51" t="s">
        <v>78</v>
      </c>
      <c r="H270" s="52">
        <v>81.099999999999994</v>
      </c>
      <c r="I270" s="53">
        <v>35118.75</v>
      </c>
      <c r="J270" s="54">
        <v>433.03</v>
      </c>
      <c r="K270" s="43">
        <v>44317</v>
      </c>
    </row>
    <row r="271" spans="1:11" x14ac:dyDescent="0.25">
      <c r="A271" s="41" t="s">
        <v>114</v>
      </c>
      <c r="B271" s="42">
        <v>100</v>
      </c>
      <c r="C271" s="42">
        <v>816</v>
      </c>
      <c r="D271" s="42">
        <v>8.16</v>
      </c>
      <c r="E271" s="43">
        <v>44562</v>
      </c>
      <c r="G271" s="51" t="s">
        <v>79</v>
      </c>
      <c r="H271" s="52">
        <f>46.2-3</f>
        <v>43.2</v>
      </c>
      <c r="I271" s="53">
        <f>H271*J271</f>
        <v>12960</v>
      </c>
      <c r="J271" s="54">
        <v>300</v>
      </c>
      <c r="K271" s="43">
        <v>44317</v>
      </c>
    </row>
    <row r="272" spans="1:11" x14ac:dyDescent="0.25">
      <c r="A272" s="41" t="s">
        <v>114</v>
      </c>
      <c r="B272" s="42">
        <v>350</v>
      </c>
      <c r="C272" s="42">
        <v>2856</v>
      </c>
      <c r="D272" s="42">
        <v>8.16</v>
      </c>
      <c r="E272" s="43">
        <v>44562</v>
      </c>
      <c r="G272" s="51" t="s">
        <v>87</v>
      </c>
      <c r="H272" s="52">
        <f>130.7-5</f>
        <v>125.69999999999999</v>
      </c>
      <c r="I272" s="53">
        <f>H272*J272</f>
        <v>48091.562999999995</v>
      </c>
      <c r="J272" s="54">
        <v>382.59</v>
      </c>
      <c r="K272" s="43">
        <v>44317</v>
      </c>
    </row>
    <row r="273" spans="1:11" x14ac:dyDescent="0.25">
      <c r="A273" s="41" t="s">
        <v>114</v>
      </c>
      <c r="B273" s="42">
        <v>160</v>
      </c>
      <c r="C273" s="42">
        <v>1305.5999999999999</v>
      </c>
      <c r="D273" s="42">
        <v>8.16</v>
      </c>
      <c r="E273" s="43">
        <v>44562</v>
      </c>
      <c r="G273" s="51" t="s">
        <v>115</v>
      </c>
      <c r="H273" s="52">
        <v>14.9</v>
      </c>
      <c r="I273" s="53">
        <v>17525.18</v>
      </c>
      <c r="J273" s="53">
        <v>1176.19</v>
      </c>
      <c r="K273" s="43">
        <v>44317</v>
      </c>
    </row>
    <row r="274" spans="1:11" x14ac:dyDescent="0.25">
      <c r="A274" s="41" t="s">
        <v>114</v>
      </c>
      <c r="B274" s="42">
        <v>40</v>
      </c>
      <c r="C274" s="42">
        <v>326.39999999999998</v>
      </c>
      <c r="D274" s="42">
        <v>8.16</v>
      </c>
      <c r="E274" s="43">
        <v>44562</v>
      </c>
      <c r="G274" s="51" t="s">
        <v>10</v>
      </c>
      <c r="H274" s="52">
        <v>3.7</v>
      </c>
      <c r="I274" s="53">
        <v>4604.4399999999996</v>
      </c>
      <c r="J274" s="53">
        <v>1244.44</v>
      </c>
      <c r="K274" s="43">
        <v>44317</v>
      </c>
    </row>
    <row r="275" spans="1:11" x14ac:dyDescent="0.25">
      <c r="A275" s="41" t="s">
        <v>114</v>
      </c>
      <c r="B275" s="42">
        <v>180</v>
      </c>
      <c r="C275" s="42">
        <v>1468.8</v>
      </c>
      <c r="D275" s="42">
        <v>8.16</v>
      </c>
      <c r="E275" s="43">
        <v>44562</v>
      </c>
      <c r="G275" s="51" t="s">
        <v>30</v>
      </c>
      <c r="H275" s="52">
        <v>0.33500000000000002</v>
      </c>
      <c r="I275" s="54">
        <v>231.91</v>
      </c>
      <c r="J275" s="54">
        <v>692.27</v>
      </c>
      <c r="K275" s="43">
        <v>44317</v>
      </c>
    </row>
    <row r="276" spans="1:11" x14ac:dyDescent="0.25">
      <c r="A276" s="41" t="s">
        <v>114</v>
      </c>
      <c r="B276" s="42">
        <v>240</v>
      </c>
      <c r="C276" s="42">
        <v>1958.4</v>
      </c>
      <c r="D276" s="42">
        <v>8.16</v>
      </c>
      <c r="E276" s="43">
        <v>44562</v>
      </c>
      <c r="G276" s="51" t="s">
        <v>38</v>
      </c>
      <c r="H276" s="52">
        <v>3.6</v>
      </c>
      <c r="I276" s="53">
        <v>2160</v>
      </c>
      <c r="J276" s="54">
        <v>600</v>
      </c>
      <c r="K276" s="43">
        <v>44317</v>
      </c>
    </row>
    <row r="277" spans="1:11" x14ac:dyDescent="0.25">
      <c r="A277" s="41" t="s">
        <v>114</v>
      </c>
      <c r="B277" s="42">
        <v>200</v>
      </c>
      <c r="C277" s="42">
        <v>1632</v>
      </c>
      <c r="D277" s="42">
        <v>8.16</v>
      </c>
      <c r="E277" s="43">
        <v>44562</v>
      </c>
      <c r="G277" s="51" t="s">
        <v>161</v>
      </c>
      <c r="H277" s="52">
        <v>0.06</v>
      </c>
      <c r="I277" s="54">
        <v>230</v>
      </c>
      <c r="J277" s="53">
        <v>3833.33</v>
      </c>
      <c r="K277" s="43">
        <v>44317</v>
      </c>
    </row>
    <row r="278" spans="1:11" x14ac:dyDescent="0.25">
      <c r="A278" s="41" t="s">
        <v>114</v>
      </c>
      <c r="B278" s="42">
        <v>40</v>
      </c>
      <c r="C278" s="42">
        <v>326.39999999999998</v>
      </c>
      <c r="D278" s="42">
        <v>8.16</v>
      </c>
      <c r="E278" s="43">
        <v>44562</v>
      </c>
      <c r="G278" s="51" t="s">
        <v>162</v>
      </c>
      <c r="H278" s="52">
        <v>0.4</v>
      </c>
      <c r="I278" s="54">
        <v>652.04</v>
      </c>
      <c r="J278" s="53">
        <v>1630.1</v>
      </c>
      <c r="K278" s="43">
        <v>44317</v>
      </c>
    </row>
    <row r="279" spans="1:11" x14ac:dyDescent="0.25">
      <c r="A279" s="41" t="s">
        <v>114</v>
      </c>
      <c r="B279" s="42">
        <v>140</v>
      </c>
      <c r="C279" s="42">
        <v>1142.4000000000001</v>
      </c>
      <c r="D279" s="42">
        <v>8.16</v>
      </c>
      <c r="E279" s="43">
        <v>44562</v>
      </c>
      <c r="G279" s="51" t="s">
        <v>76</v>
      </c>
      <c r="H279" s="52">
        <v>3.15</v>
      </c>
      <c r="I279" s="53">
        <v>4612.22</v>
      </c>
      <c r="J279" s="53">
        <v>1464.2</v>
      </c>
      <c r="K279" s="43">
        <v>44317</v>
      </c>
    </row>
    <row r="280" spans="1:11" x14ac:dyDescent="0.25">
      <c r="A280" s="41" t="s">
        <v>114</v>
      </c>
      <c r="B280" s="42">
        <v>280</v>
      </c>
      <c r="C280" s="42">
        <v>2284.8000000000002</v>
      </c>
      <c r="D280" s="42">
        <v>8.16</v>
      </c>
      <c r="E280" s="43">
        <v>44562</v>
      </c>
      <c r="G280" s="51" t="s">
        <v>92</v>
      </c>
      <c r="H280" s="52">
        <v>16</v>
      </c>
      <c r="I280" s="54">
        <v>640</v>
      </c>
      <c r="J280" s="54">
        <v>40</v>
      </c>
      <c r="K280" s="43">
        <v>44317</v>
      </c>
    </row>
    <row r="281" spans="1:11" x14ac:dyDescent="0.25">
      <c r="A281" s="41" t="s">
        <v>114</v>
      </c>
      <c r="B281" s="42">
        <v>200</v>
      </c>
      <c r="C281" s="42">
        <v>1632</v>
      </c>
      <c r="D281" s="42">
        <v>8.16</v>
      </c>
      <c r="E281" s="43">
        <v>44562</v>
      </c>
      <c r="G281" s="51" t="s">
        <v>83</v>
      </c>
      <c r="H281" s="52">
        <v>0.9</v>
      </c>
      <c r="I281" s="54">
        <v>817.28</v>
      </c>
      <c r="J281" s="54">
        <v>908.09</v>
      </c>
      <c r="K281" s="43">
        <v>44317</v>
      </c>
    </row>
    <row r="282" spans="1:11" x14ac:dyDescent="0.25">
      <c r="A282" s="41" t="s">
        <v>114</v>
      </c>
      <c r="B282" s="42">
        <v>40</v>
      </c>
      <c r="C282" s="42">
        <v>326.39999999999998</v>
      </c>
      <c r="D282" s="42">
        <v>8.16</v>
      </c>
      <c r="E282" s="43">
        <v>44562</v>
      </c>
      <c r="G282" s="51" t="s">
        <v>9</v>
      </c>
      <c r="H282" s="52">
        <v>12.54</v>
      </c>
      <c r="I282" s="53">
        <v>12210</v>
      </c>
      <c r="J282" s="54">
        <v>973.68</v>
      </c>
      <c r="K282" s="43">
        <v>44317</v>
      </c>
    </row>
    <row r="283" spans="1:11" x14ac:dyDescent="0.25">
      <c r="A283" s="41" t="s">
        <v>114</v>
      </c>
      <c r="B283" s="42">
        <v>280</v>
      </c>
      <c r="C283" s="42">
        <v>2284.8000000000002</v>
      </c>
      <c r="D283" s="42">
        <v>8.16</v>
      </c>
      <c r="E283" s="43">
        <v>44562</v>
      </c>
      <c r="G283" s="51" t="s">
        <v>13</v>
      </c>
      <c r="H283" s="52">
        <v>1.01</v>
      </c>
      <c r="I283" s="54">
        <v>887.35</v>
      </c>
      <c r="J283" s="54">
        <v>878.56</v>
      </c>
      <c r="K283" s="43">
        <v>44317</v>
      </c>
    </row>
    <row r="284" spans="1:11" x14ac:dyDescent="0.25">
      <c r="A284" s="41" t="s">
        <v>114</v>
      </c>
      <c r="B284" s="42">
        <v>200</v>
      </c>
      <c r="C284" s="42">
        <v>1632</v>
      </c>
      <c r="D284" s="42">
        <v>8.16</v>
      </c>
      <c r="E284" s="43">
        <v>44562</v>
      </c>
      <c r="G284" s="51" t="s">
        <v>27</v>
      </c>
      <c r="H284" s="52">
        <v>11.9</v>
      </c>
      <c r="I284" s="53">
        <v>10708</v>
      </c>
      <c r="J284" s="54">
        <v>899.83</v>
      </c>
      <c r="K284" s="43">
        <v>44317</v>
      </c>
    </row>
    <row r="285" spans="1:11" x14ac:dyDescent="0.25">
      <c r="A285" s="41" t="s">
        <v>114</v>
      </c>
      <c r="B285" s="42">
        <v>40</v>
      </c>
      <c r="C285" s="42">
        <v>326.39999999999998</v>
      </c>
      <c r="D285" s="42">
        <v>8.16</v>
      </c>
      <c r="E285" s="43">
        <v>44562</v>
      </c>
      <c r="G285" s="51" t="s">
        <v>52</v>
      </c>
      <c r="H285" s="52">
        <v>40.6</v>
      </c>
      <c r="I285" s="53">
        <v>29568.560000000001</v>
      </c>
      <c r="J285" s="54">
        <v>728.29</v>
      </c>
      <c r="K285" s="43">
        <v>44317</v>
      </c>
    </row>
    <row r="286" spans="1:11" x14ac:dyDescent="0.25">
      <c r="A286" s="41" t="s">
        <v>114</v>
      </c>
      <c r="B286" s="42">
        <v>160</v>
      </c>
      <c r="C286" s="42">
        <v>1305.5999999999999</v>
      </c>
      <c r="D286" s="42">
        <v>8.16</v>
      </c>
      <c r="E286" s="43">
        <v>44562</v>
      </c>
      <c r="G286" s="51" t="s">
        <v>74</v>
      </c>
      <c r="H286" s="52">
        <f>20.2-1</f>
        <v>19.2</v>
      </c>
      <c r="I286" s="53">
        <f>H286*J286</f>
        <v>12779.328</v>
      </c>
      <c r="J286" s="54">
        <v>665.59</v>
      </c>
      <c r="K286" s="43">
        <v>44317</v>
      </c>
    </row>
    <row r="287" spans="1:11" x14ac:dyDescent="0.25">
      <c r="A287" s="41" t="s">
        <v>114</v>
      </c>
      <c r="B287" s="42">
        <v>300</v>
      </c>
      <c r="C287" s="42">
        <v>2448</v>
      </c>
      <c r="D287" s="42">
        <v>8.16</v>
      </c>
      <c r="E287" s="43">
        <v>44562</v>
      </c>
      <c r="G287" s="51" t="s">
        <v>94</v>
      </c>
      <c r="H287" s="52">
        <v>3.5</v>
      </c>
      <c r="I287" s="53">
        <v>2712</v>
      </c>
      <c r="J287" s="54">
        <v>774.86</v>
      </c>
      <c r="K287" s="43">
        <v>44317</v>
      </c>
    </row>
    <row r="288" spans="1:11" x14ac:dyDescent="0.25">
      <c r="A288" s="41" t="s">
        <v>114</v>
      </c>
      <c r="B288" s="42">
        <v>200</v>
      </c>
      <c r="C288" s="42">
        <v>1632</v>
      </c>
      <c r="D288" s="42">
        <v>8.16</v>
      </c>
      <c r="E288" s="43">
        <v>44562</v>
      </c>
      <c r="G288" s="51" t="s">
        <v>104</v>
      </c>
      <c r="H288" s="52">
        <v>3.24</v>
      </c>
      <c r="I288" s="53">
        <v>3642</v>
      </c>
      <c r="J288" s="53">
        <v>1124.07</v>
      </c>
      <c r="K288" s="43">
        <v>44317</v>
      </c>
    </row>
    <row r="289" spans="1:11" x14ac:dyDescent="0.25">
      <c r="A289" s="41" t="s">
        <v>114</v>
      </c>
      <c r="B289" s="42">
        <v>40</v>
      </c>
      <c r="C289" s="42">
        <v>326.39999999999998</v>
      </c>
      <c r="D289" s="42">
        <v>8.16</v>
      </c>
      <c r="E289" s="43">
        <v>44562</v>
      </c>
      <c r="G289" s="51" t="s">
        <v>50</v>
      </c>
      <c r="H289" s="52">
        <v>29.545000000000002</v>
      </c>
      <c r="I289" s="53">
        <v>24716</v>
      </c>
      <c r="J289" s="54">
        <v>836.55</v>
      </c>
      <c r="K289" s="43">
        <v>44317</v>
      </c>
    </row>
    <row r="290" spans="1:11" x14ac:dyDescent="0.25">
      <c r="A290" s="41" t="s">
        <v>114</v>
      </c>
      <c r="B290" s="42">
        <v>160</v>
      </c>
      <c r="C290" s="42">
        <v>1305.5999999999999</v>
      </c>
      <c r="D290" s="42">
        <v>8.16</v>
      </c>
      <c r="E290" s="43">
        <v>44562</v>
      </c>
      <c r="G290" s="51" t="s">
        <v>99</v>
      </c>
      <c r="H290" s="52">
        <v>16</v>
      </c>
      <c r="I290" s="53">
        <v>6400</v>
      </c>
      <c r="J290" s="54">
        <v>400</v>
      </c>
      <c r="K290" s="43">
        <v>44317</v>
      </c>
    </row>
    <row r="291" spans="1:11" x14ac:dyDescent="0.25">
      <c r="A291" s="41" t="s">
        <v>114</v>
      </c>
      <c r="B291" s="42">
        <v>280</v>
      </c>
      <c r="C291" s="42">
        <v>2599.8000000000002</v>
      </c>
      <c r="D291" s="42">
        <v>9.2899999999999991</v>
      </c>
      <c r="E291" s="43">
        <v>44562</v>
      </c>
      <c r="G291" s="51" t="s">
        <v>105</v>
      </c>
      <c r="H291" s="52">
        <v>132.6</v>
      </c>
      <c r="I291" s="53">
        <v>92820</v>
      </c>
      <c r="J291" s="54">
        <v>700</v>
      </c>
      <c r="K291" s="43">
        <v>44317</v>
      </c>
    </row>
    <row r="292" spans="1:11" x14ac:dyDescent="0.25">
      <c r="A292" s="41" t="s">
        <v>114</v>
      </c>
      <c r="B292" s="42">
        <v>200</v>
      </c>
      <c r="C292" s="42">
        <v>2232</v>
      </c>
      <c r="D292" s="42">
        <v>11.16</v>
      </c>
      <c r="E292" s="43">
        <v>44562</v>
      </c>
      <c r="G292" s="51" t="s">
        <v>106</v>
      </c>
      <c r="H292" s="52">
        <v>80</v>
      </c>
      <c r="I292" s="53">
        <v>58000</v>
      </c>
      <c r="J292" s="54">
        <v>725</v>
      </c>
      <c r="K292" s="43">
        <v>44317</v>
      </c>
    </row>
    <row r="293" spans="1:11" x14ac:dyDescent="0.25">
      <c r="A293" s="41" t="s">
        <v>114</v>
      </c>
      <c r="B293" s="42">
        <v>40</v>
      </c>
      <c r="C293" s="42">
        <v>446.4</v>
      </c>
      <c r="D293" s="42">
        <v>11.16</v>
      </c>
      <c r="E293" s="43">
        <v>44562</v>
      </c>
      <c r="G293" s="51" t="s">
        <v>107</v>
      </c>
      <c r="H293" s="52">
        <f>220.4-34</f>
        <v>186.4</v>
      </c>
      <c r="I293" s="53">
        <f>H293*J293</f>
        <v>174475.992</v>
      </c>
      <c r="J293" s="54">
        <v>936.03</v>
      </c>
      <c r="K293" s="43">
        <v>44317</v>
      </c>
    </row>
    <row r="294" spans="1:11" x14ac:dyDescent="0.25">
      <c r="A294" s="41" t="s">
        <v>114</v>
      </c>
      <c r="B294" s="42">
        <v>160</v>
      </c>
      <c r="C294" s="42">
        <v>1785.6</v>
      </c>
      <c r="D294" s="42">
        <v>11.16</v>
      </c>
      <c r="E294" s="43">
        <v>44562</v>
      </c>
      <c r="G294" s="51" t="s">
        <v>109</v>
      </c>
      <c r="H294" s="52">
        <f>244.6-27</f>
        <v>217.6</v>
      </c>
      <c r="I294" s="53">
        <f>H294*J294</f>
        <v>105594.75199999999</v>
      </c>
      <c r="J294" s="54">
        <v>485.27</v>
      </c>
      <c r="K294" s="43">
        <v>44317</v>
      </c>
    </row>
    <row r="295" spans="1:11" x14ac:dyDescent="0.25">
      <c r="A295" s="41" t="s">
        <v>114</v>
      </c>
      <c r="B295" s="42">
        <v>280</v>
      </c>
      <c r="C295" s="42">
        <v>3124.8</v>
      </c>
      <c r="D295" s="42">
        <v>11.16</v>
      </c>
      <c r="E295" s="43">
        <v>44562</v>
      </c>
      <c r="G295" s="51" t="s">
        <v>116</v>
      </c>
      <c r="H295" s="52">
        <v>8.1050000000000004</v>
      </c>
      <c r="I295" s="53">
        <v>12157.5</v>
      </c>
      <c r="J295" s="53">
        <v>1500</v>
      </c>
      <c r="K295" s="43">
        <v>44317</v>
      </c>
    </row>
    <row r="296" spans="1:11" x14ac:dyDescent="0.25">
      <c r="A296" s="41" t="s">
        <v>114</v>
      </c>
      <c r="B296" s="42">
        <v>200</v>
      </c>
      <c r="C296" s="42">
        <v>2232</v>
      </c>
      <c r="D296" s="42">
        <v>11.16</v>
      </c>
      <c r="E296" s="43">
        <v>44562</v>
      </c>
      <c r="G296" s="51" t="s">
        <v>201</v>
      </c>
      <c r="H296" s="52">
        <v>1.0740000000000001</v>
      </c>
      <c r="I296" s="53">
        <v>2720.93</v>
      </c>
      <c r="J296" s="53">
        <v>2533.4499999999998</v>
      </c>
      <c r="K296" s="43">
        <v>44317</v>
      </c>
    </row>
    <row r="297" spans="1:11" x14ac:dyDescent="0.25">
      <c r="A297" s="41" t="s">
        <v>114</v>
      </c>
      <c r="B297" s="42">
        <v>40</v>
      </c>
      <c r="C297" s="42">
        <v>446.4</v>
      </c>
      <c r="D297" s="42">
        <v>11.16</v>
      </c>
      <c r="E297" s="43">
        <v>44562</v>
      </c>
      <c r="G297" s="51" t="s">
        <v>121</v>
      </c>
      <c r="H297" s="52">
        <v>1.208</v>
      </c>
      <c r="I297" s="53">
        <v>3182</v>
      </c>
      <c r="J297" s="53">
        <v>2634.11</v>
      </c>
      <c r="K297" s="43">
        <v>44317</v>
      </c>
    </row>
    <row r="298" spans="1:11" x14ac:dyDescent="0.25">
      <c r="A298" s="41" t="s">
        <v>114</v>
      </c>
      <c r="B298" s="42">
        <v>160</v>
      </c>
      <c r="C298" s="42">
        <v>1785.6</v>
      </c>
      <c r="D298" s="42">
        <v>11.16</v>
      </c>
      <c r="E298" s="43">
        <v>44562</v>
      </c>
      <c r="G298" s="51" t="s">
        <v>122</v>
      </c>
      <c r="H298" s="52">
        <v>1.708</v>
      </c>
      <c r="I298" s="53">
        <v>4451</v>
      </c>
      <c r="J298" s="53">
        <v>2605.9699999999998</v>
      </c>
      <c r="K298" s="43">
        <v>44317</v>
      </c>
    </row>
    <row r="299" spans="1:11" x14ac:dyDescent="0.25">
      <c r="A299" s="41" t="s">
        <v>114</v>
      </c>
      <c r="B299" s="42">
        <v>350</v>
      </c>
      <c r="C299" s="42">
        <v>3906</v>
      </c>
      <c r="D299" s="42">
        <v>11.16</v>
      </c>
      <c r="E299" s="43">
        <v>44562</v>
      </c>
    </row>
    <row r="300" spans="1:11" x14ac:dyDescent="0.25">
      <c r="A300" s="41" t="s">
        <v>114</v>
      </c>
      <c r="B300" s="42">
        <v>200</v>
      </c>
      <c r="C300" s="42">
        <v>2232</v>
      </c>
      <c r="D300" s="42">
        <v>11.16</v>
      </c>
      <c r="E300" s="43">
        <v>44562</v>
      </c>
    </row>
    <row r="301" spans="1:11" x14ac:dyDescent="0.25">
      <c r="A301" s="41" t="s">
        <v>114</v>
      </c>
      <c r="B301" s="42">
        <v>40</v>
      </c>
      <c r="C301" s="42">
        <v>446.4</v>
      </c>
      <c r="D301" s="42">
        <v>11.16</v>
      </c>
      <c r="E301" s="43">
        <v>44562</v>
      </c>
    </row>
    <row r="302" spans="1:11" x14ac:dyDescent="0.25">
      <c r="A302" s="41" t="s">
        <v>114</v>
      </c>
      <c r="B302" s="42">
        <v>160</v>
      </c>
      <c r="C302" s="42">
        <v>1785.6</v>
      </c>
      <c r="D302" s="42">
        <v>11.16</v>
      </c>
      <c r="E302" s="43">
        <v>44562</v>
      </c>
    </row>
    <row r="303" spans="1:11" x14ac:dyDescent="0.25">
      <c r="A303" s="41" t="s">
        <v>114</v>
      </c>
      <c r="B303" s="42">
        <v>53</v>
      </c>
      <c r="C303" s="42">
        <v>591.48</v>
      </c>
      <c r="D303" s="42">
        <v>11.16</v>
      </c>
      <c r="E303" s="43">
        <v>44562</v>
      </c>
    </row>
    <row r="304" spans="1:11" x14ac:dyDescent="0.25">
      <c r="A304" s="41" t="s">
        <v>114</v>
      </c>
      <c r="B304" s="42">
        <v>200</v>
      </c>
      <c r="C304" s="42">
        <v>2232</v>
      </c>
      <c r="D304" s="42">
        <v>11.16</v>
      </c>
      <c r="E304" s="43">
        <v>44562</v>
      </c>
    </row>
    <row r="305" spans="1:5" x14ac:dyDescent="0.25">
      <c r="A305" s="41" t="s">
        <v>114</v>
      </c>
      <c r="B305" s="42">
        <v>40</v>
      </c>
      <c r="C305" s="42">
        <v>446.4</v>
      </c>
      <c r="D305" s="42">
        <v>11.16</v>
      </c>
      <c r="E305" s="43">
        <v>44562</v>
      </c>
    </row>
    <row r="306" spans="1:5" x14ac:dyDescent="0.25">
      <c r="A306" s="41" t="s">
        <v>114</v>
      </c>
      <c r="B306" s="42">
        <v>160</v>
      </c>
      <c r="C306" s="42">
        <v>1785.6</v>
      </c>
      <c r="D306" s="42">
        <v>11.16</v>
      </c>
      <c r="E306" s="43">
        <v>44562</v>
      </c>
    </row>
    <row r="307" spans="1:5" x14ac:dyDescent="0.25">
      <c r="A307" s="41" t="s">
        <v>114</v>
      </c>
      <c r="B307" s="42">
        <v>280</v>
      </c>
      <c r="C307" s="42">
        <v>3124.8</v>
      </c>
      <c r="D307" s="42">
        <v>11.16</v>
      </c>
      <c r="E307" s="43">
        <v>44562</v>
      </c>
    </row>
    <row r="308" spans="1:5" x14ac:dyDescent="0.25">
      <c r="A308" s="41" t="s">
        <v>114</v>
      </c>
      <c r="B308" s="42">
        <v>200</v>
      </c>
      <c r="C308" s="42">
        <v>2232</v>
      </c>
      <c r="D308" s="42">
        <v>11.16</v>
      </c>
      <c r="E308" s="43">
        <v>44562</v>
      </c>
    </row>
    <row r="309" spans="1:5" x14ac:dyDescent="0.25">
      <c r="A309" s="41" t="s">
        <v>114</v>
      </c>
      <c r="B309" s="42">
        <v>40</v>
      </c>
      <c r="C309" s="42">
        <v>446.4</v>
      </c>
      <c r="D309" s="42">
        <v>11.16</v>
      </c>
      <c r="E309" s="43">
        <v>44562</v>
      </c>
    </row>
    <row r="310" spans="1:5" x14ac:dyDescent="0.25">
      <c r="A310" s="41" t="s">
        <v>114</v>
      </c>
      <c r="B310" s="42">
        <v>160</v>
      </c>
      <c r="C310" s="42">
        <v>1785.6</v>
      </c>
      <c r="D310" s="42">
        <v>11.16</v>
      </c>
      <c r="E310" s="43">
        <v>44562</v>
      </c>
    </row>
    <row r="311" spans="1:5" x14ac:dyDescent="0.25">
      <c r="A311" s="41" t="s">
        <v>114</v>
      </c>
      <c r="B311" s="42">
        <v>300</v>
      </c>
      <c r="C311" s="42">
        <v>3348</v>
      </c>
      <c r="D311" s="42">
        <v>11.16</v>
      </c>
      <c r="E311" s="43">
        <v>44562</v>
      </c>
    </row>
    <row r="312" spans="1:5" x14ac:dyDescent="0.25">
      <c r="A312" s="41" t="s">
        <v>114</v>
      </c>
      <c r="B312" s="42">
        <v>200</v>
      </c>
      <c r="C312" s="42">
        <v>2232</v>
      </c>
      <c r="D312" s="42">
        <v>11.16</v>
      </c>
      <c r="E312" s="43">
        <v>44562</v>
      </c>
    </row>
    <row r="313" spans="1:5" x14ac:dyDescent="0.25">
      <c r="A313" s="41" t="s">
        <v>114</v>
      </c>
      <c r="B313" s="42">
        <v>40</v>
      </c>
      <c r="C313" s="42">
        <v>446.4</v>
      </c>
      <c r="D313" s="42">
        <v>11.16</v>
      </c>
      <c r="E313" s="43">
        <v>44562</v>
      </c>
    </row>
    <row r="314" spans="1:5" x14ac:dyDescent="0.25">
      <c r="A314" s="41" t="s">
        <v>114</v>
      </c>
      <c r="B314" s="42">
        <v>160</v>
      </c>
      <c r="C314" s="42">
        <v>1785.6</v>
      </c>
      <c r="D314" s="42">
        <v>11.16</v>
      </c>
      <c r="E314" s="43">
        <v>44562</v>
      </c>
    </row>
    <row r="315" spans="1:5" x14ac:dyDescent="0.25">
      <c r="A315" s="41" t="s">
        <v>114</v>
      </c>
      <c r="B315" s="42">
        <v>220</v>
      </c>
      <c r="C315" s="42">
        <v>2455.1999999999998</v>
      </c>
      <c r="D315" s="42">
        <v>11.16</v>
      </c>
      <c r="E315" s="43">
        <v>44562</v>
      </c>
    </row>
    <row r="316" spans="1:5" x14ac:dyDescent="0.25">
      <c r="A316" s="41" t="s">
        <v>117</v>
      </c>
      <c r="B316" s="42">
        <v>12</v>
      </c>
      <c r="C316" s="42">
        <v>10346.280000000001</v>
      </c>
      <c r="D316" s="42">
        <v>862.19</v>
      </c>
      <c r="E316" s="43">
        <v>44562</v>
      </c>
    </row>
    <row r="317" spans="1:5" x14ac:dyDescent="0.25">
      <c r="A317" s="41" t="s">
        <v>117</v>
      </c>
      <c r="B317" s="42">
        <v>0.185</v>
      </c>
      <c r="C317" s="42">
        <v>159.51</v>
      </c>
      <c r="D317" s="42">
        <v>862.22</v>
      </c>
      <c r="E317" s="43">
        <v>44562</v>
      </c>
    </row>
    <row r="318" spans="1:5" x14ac:dyDescent="0.25">
      <c r="A318" s="41" t="s">
        <v>117</v>
      </c>
      <c r="B318" s="42">
        <v>0.4</v>
      </c>
      <c r="C318" s="42">
        <v>344.88</v>
      </c>
      <c r="D318" s="42">
        <v>862.2</v>
      </c>
      <c r="E318" s="43">
        <v>44562</v>
      </c>
    </row>
    <row r="319" spans="1:5" x14ac:dyDescent="0.25">
      <c r="A319" s="41" t="s">
        <v>117</v>
      </c>
      <c r="B319" s="42">
        <v>0.64</v>
      </c>
      <c r="C319" s="42">
        <v>551.79999999999995</v>
      </c>
      <c r="D319" s="42">
        <v>862.19</v>
      </c>
      <c r="E319" s="43">
        <v>44562</v>
      </c>
    </row>
    <row r="320" spans="1:5" x14ac:dyDescent="0.25">
      <c r="A320" s="41" t="s">
        <v>117</v>
      </c>
      <c r="B320" s="42">
        <v>0.44800000000000001</v>
      </c>
      <c r="C320" s="42">
        <v>386.26</v>
      </c>
      <c r="D320" s="42">
        <v>862.19</v>
      </c>
      <c r="E320" s="43">
        <v>44562</v>
      </c>
    </row>
    <row r="321" spans="1:5" x14ac:dyDescent="0.25">
      <c r="A321" s="41" t="s">
        <v>117</v>
      </c>
      <c r="B321" s="42">
        <v>1.788</v>
      </c>
      <c r="C321" s="42">
        <v>1541.6</v>
      </c>
      <c r="D321" s="42">
        <v>862.19</v>
      </c>
      <c r="E321" s="43">
        <v>44562</v>
      </c>
    </row>
    <row r="322" spans="1:5" x14ac:dyDescent="0.25">
      <c r="A322" s="41" t="s">
        <v>117</v>
      </c>
      <c r="B322" s="42">
        <v>0.16</v>
      </c>
      <c r="C322" s="42">
        <v>137.94999999999999</v>
      </c>
      <c r="D322" s="42">
        <v>862.19</v>
      </c>
      <c r="E322" s="43">
        <v>44562</v>
      </c>
    </row>
    <row r="323" spans="1:5" x14ac:dyDescent="0.25">
      <c r="A323" s="41" t="s">
        <v>117</v>
      </c>
      <c r="B323" s="42">
        <v>0.59799999999999998</v>
      </c>
      <c r="C323" s="42">
        <v>515.59</v>
      </c>
      <c r="D323" s="42">
        <v>862.19</v>
      </c>
      <c r="E323" s="43">
        <v>44562</v>
      </c>
    </row>
    <row r="324" spans="1:5" x14ac:dyDescent="0.25">
      <c r="A324" s="41" t="s">
        <v>117</v>
      </c>
      <c r="B324" s="42">
        <v>0.1</v>
      </c>
      <c r="C324" s="42">
        <v>86.22</v>
      </c>
      <c r="D324" s="42">
        <v>862.2</v>
      </c>
      <c r="E324" s="43">
        <v>44562</v>
      </c>
    </row>
    <row r="325" spans="1:5" x14ac:dyDescent="0.25">
      <c r="A325" s="41" t="s">
        <v>117</v>
      </c>
      <c r="B325" s="42">
        <v>1.891</v>
      </c>
      <c r="C325" s="42">
        <v>1630.4</v>
      </c>
      <c r="D325" s="42">
        <v>862.19</v>
      </c>
      <c r="E325" s="43">
        <v>44562</v>
      </c>
    </row>
    <row r="326" spans="1:5" x14ac:dyDescent="0.25">
      <c r="A326" s="41" t="s">
        <v>117</v>
      </c>
      <c r="B326" s="42">
        <v>7.3999999999999996E-2</v>
      </c>
      <c r="C326" s="42">
        <v>63.8</v>
      </c>
      <c r="D326" s="42">
        <v>862.16</v>
      </c>
      <c r="E326" s="43">
        <v>44562</v>
      </c>
    </row>
    <row r="327" spans="1:5" x14ac:dyDescent="0.25">
      <c r="A327" s="41" t="s">
        <v>117</v>
      </c>
      <c r="B327" s="42">
        <v>8.8000000000000007</v>
      </c>
      <c r="C327" s="42">
        <v>7587.27</v>
      </c>
      <c r="D327" s="42">
        <v>862.19</v>
      </c>
      <c r="E327" s="43">
        <v>44562</v>
      </c>
    </row>
    <row r="328" spans="1:5" x14ac:dyDescent="0.25">
      <c r="A328" s="41" t="s">
        <v>117</v>
      </c>
      <c r="B328" s="42">
        <v>0.4</v>
      </c>
      <c r="C328" s="42">
        <v>344.88</v>
      </c>
      <c r="D328" s="42">
        <v>862.2</v>
      </c>
      <c r="E328" s="43">
        <v>44562</v>
      </c>
    </row>
    <row r="329" spans="1:5" x14ac:dyDescent="0.25">
      <c r="A329" s="41" t="s">
        <v>117</v>
      </c>
      <c r="B329" s="42">
        <v>7.3999999999999996E-2</v>
      </c>
      <c r="C329" s="42">
        <v>63.8</v>
      </c>
      <c r="D329" s="42">
        <v>862.16</v>
      </c>
      <c r="E329" s="43">
        <v>44562</v>
      </c>
    </row>
    <row r="330" spans="1:5" x14ac:dyDescent="0.25">
      <c r="A330" s="41" t="s">
        <v>117</v>
      </c>
      <c r="B330" s="42">
        <v>4.4560000000000004</v>
      </c>
      <c r="C330" s="42">
        <v>3841.91</v>
      </c>
      <c r="D330" s="42">
        <v>862.19</v>
      </c>
      <c r="E330" s="43">
        <v>44562</v>
      </c>
    </row>
    <row r="331" spans="1:5" x14ac:dyDescent="0.25">
      <c r="A331" s="41" t="s">
        <v>117</v>
      </c>
      <c r="B331" s="42">
        <v>0.16</v>
      </c>
      <c r="C331" s="42">
        <v>137.94999999999999</v>
      </c>
      <c r="D331" s="42">
        <v>862.19</v>
      </c>
      <c r="E331" s="43">
        <v>44562</v>
      </c>
    </row>
    <row r="332" spans="1:5" x14ac:dyDescent="0.25">
      <c r="A332" s="41" t="s">
        <v>117</v>
      </c>
      <c r="B332" s="42">
        <v>7.2</v>
      </c>
      <c r="C332" s="42">
        <v>3166.31</v>
      </c>
      <c r="D332" s="42">
        <v>439.77</v>
      </c>
      <c r="E332" s="43">
        <v>44562</v>
      </c>
    </row>
    <row r="333" spans="1:5" x14ac:dyDescent="0.25">
      <c r="A333" s="41" t="s">
        <v>117</v>
      </c>
      <c r="B333" s="42">
        <v>0.4</v>
      </c>
      <c r="C333" s="42">
        <v>98.4</v>
      </c>
      <c r="D333" s="42">
        <v>246</v>
      </c>
      <c r="E333" s="43">
        <v>44562</v>
      </c>
    </row>
    <row r="334" spans="1:5" x14ac:dyDescent="0.25">
      <c r="A334" s="41" t="s">
        <v>117</v>
      </c>
      <c r="B334" s="42">
        <v>0.32</v>
      </c>
      <c r="C334" s="42">
        <v>78.72</v>
      </c>
      <c r="D334" s="42">
        <v>246</v>
      </c>
      <c r="E334" s="43">
        <v>44562</v>
      </c>
    </row>
    <row r="335" spans="1:5" x14ac:dyDescent="0.25">
      <c r="A335" s="41" t="s">
        <v>117</v>
      </c>
      <c r="B335" s="42">
        <v>7.2</v>
      </c>
      <c r="C335" s="42">
        <v>1771.28</v>
      </c>
      <c r="D335" s="42">
        <v>246.01</v>
      </c>
      <c r="E335" s="43">
        <v>44562</v>
      </c>
    </row>
    <row r="336" spans="1:5" x14ac:dyDescent="0.25">
      <c r="A336" s="41" t="s">
        <v>117</v>
      </c>
      <c r="B336" s="42">
        <v>1.532</v>
      </c>
      <c r="C336" s="42">
        <v>881.61</v>
      </c>
      <c r="D336" s="42">
        <v>575.46</v>
      </c>
      <c r="E336" s="43">
        <v>44562</v>
      </c>
    </row>
    <row r="337" spans="1:5" x14ac:dyDescent="0.25">
      <c r="A337" s="41" t="s">
        <v>117</v>
      </c>
      <c r="B337" s="42">
        <v>0.95299999999999996</v>
      </c>
      <c r="C337" s="42">
        <v>784.79</v>
      </c>
      <c r="D337" s="42">
        <v>823.49</v>
      </c>
      <c r="E337" s="43">
        <v>44562</v>
      </c>
    </row>
    <row r="338" spans="1:5" x14ac:dyDescent="0.25">
      <c r="A338" s="41" t="s">
        <v>117</v>
      </c>
      <c r="B338" s="42">
        <v>0.307</v>
      </c>
      <c r="C338" s="42">
        <v>252.81</v>
      </c>
      <c r="D338" s="42">
        <v>823.49</v>
      </c>
      <c r="E338" s="43">
        <v>44562</v>
      </c>
    </row>
    <row r="339" spans="1:5" x14ac:dyDescent="0.25">
      <c r="A339" s="41" t="s">
        <v>117</v>
      </c>
      <c r="B339" s="42">
        <v>0.185</v>
      </c>
      <c r="C339" s="42">
        <v>152.35</v>
      </c>
      <c r="D339" s="42">
        <v>823.51</v>
      </c>
      <c r="E339" s="43">
        <v>44562</v>
      </c>
    </row>
    <row r="340" spans="1:5" x14ac:dyDescent="0.25">
      <c r="A340" s="41" t="s">
        <v>117</v>
      </c>
      <c r="B340" s="42">
        <v>1.1719999999999999</v>
      </c>
      <c r="C340" s="42">
        <v>965.14</v>
      </c>
      <c r="D340" s="42">
        <v>823.5</v>
      </c>
      <c r="E340" s="43">
        <v>44562</v>
      </c>
    </row>
    <row r="341" spans="1:5" x14ac:dyDescent="0.25">
      <c r="A341" s="41" t="s">
        <v>117</v>
      </c>
      <c r="B341" s="42">
        <v>10.8</v>
      </c>
      <c r="C341" s="42">
        <v>8893.7999999999993</v>
      </c>
      <c r="D341" s="42">
        <v>823.5</v>
      </c>
      <c r="E341" s="43">
        <v>44562</v>
      </c>
    </row>
    <row r="342" spans="1:5" x14ac:dyDescent="0.25">
      <c r="A342" s="41" t="s">
        <v>117</v>
      </c>
      <c r="B342" s="42">
        <v>1.2789999999999999</v>
      </c>
      <c r="C342" s="42">
        <v>1053.26</v>
      </c>
      <c r="D342" s="42">
        <v>823.5</v>
      </c>
      <c r="E342" s="43">
        <v>44562</v>
      </c>
    </row>
    <row r="343" spans="1:5" x14ac:dyDescent="0.25">
      <c r="A343" s="41" t="s">
        <v>117</v>
      </c>
      <c r="B343" s="42">
        <v>1.3640000000000001</v>
      </c>
      <c r="C343" s="42">
        <v>1123.25</v>
      </c>
      <c r="D343" s="42">
        <v>823.5</v>
      </c>
      <c r="E343" s="43">
        <v>44562</v>
      </c>
    </row>
    <row r="344" spans="1:5" x14ac:dyDescent="0.25">
      <c r="A344" s="41" t="s">
        <v>117</v>
      </c>
      <c r="B344" s="42">
        <v>0.13600000000000001</v>
      </c>
      <c r="C344" s="42">
        <v>112</v>
      </c>
      <c r="D344" s="42">
        <v>823.53</v>
      </c>
      <c r="E344" s="43">
        <v>44562</v>
      </c>
    </row>
    <row r="345" spans="1:5" x14ac:dyDescent="0.25">
      <c r="A345" s="41" t="s">
        <v>117</v>
      </c>
      <c r="B345" s="42">
        <v>0.72</v>
      </c>
      <c r="C345" s="42">
        <v>592.91999999999996</v>
      </c>
      <c r="D345" s="42">
        <v>823.5</v>
      </c>
      <c r="E345" s="43">
        <v>44562</v>
      </c>
    </row>
    <row r="346" spans="1:5" x14ac:dyDescent="0.25">
      <c r="A346" s="41" t="s">
        <v>117</v>
      </c>
      <c r="B346" s="42">
        <v>0.109</v>
      </c>
      <c r="C346" s="42">
        <v>89.76</v>
      </c>
      <c r="D346" s="42">
        <v>823.49</v>
      </c>
      <c r="E346" s="43">
        <v>44562</v>
      </c>
    </row>
    <row r="347" spans="1:5" x14ac:dyDescent="0.25">
      <c r="A347" s="41" t="s">
        <v>117</v>
      </c>
      <c r="B347" s="42">
        <v>0.53100000000000003</v>
      </c>
      <c r="C347" s="42">
        <v>437.28</v>
      </c>
      <c r="D347" s="42">
        <v>823.5</v>
      </c>
      <c r="E347" s="43">
        <v>44562</v>
      </c>
    </row>
    <row r="348" spans="1:5" x14ac:dyDescent="0.25">
      <c r="A348" s="41" t="s">
        <v>117</v>
      </c>
      <c r="B348" s="42">
        <v>0.63900000000000001</v>
      </c>
      <c r="C348" s="42">
        <v>526.21</v>
      </c>
      <c r="D348" s="42">
        <v>823.49</v>
      </c>
      <c r="E348" s="43">
        <v>44562</v>
      </c>
    </row>
    <row r="349" spans="1:5" x14ac:dyDescent="0.25">
      <c r="A349" s="41" t="s">
        <v>117</v>
      </c>
      <c r="B349" s="42">
        <v>0.9</v>
      </c>
      <c r="C349" s="42">
        <v>741.15</v>
      </c>
      <c r="D349" s="42">
        <v>823.5</v>
      </c>
      <c r="E349" s="43">
        <v>44562</v>
      </c>
    </row>
    <row r="350" spans="1:5" x14ac:dyDescent="0.25">
      <c r="A350" s="41" t="s">
        <v>117</v>
      </c>
      <c r="B350" s="42">
        <v>6.3E-2</v>
      </c>
      <c r="C350" s="42">
        <v>51.88</v>
      </c>
      <c r="D350" s="42">
        <v>823.49</v>
      </c>
      <c r="E350" s="43">
        <v>44562</v>
      </c>
    </row>
    <row r="351" spans="1:5" x14ac:dyDescent="0.25">
      <c r="A351" s="41" t="s">
        <v>117</v>
      </c>
      <c r="B351" s="42">
        <v>10.8</v>
      </c>
      <c r="C351" s="42">
        <v>8893.81</v>
      </c>
      <c r="D351" s="42">
        <v>823.5</v>
      </c>
      <c r="E351" s="43">
        <v>44562</v>
      </c>
    </row>
    <row r="352" spans="1:5" x14ac:dyDescent="0.25">
      <c r="A352" s="41" t="s">
        <v>117</v>
      </c>
      <c r="B352" s="42">
        <v>0.48</v>
      </c>
      <c r="C352" s="42">
        <v>395.28</v>
      </c>
      <c r="D352" s="42">
        <v>823.5</v>
      </c>
      <c r="E352" s="43">
        <v>44562</v>
      </c>
    </row>
    <row r="353" spans="1:5" x14ac:dyDescent="0.25">
      <c r="A353" s="41" t="s">
        <v>117</v>
      </c>
      <c r="B353" s="42">
        <v>0.98099999999999998</v>
      </c>
      <c r="C353" s="42">
        <v>807.86</v>
      </c>
      <c r="D353" s="42">
        <v>823.51</v>
      </c>
      <c r="E353" s="43">
        <v>44562</v>
      </c>
    </row>
    <row r="354" spans="1:5" x14ac:dyDescent="0.25">
      <c r="A354" s="41" t="s">
        <v>117</v>
      </c>
      <c r="B354" s="42">
        <v>0.13600000000000001</v>
      </c>
      <c r="C354" s="42">
        <v>112</v>
      </c>
      <c r="D354" s="42">
        <v>823.53</v>
      </c>
      <c r="E354" s="43">
        <v>44562</v>
      </c>
    </row>
    <row r="355" spans="1:5" x14ac:dyDescent="0.25">
      <c r="A355" s="41" t="s">
        <v>117</v>
      </c>
      <c r="B355" s="42">
        <v>7.2</v>
      </c>
      <c r="C355" s="42">
        <v>5929.19</v>
      </c>
      <c r="D355" s="42">
        <v>823.5</v>
      </c>
      <c r="E355" s="43">
        <v>44562</v>
      </c>
    </row>
    <row r="356" spans="1:5" x14ac:dyDescent="0.25">
      <c r="A356" s="41" t="s">
        <v>117</v>
      </c>
      <c r="B356" s="42">
        <v>0.40500000000000003</v>
      </c>
      <c r="C356" s="42">
        <v>333.52</v>
      </c>
      <c r="D356" s="42">
        <v>823.51</v>
      </c>
      <c r="E356" s="43">
        <v>44562</v>
      </c>
    </row>
    <row r="357" spans="1:5" x14ac:dyDescent="0.25">
      <c r="A357" s="41" t="s">
        <v>117</v>
      </c>
      <c r="B357" s="42">
        <v>0.159</v>
      </c>
      <c r="C357" s="42">
        <v>130.94</v>
      </c>
      <c r="D357" s="42">
        <v>823.52</v>
      </c>
      <c r="E357" s="43">
        <v>44562</v>
      </c>
    </row>
    <row r="358" spans="1:5" x14ac:dyDescent="0.25">
      <c r="A358" s="41" t="s">
        <v>117</v>
      </c>
      <c r="B358" s="42">
        <v>0.54800000000000004</v>
      </c>
      <c r="C358" s="42">
        <v>451.27</v>
      </c>
      <c r="D358" s="42">
        <v>823.49</v>
      </c>
      <c r="E358" s="43">
        <v>44562</v>
      </c>
    </row>
    <row r="359" spans="1:5" x14ac:dyDescent="0.25">
      <c r="A359" s="41" t="s">
        <v>117</v>
      </c>
      <c r="B359" s="42">
        <v>0.70899999999999996</v>
      </c>
      <c r="C359" s="42">
        <v>583.86</v>
      </c>
      <c r="D359" s="42">
        <v>823.5</v>
      </c>
      <c r="E359" s="43">
        <v>44562</v>
      </c>
    </row>
    <row r="360" spans="1:5" x14ac:dyDescent="0.25">
      <c r="A360" s="41" t="s">
        <v>117</v>
      </c>
      <c r="B360" s="42">
        <v>0.06</v>
      </c>
      <c r="C360" s="42">
        <v>49.41</v>
      </c>
      <c r="D360" s="42">
        <v>823.5</v>
      </c>
      <c r="E360" s="43">
        <v>44562</v>
      </c>
    </row>
    <row r="361" spans="1:5" x14ac:dyDescent="0.25">
      <c r="A361" s="41" t="s">
        <v>117</v>
      </c>
      <c r="B361" s="42">
        <v>10.8</v>
      </c>
      <c r="C361" s="42">
        <v>9071.6200000000008</v>
      </c>
      <c r="D361" s="42">
        <v>839.96</v>
      </c>
      <c r="E361" s="43">
        <v>44562</v>
      </c>
    </row>
    <row r="362" spans="1:5" x14ac:dyDescent="0.25">
      <c r="A362" s="41" t="s">
        <v>117</v>
      </c>
      <c r="B362" s="42">
        <v>0.1</v>
      </c>
      <c r="C362" s="42">
        <v>85</v>
      </c>
      <c r="D362" s="42">
        <v>850</v>
      </c>
      <c r="E362" s="43">
        <v>44562</v>
      </c>
    </row>
    <row r="363" spans="1:5" x14ac:dyDescent="0.25">
      <c r="A363" s="41" t="s">
        <v>117</v>
      </c>
      <c r="B363" s="42">
        <v>0.4</v>
      </c>
      <c r="C363" s="42">
        <v>340</v>
      </c>
      <c r="D363" s="42">
        <v>850</v>
      </c>
      <c r="E363" s="43">
        <v>44562</v>
      </c>
    </row>
    <row r="364" spans="1:5" x14ac:dyDescent="0.25">
      <c r="A364" s="41" t="s">
        <v>117</v>
      </c>
      <c r="B364" s="42">
        <v>7.2</v>
      </c>
      <c r="C364" s="42">
        <v>6120</v>
      </c>
      <c r="D364" s="42">
        <v>850</v>
      </c>
      <c r="E364" s="43">
        <v>44562</v>
      </c>
    </row>
    <row r="365" spans="1:5" x14ac:dyDescent="0.25">
      <c r="A365" s="41" t="s">
        <v>117</v>
      </c>
      <c r="B365" s="42">
        <v>0.24099999999999999</v>
      </c>
      <c r="C365" s="42">
        <v>204.85</v>
      </c>
      <c r="D365" s="42">
        <v>850</v>
      </c>
      <c r="E365" s="43">
        <v>44562</v>
      </c>
    </row>
    <row r="366" spans="1:5" x14ac:dyDescent="0.25">
      <c r="A366" s="41" t="s">
        <v>117</v>
      </c>
      <c r="B366" s="42">
        <v>1.7549999999999999</v>
      </c>
      <c r="C366" s="42">
        <v>1491.75</v>
      </c>
      <c r="D366" s="42">
        <v>850</v>
      </c>
      <c r="E366" s="43">
        <v>44562</v>
      </c>
    </row>
    <row r="367" spans="1:5" x14ac:dyDescent="0.25">
      <c r="A367" s="41" t="s">
        <v>117</v>
      </c>
      <c r="B367" s="42">
        <v>0.13600000000000001</v>
      </c>
      <c r="C367" s="42">
        <v>115.6</v>
      </c>
      <c r="D367" s="42">
        <v>850</v>
      </c>
      <c r="E367" s="43">
        <v>44562</v>
      </c>
    </row>
    <row r="368" spans="1:5" x14ac:dyDescent="0.25">
      <c r="A368" s="41" t="s">
        <v>117</v>
      </c>
      <c r="B368" s="42">
        <v>0.53100000000000003</v>
      </c>
      <c r="C368" s="42">
        <v>451.35</v>
      </c>
      <c r="D368" s="42">
        <v>850</v>
      </c>
      <c r="E368" s="43">
        <v>44562</v>
      </c>
    </row>
    <row r="369" spans="1:5" x14ac:dyDescent="0.25">
      <c r="A369" s="41" t="s">
        <v>117</v>
      </c>
      <c r="B369" s="42">
        <v>1.748</v>
      </c>
      <c r="C369" s="42">
        <v>1485.8</v>
      </c>
      <c r="D369" s="42">
        <v>850</v>
      </c>
      <c r="E369" s="43">
        <v>44562</v>
      </c>
    </row>
    <row r="370" spans="1:5" x14ac:dyDescent="0.25">
      <c r="A370" s="41" t="s">
        <v>117</v>
      </c>
      <c r="B370" s="42">
        <v>1.252</v>
      </c>
      <c r="C370" s="42">
        <v>1064.2</v>
      </c>
      <c r="D370" s="42">
        <v>850</v>
      </c>
      <c r="E370" s="43">
        <v>44562</v>
      </c>
    </row>
    <row r="371" spans="1:5" x14ac:dyDescent="0.25">
      <c r="A371" s="41" t="s">
        <v>117</v>
      </c>
      <c r="B371" s="42">
        <v>6.3E-2</v>
      </c>
      <c r="C371" s="42">
        <v>53.55</v>
      </c>
      <c r="D371" s="42">
        <v>850</v>
      </c>
      <c r="E371" s="43">
        <v>44562</v>
      </c>
    </row>
    <row r="372" spans="1:5" x14ac:dyDescent="0.25">
      <c r="A372" s="41" t="s">
        <v>117</v>
      </c>
      <c r="B372" s="42">
        <v>0.32</v>
      </c>
      <c r="C372" s="42">
        <v>272</v>
      </c>
      <c r="D372" s="42">
        <v>850</v>
      </c>
      <c r="E372" s="43">
        <v>44562</v>
      </c>
    </row>
    <row r="373" spans="1:5" x14ac:dyDescent="0.25">
      <c r="A373" s="41" t="s">
        <v>117</v>
      </c>
      <c r="B373" s="42">
        <v>6.4</v>
      </c>
      <c r="C373" s="42">
        <v>5440</v>
      </c>
      <c r="D373" s="42">
        <v>850</v>
      </c>
      <c r="E373" s="43">
        <v>44562</v>
      </c>
    </row>
    <row r="374" spans="1:5" x14ac:dyDescent="0.25">
      <c r="A374" s="41" t="s">
        <v>117</v>
      </c>
      <c r="B374" s="42">
        <v>0.21199999999999999</v>
      </c>
      <c r="C374" s="42">
        <v>180.2</v>
      </c>
      <c r="D374" s="42">
        <v>850</v>
      </c>
      <c r="E374" s="43">
        <v>44562</v>
      </c>
    </row>
    <row r="375" spans="1:5" x14ac:dyDescent="0.25">
      <c r="A375" s="41" t="s">
        <v>117</v>
      </c>
      <c r="B375" s="42">
        <v>1.732</v>
      </c>
      <c r="C375" s="42">
        <v>1472.2</v>
      </c>
      <c r="D375" s="42">
        <v>850</v>
      </c>
      <c r="E375" s="43">
        <v>44562</v>
      </c>
    </row>
    <row r="376" spans="1:5" x14ac:dyDescent="0.25">
      <c r="A376" s="41" t="s">
        <v>117</v>
      </c>
      <c r="B376" s="42">
        <v>8.8000000000000007</v>
      </c>
      <c r="C376" s="42">
        <v>7480</v>
      </c>
      <c r="D376" s="42">
        <v>850</v>
      </c>
      <c r="E376" s="43">
        <v>44562</v>
      </c>
    </row>
    <row r="377" spans="1:5" x14ac:dyDescent="0.25">
      <c r="A377" s="41" t="s">
        <v>117</v>
      </c>
      <c r="B377" s="42">
        <v>0.56000000000000005</v>
      </c>
      <c r="C377" s="42">
        <v>476</v>
      </c>
      <c r="D377" s="42">
        <v>850</v>
      </c>
      <c r="E377" s="43">
        <v>44562</v>
      </c>
    </row>
    <row r="378" spans="1:5" x14ac:dyDescent="0.25">
      <c r="A378" s="41" t="s">
        <v>117</v>
      </c>
      <c r="B378" s="42">
        <v>0.4</v>
      </c>
      <c r="C378" s="42">
        <v>340</v>
      </c>
      <c r="D378" s="42">
        <v>850</v>
      </c>
      <c r="E378" s="43">
        <v>44562</v>
      </c>
    </row>
    <row r="379" spans="1:5" x14ac:dyDescent="0.25">
      <c r="A379" s="41" t="s">
        <v>117</v>
      </c>
      <c r="B379" s="42">
        <v>12</v>
      </c>
      <c r="C379" s="42">
        <v>9280</v>
      </c>
      <c r="D379" s="42">
        <v>773.33</v>
      </c>
      <c r="E379" s="43">
        <v>44562</v>
      </c>
    </row>
    <row r="380" spans="1:5" x14ac:dyDescent="0.25">
      <c r="A380" s="41" t="s">
        <v>117</v>
      </c>
      <c r="B380" s="42">
        <v>2.65</v>
      </c>
      <c r="C380" s="42">
        <v>1921.25</v>
      </c>
      <c r="D380" s="42">
        <v>725</v>
      </c>
      <c r="E380" s="43">
        <v>44562</v>
      </c>
    </row>
    <row r="381" spans="1:5" x14ac:dyDescent="0.25">
      <c r="A381" s="41" t="s">
        <v>117</v>
      </c>
      <c r="B381" s="42">
        <v>0.88800000000000001</v>
      </c>
      <c r="C381" s="42">
        <v>643.79999999999995</v>
      </c>
      <c r="D381" s="42">
        <v>725</v>
      </c>
      <c r="E381" s="43">
        <v>44562</v>
      </c>
    </row>
    <row r="382" spans="1:5" x14ac:dyDescent="0.25">
      <c r="A382" s="41" t="s">
        <v>117</v>
      </c>
      <c r="B382" s="42">
        <v>7.0999999999999994E-2</v>
      </c>
      <c r="C382" s="42">
        <v>51.47</v>
      </c>
      <c r="D382" s="42">
        <v>724.93</v>
      </c>
      <c r="E382" s="43">
        <v>44562</v>
      </c>
    </row>
    <row r="383" spans="1:5" x14ac:dyDescent="0.25">
      <c r="A383" s="41" t="s">
        <v>117</v>
      </c>
      <c r="B383" s="42">
        <v>0.38400000000000001</v>
      </c>
      <c r="C383" s="42">
        <v>278.39999999999998</v>
      </c>
      <c r="D383" s="42">
        <v>725</v>
      </c>
      <c r="E383" s="43">
        <v>44562</v>
      </c>
    </row>
    <row r="384" spans="1:5" x14ac:dyDescent="0.25">
      <c r="A384" s="41" t="s">
        <v>117</v>
      </c>
      <c r="B384" s="42">
        <v>0.185</v>
      </c>
      <c r="C384" s="42">
        <v>134.13</v>
      </c>
      <c r="D384" s="42">
        <v>725.03</v>
      </c>
      <c r="E384" s="43">
        <v>44562</v>
      </c>
    </row>
    <row r="385" spans="1:5" x14ac:dyDescent="0.25">
      <c r="A385" s="41" t="s">
        <v>117</v>
      </c>
      <c r="B385" s="42">
        <v>1.4239999999999999</v>
      </c>
      <c r="C385" s="42">
        <v>1032.4000000000001</v>
      </c>
      <c r="D385" s="42">
        <v>725</v>
      </c>
      <c r="E385" s="43">
        <v>44562</v>
      </c>
    </row>
    <row r="386" spans="1:5" x14ac:dyDescent="0.25">
      <c r="A386" s="41" t="s">
        <v>117</v>
      </c>
      <c r="B386" s="42">
        <v>13.2</v>
      </c>
      <c r="C386" s="42">
        <v>9570</v>
      </c>
      <c r="D386" s="42">
        <v>725</v>
      </c>
      <c r="E386" s="43">
        <v>44562</v>
      </c>
    </row>
    <row r="387" spans="1:5" x14ac:dyDescent="0.25">
      <c r="A387" s="41" t="s">
        <v>117</v>
      </c>
      <c r="B387" s="42">
        <v>1.244</v>
      </c>
      <c r="C387" s="42">
        <v>901.9</v>
      </c>
      <c r="D387" s="42">
        <v>725</v>
      </c>
      <c r="E387" s="43">
        <v>44562</v>
      </c>
    </row>
    <row r="388" spans="1:5" x14ac:dyDescent="0.25">
      <c r="A388" s="41" t="s">
        <v>117</v>
      </c>
      <c r="B388" s="42">
        <v>1.3640000000000001</v>
      </c>
      <c r="C388" s="42">
        <v>988.9</v>
      </c>
      <c r="D388" s="42">
        <v>725</v>
      </c>
      <c r="E388" s="43">
        <v>44562</v>
      </c>
    </row>
    <row r="389" spans="1:5" x14ac:dyDescent="0.25">
      <c r="A389" s="41" t="s">
        <v>117</v>
      </c>
      <c r="B389" s="42">
        <v>0.16</v>
      </c>
      <c r="C389" s="42">
        <v>116</v>
      </c>
      <c r="D389" s="42">
        <v>725</v>
      </c>
      <c r="E389" s="43">
        <v>44562</v>
      </c>
    </row>
    <row r="390" spans="1:5" x14ac:dyDescent="0.25">
      <c r="A390" s="41" t="s">
        <v>117</v>
      </c>
      <c r="B390" s="42">
        <v>0.72</v>
      </c>
      <c r="C390" s="42">
        <v>522</v>
      </c>
      <c r="D390" s="42">
        <v>725</v>
      </c>
      <c r="E390" s="43">
        <v>44562</v>
      </c>
    </row>
    <row r="391" spans="1:5" x14ac:dyDescent="0.25">
      <c r="A391" s="41" t="s">
        <v>117</v>
      </c>
      <c r="B391" s="42">
        <v>0.109</v>
      </c>
      <c r="C391" s="42">
        <v>79.02</v>
      </c>
      <c r="D391" s="42">
        <v>724.95</v>
      </c>
      <c r="E391" s="43">
        <v>44562</v>
      </c>
    </row>
    <row r="392" spans="1:5" x14ac:dyDescent="0.25">
      <c r="A392" s="41" t="s">
        <v>117</v>
      </c>
      <c r="B392" s="42">
        <v>7.0999999999999994E-2</v>
      </c>
      <c r="C392" s="42">
        <v>51.48</v>
      </c>
      <c r="D392" s="42">
        <v>725.07</v>
      </c>
      <c r="E392" s="43">
        <v>44562</v>
      </c>
    </row>
    <row r="393" spans="1:5" x14ac:dyDescent="0.25">
      <c r="A393" s="41" t="s">
        <v>117</v>
      </c>
      <c r="B393" s="42">
        <v>0.66400000000000003</v>
      </c>
      <c r="C393" s="42">
        <v>481.4</v>
      </c>
      <c r="D393" s="42">
        <v>725</v>
      </c>
      <c r="E393" s="43">
        <v>44562</v>
      </c>
    </row>
    <row r="394" spans="1:5" x14ac:dyDescent="0.25">
      <c r="A394" s="41" t="s">
        <v>117</v>
      </c>
      <c r="B394" s="42">
        <v>0.54500000000000004</v>
      </c>
      <c r="C394" s="42">
        <v>395.13</v>
      </c>
      <c r="D394" s="42">
        <v>725.01</v>
      </c>
      <c r="E394" s="43">
        <v>44562</v>
      </c>
    </row>
    <row r="395" spans="1:5" x14ac:dyDescent="0.25">
      <c r="A395" s="41" t="s">
        <v>117</v>
      </c>
      <c r="B395" s="42">
        <v>0.7</v>
      </c>
      <c r="C395" s="42">
        <v>507.5</v>
      </c>
      <c r="D395" s="42">
        <v>725</v>
      </c>
      <c r="E395" s="43">
        <v>44562</v>
      </c>
    </row>
    <row r="396" spans="1:5" x14ac:dyDescent="0.25">
      <c r="A396" s="41" t="s">
        <v>117</v>
      </c>
      <c r="B396" s="42">
        <v>7.3999999999999996E-2</v>
      </c>
      <c r="C396" s="42">
        <v>53.65</v>
      </c>
      <c r="D396" s="42">
        <v>725</v>
      </c>
      <c r="E396" s="43">
        <v>44562</v>
      </c>
    </row>
    <row r="397" spans="1:5" x14ac:dyDescent="0.25">
      <c r="A397" s="41" t="s">
        <v>117</v>
      </c>
      <c r="B397" s="42">
        <v>11.387</v>
      </c>
      <c r="C397" s="42">
        <v>8255.57</v>
      </c>
      <c r="D397" s="42">
        <v>725</v>
      </c>
      <c r="E397" s="43">
        <v>44562</v>
      </c>
    </row>
    <row r="398" spans="1:5" x14ac:dyDescent="0.25">
      <c r="A398" s="41" t="s">
        <v>117</v>
      </c>
      <c r="B398" s="42">
        <v>3.9329999999999998</v>
      </c>
      <c r="C398" s="42">
        <v>2851.42</v>
      </c>
      <c r="D398" s="42">
        <v>725</v>
      </c>
      <c r="E398" s="43">
        <v>44562</v>
      </c>
    </row>
    <row r="399" spans="1:5" x14ac:dyDescent="0.25">
      <c r="A399" s="41" t="s">
        <v>117</v>
      </c>
      <c r="B399" s="42">
        <v>0.2</v>
      </c>
      <c r="C399" s="42">
        <v>145</v>
      </c>
      <c r="D399" s="42">
        <v>725</v>
      </c>
      <c r="E399" s="43">
        <v>44562</v>
      </c>
    </row>
    <row r="400" spans="1:5" x14ac:dyDescent="0.25">
      <c r="A400" s="41" t="s">
        <v>117</v>
      </c>
      <c r="B400" s="42">
        <v>8.2000000000000003E-2</v>
      </c>
      <c r="C400" s="42">
        <v>59.45</v>
      </c>
      <c r="D400" s="42">
        <v>725</v>
      </c>
      <c r="E400" s="43">
        <v>44562</v>
      </c>
    </row>
    <row r="401" spans="1:5" x14ac:dyDescent="0.25">
      <c r="A401" s="41" t="s">
        <v>117</v>
      </c>
      <c r="B401" s="42">
        <v>0.751</v>
      </c>
      <c r="C401" s="42">
        <v>544.48</v>
      </c>
      <c r="D401" s="42">
        <v>725.01</v>
      </c>
      <c r="E401" s="43">
        <v>44562</v>
      </c>
    </row>
    <row r="402" spans="1:5" x14ac:dyDescent="0.25">
      <c r="A402" s="41" t="s">
        <v>117</v>
      </c>
      <c r="B402" s="42">
        <v>7.0999999999999994E-2</v>
      </c>
      <c r="C402" s="42">
        <v>51.48</v>
      </c>
      <c r="D402" s="42">
        <v>725.07</v>
      </c>
      <c r="E402" s="43">
        <v>44562</v>
      </c>
    </row>
    <row r="403" spans="1:5" x14ac:dyDescent="0.25">
      <c r="A403" s="41" t="s">
        <v>117</v>
      </c>
      <c r="B403" s="42">
        <v>12</v>
      </c>
      <c r="C403" s="42">
        <v>8700</v>
      </c>
      <c r="D403" s="42">
        <v>725</v>
      </c>
      <c r="E403" s="43">
        <v>44562</v>
      </c>
    </row>
    <row r="404" spans="1:5" x14ac:dyDescent="0.25">
      <c r="A404" s="41" t="s">
        <v>117</v>
      </c>
      <c r="B404" s="42">
        <v>2.1850000000000001</v>
      </c>
      <c r="C404" s="42">
        <v>1584.12</v>
      </c>
      <c r="D404" s="42">
        <v>725</v>
      </c>
      <c r="E404" s="43">
        <v>44562</v>
      </c>
    </row>
    <row r="405" spans="1:5" x14ac:dyDescent="0.25">
      <c r="A405" s="41" t="s">
        <v>117</v>
      </c>
      <c r="B405" s="42">
        <v>0.3</v>
      </c>
      <c r="C405" s="42">
        <v>217.5</v>
      </c>
      <c r="D405" s="42">
        <v>725</v>
      </c>
      <c r="E405" s="43">
        <v>44562</v>
      </c>
    </row>
    <row r="406" spans="1:5" x14ac:dyDescent="0.25">
      <c r="A406" s="41" t="s">
        <v>117</v>
      </c>
      <c r="B406" s="42">
        <v>0.66400000000000003</v>
      </c>
      <c r="C406" s="42">
        <v>481.4</v>
      </c>
      <c r="D406" s="42">
        <v>725</v>
      </c>
      <c r="E406" s="43">
        <v>44562</v>
      </c>
    </row>
    <row r="407" spans="1:5" x14ac:dyDescent="0.25">
      <c r="A407" s="41" t="s">
        <v>117</v>
      </c>
      <c r="B407" s="42">
        <v>0.51400000000000001</v>
      </c>
      <c r="C407" s="42">
        <v>372.65</v>
      </c>
      <c r="D407" s="42">
        <v>725</v>
      </c>
      <c r="E407" s="43">
        <v>44562</v>
      </c>
    </row>
    <row r="408" spans="1:5" x14ac:dyDescent="0.25">
      <c r="A408" s="41" t="s">
        <v>117</v>
      </c>
      <c r="B408" s="42">
        <v>1.778</v>
      </c>
      <c r="C408" s="42">
        <v>1289.05</v>
      </c>
      <c r="D408" s="42">
        <v>725</v>
      </c>
      <c r="E408" s="43">
        <v>44562</v>
      </c>
    </row>
    <row r="409" spans="1:5" x14ac:dyDescent="0.25">
      <c r="A409" s="41" t="s">
        <v>117</v>
      </c>
      <c r="B409" s="42">
        <v>0.16</v>
      </c>
      <c r="C409" s="42">
        <v>116</v>
      </c>
      <c r="D409" s="42">
        <v>725</v>
      </c>
      <c r="E409" s="43">
        <v>44562</v>
      </c>
    </row>
    <row r="410" spans="1:5" x14ac:dyDescent="0.25">
      <c r="A410" s="41" t="s">
        <v>117</v>
      </c>
      <c r="B410" s="42">
        <v>0.1</v>
      </c>
      <c r="C410" s="42">
        <v>72.5</v>
      </c>
      <c r="D410" s="42">
        <v>725</v>
      </c>
      <c r="E410" s="43">
        <v>44562</v>
      </c>
    </row>
    <row r="411" spans="1:5" x14ac:dyDescent="0.25">
      <c r="A411" s="41" t="s">
        <v>117</v>
      </c>
      <c r="B411" s="42">
        <v>1.845</v>
      </c>
      <c r="C411" s="42">
        <v>1337.62</v>
      </c>
      <c r="D411" s="42">
        <v>725</v>
      </c>
      <c r="E411" s="43">
        <v>44562</v>
      </c>
    </row>
    <row r="412" spans="1:5" x14ac:dyDescent="0.25">
      <c r="A412" s="41" t="s">
        <v>117</v>
      </c>
      <c r="B412" s="42">
        <v>7.3999999999999996E-2</v>
      </c>
      <c r="C412" s="42">
        <v>53.65</v>
      </c>
      <c r="D412" s="42">
        <v>725</v>
      </c>
      <c r="E412" s="43">
        <v>44562</v>
      </c>
    </row>
    <row r="413" spans="1:5" x14ac:dyDescent="0.25">
      <c r="A413" s="41" t="s">
        <v>221</v>
      </c>
      <c r="B413" s="42">
        <v>2.1150000000000002</v>
      </c>
      <c r="C413" s="42">
        <v>2115</v>
      </c>
      <c r="D413" s="42">
        <v>1000</v>
      </c>
      <c r="E413" s="43">
        <v>44562</v>
      </c>
    </row>
    <row r="414" spans="1:5" x14ac:dyDescent="0.25">
      <c r="A414" s="41" t="s">
        <v>221</v>
      </c>
      <c r="B414" s="42">
        <v>0.22500000000000001</v>
      </c>
      <c r="C414" s="42">
        <v>225</v>
      </c>
      <c r="D414" s="42">
        <v>1000</v>
      </c>
      <c r="E414" s="43">
        <v>44562</v>
      </c>
    </row>
    <row r="415" spans="1:5" x14ac:dyDescent="0.25">
      <c r="A415" s="41" t="s">
        <v>178</v>
      </c>
      <c r="B415" s="42">
        <v>0.68500000000000005</v>
      </c>
      <c r="C415" s="42">
        <v>1027.5</v>
      </c>
      <c r="D415" s="42">
        <v>1500</v>
      </c>
      <c r="E415" s="43">
        <v>44562</v>
      </c>
    </row>
    <row r="416" spans="1:5" x14ac:dyDescent="0.25">
      <c r="A416" s="41" t="s">
        <v>119</v>
      </c>
      <c r="B416" s="42">
        <v>0.72499999999999998</v>
      </c>
      <c r="C416" s="42">
        <v>3117.5</v>
      </c>
      <c r="D416" s="42">
        <v>4300</v>
      </c>
      <c r="E416" s="43">
        <v>44562</v>
      </c>
    </row>
    <row r="417" spans="1:5" x14ac:dyDescent="0.25">
      <c r="A417" s="41" t="s">
        <v>119</v>
      </c>
      <c r="B417" s="42">
        <v>0.23</v>
      </c>
      <c r="C417" s="42">
        <v>989</v>
      </c>
      <c r="D417" s="42">
        <v>4300</v>
      </c>
      <c r="E417" s="43">
        <v>44562</v>
      </c>
    </row>
    <row r="418" spans="1:5" x14ac:dyDescent="0.25">
      <c r="A418" s="41" t="s">
        <v>123</v>
      </c>
      <c r="B418" s="42">
        <v>1.575</v>
      </c>
      <c r="C418" s="42">
        <v>4410</v>
      </c>
      <c r="D418" s="42">
        <v>2800</v>
      </c>
      <c r="E418" s="43">
        <v>44562</v>
      </c>
    </row>
    <row r="419" spans="1:5" x14ac:dyDescent="0.25">
      <c r="A419" s="41" t="s">
        <v>123</v>
      </c>
      <c r="B419" s="42">
        <v>0.35499999999999998</v>
      </c>
      <c r="C419" s="42">
        <v>994</v>
      </c>
      <c r="D419" s="42">
        <v>2800</v>
      </c>
      <c r="E419" s="43">
        <v>44562</v>
      </c>
    </row>
    <row r="420" spans="1:5" x14ac:dyDescent="0.25">
      <c r="A420" s="41" t="s">
        <v>32</v>
      </c>
      <c r="B420" s="42">
        <v>0.20599999999999999</v>
      </c>
      <c r="C420" s="42">
        <v>325.48</v>
      </c>
      <c r="D420" s="42">
        <v>1580</v>
      </c>
      <c r="E420" s="43">
        <v>44562</v>
      </c>
    </row>
    <row r="421" spans="1:5" x14ac:dyDescent="0.25">
      <c r="A421" s="41" t="s">
        <v>32</v>
      </c>
      <c r="B421" s="42">
        <v>0.247</v>
      </c>
      <c r="C421" s="42">
        <v>390.26</v>
      </c>
      <c r="D421" s="42">
        <v>1580</v>
      </c>
      <c r="E421" s="43">
        <v>44562</v>
      </c>
    </row>
    <row r="422" spans="1:5" x14ac:dyDescent="0.25">
      <c r="A422" s="41" t="s">
        <v>32</v>
      </c>
      <c r="B422" s="42">
        <v>7.1429999999999998</v>
      </c>
      <c r="C422" s="42">
        <v>11285.94</v>
      </c>
      <c r="D422" s="42">
        <v>1580</v>
      </c>
      <c r="E422" s="43">
        <v>44562</v>
      </c>
    </row>
    <row r="423" spans="1:5" x14ac:dyDescent="0.25">
      <c r="A423" s="41" t="s">
        <v>32</v>
      </c>
      <c r="B423" s="42">
        <v>0.72</v>
      </c>
      <c r="C423" s="42">
        <v>1137.5999999999999</v>
      </c>
      <c r="D423" s="42">
        <v>1580</v>
      </c>
      <c r="E423" s="43">
        <v>44562</v>
      </c>
    </row>
    <row r="424" spans="1:5" x14ac:dyDescent="0.25">
      <c r="A424" s="41" t="s">
        <v>32</v>
      </c>
      <c r="B424" s="42">
        <v>0.49399999999999999</v>
      </c>
      <c r="C424" s="42">
        <v>780.52</v>
      </c>
      <c r="D424" s="42">
        <v>1580</v>
      </c>
      <c r="E424" s="43">
        <v>44562</v>
      </c>
    </row>
    <row r="425" spans="1:5" x14ac:dyDescent="0.25">
      <c r="A425" s="41" t="s">
        <v>32</v>
      </c>
      <c r="B425" s="42">
        <v>0.21</v>
      </c>
      <c r="C425" s="42">
        <v>331.8</v>
      </c>
      <c r="D425" s="42">
        <v>1580</v>
      </c>
      <c r="E425" s="43">
        <v>44562</v>
      </c>
    </row>
    <row r="426" spans="1:5" x14ac:dyDescent="0.25">
      <c r="A426" s="41" t="s">
        <v>32</v>
      </c>
      <c r="B426" s="42">
        <v>0.23200000000000001</v>
      </c>
      <c r="C426" s="42">
        <v>366.56</v>
      </c>
      <c r="D426" s="42">
        <v>1580</v>
      </c>
      <c r="E426" s="43">
        <v>44562</v>
      </c>
    </row>
    <row r="427" spans="1:5" x14ac:dyDescent="0.25">
      <c r="A427" s="41" t="s">
        <v>32</v>
      </c>
      <c r="B427" s="42">
        <v>8.7999999999999995E-2</v>
      </c>
      <c r="C427" s="42">
        <v>139.04</v>
      </c>
      <c r="D427" s="42">
        <v>1580</v>
      </c>
      <c r="E427" s="43">
        <v>44562</v>
      </c>
    </row>
    <row r="428" spans="1:5" x14ac:dyDescent="0.25">
      <c r="A428" s="41" t="s">
        <v>32</v>
      </c>
      <c r="B428" s="42">
        <v>0.20599999999999999</v>
      </c>
      <c r="C428" s="42">
        <v>325.48</v>
      </c>
      <c r="D428" s="42">
        <v>1580</v>
      </c>
      <c r="E428" s="43">
        <v>44562</v>
      </c>
    </row>
    <row r="429" spans="1:5" x14ac:dyDescent="0.25">
      <c r="A429" s="41" t="s">
        <v>32</v>
      </c>
      <c r="B429" s="42">
        <v>0.21</v>
      </c>
      <c r="C429" s="42">
        <v>331.8</v>
      </c>
      <c r="D429" s="42">
        <v>1580</v>
      </c>
      <c r="E429" s="43">
        <v>44562</v>
      </c>
    </row>
    <row r="430" spans="1:5" x14ac:dyDescent="0.25">
      <c r="A430" s="41" t="s">
        <v>32</v>
      </c>
      <c r="B430" s="42">
        <v>0.49399999999999999</v>
      </c>
      <c r="C430" s="42">
        <v>780.52</v>
      </c>
      <c r="D430" s="42">
        <v>1580</v>
      </c>
      <c r="E430" s="43">
        <v>44562</v>
      </c>
    </row>
    <row r="431" spans="1:5" x14ac:dyDescent="0.25">
      <c r="A431" s="41" t="s">
        <v>32</v>
      </c>
      <c r="B431" s="42">
        <v>6.8730000000000002</v>
      </c>
      <c r="C431" s="42">
        <v>10859.34</v>
      </c>
      <c r="D431" s="42">
        <v>1580</v>
      </c>
      <c r="E431" s="43">
        <v>44562</v>
      </c>
    </row>
    <row r="432" spans="1:5" x14ac:dyDescent="0.25">
      <c r="A432" s="41" t="s">
        <v>32</v>
      </c>
      <c r="B432" s="42">
        <v>0.68400000000000005</v>
      </c>
      <c r="C432" s="42">
        <v>1080.72</v>
      </c>
      <c r="D432" s="42">
        <v>1580</v>
      </c>
      <c r="E432" s="43">
        <v>44562</v>
      </c>
    </row>
    <row r="433" spans="1:5" x14ac:dyDescent="0.25">
      <c r="A433" s="41" t="s">
        <v>32</v>
      </c>
      <c r="B433" s="42">
        <v>0.49399999999999999</v>
      </c>
      <c r="C433" s="42">
        <v>780.52</v>
      </c>
      <c r="D433" s="42">
        <v>1580</v>
      </c>
      <c r="E433" s="43">
        <v>44562</v>
      </c>
    </row>
    <row r="434" spans="1:5" x14ac:dyDescent="0.25">
      <c r="A434" s="41" t="s">
        <v>32</v>
      </c>
      <c r="B434" s="42">
        <v>0.21</v>
      </c>
      <c r="C434" s="42">
        <v>331.8</v>
      </c>
      <c r="D434" s="42">
        <v>1580</v>
      </c>
      <c r="E434" s="43">
        <v>44562</v>
      </c>
    </row>
    <row r="435" spans="1:5" x14ac:dyDescent="0.25">
      <c r="A435" s="41" t="s">
        <v>32</v>
      </c>
      <c r="B435" s="42">
        <v>8.7999999999999995E-2</v>
      </c>
      <c r="C435" s="42">
        <v>139.04</v>
      </c>
      <c r="D435" s="42">
        <v>1580</v>
      </c>
      <c r="E435" s="43">
        <v>44562</v>
      </c>
    </row>
    <row r="436" spans="1:5" x14ac:dyDescent="0.25">
      <c r="A436" s="41" t="s">
        <v>32</v>
      </c>
      <c r="B436" s="42">
        <v>1.7609999999999999</v>
      </c>
      <c r="C436" s="42">
        <v>2782.38</v>
      </c>
      <c r="D436" s="42">
        <v>1580</v>
      </c>
      <c r="E436" s="43">
        <v>44562</v>
      </c>
    </row>
    <row r="437" spans="1:5" x14ac:dyDescent="0.25">
      <c r="A437" s="41" t="s">
        <v>32</v>
      </c>
      <c r="B437" s="42">
        <v>0.20599999999999999</v>
      </c>
      <c r="C437" s="42">
        <v>326.94</v>
      </c>
      <c r="D437" s="42">
        <v>1587.09</v>
      </c>
      <c r="E437" s="43">
        <v>44562</v>
      </c>
    </row>
    <row r="438" spans="1:5" x14ac:dyDescent="0.25">
      <c r="A438" s="41" t="s">
        <v>32</v>
      </c>
      <c r="B438" s="42">
        <v>1.0720000000000001</v>
      </c>
      <c r="C438" s="42">
        <v>1701.38</v>
      </c>
      <c r="D438" s="42">
        <v>1587.11</v>
      </c>
      <c r="E438" s="43">
        <v>44562</v>
      </c>
    </row>
    <row r="439" spans="1:5" x14ac:dyDescent="0.25">
      <c r="A439" s="41" t="s">
        <v>32</v>
      </c>
      <c r="B439" s="42">
        <v>0.61799999999999999</v>
      </c>
      <c r="C439" s="42">
        <v>980.83</v>
      </c>
      <c r="D439" s="42">
        <v>1587.1</v>
      </c>
      <c r="E439" s="43">
        <v>44562</v>
      </c>
    </row>
    <row r="440" spans="1:5" x14ac:dyDescent="0.25">
      <c r="A440" s="41" t="s">
        <v>32</v>
      </c>
      <c r="B440" s="42">
        <v>0.61799999999999999</v>
      </c>
      <c r="C440" s="42">
        <v>980.84</v>
      </c>
      <c r="D440" s="42">
        <v>1587.12</v>
      </c>
      <c r="E440" s="43">
        <v>44562</v>
      </c>
    </row>
    <row r="441" spans="1:5" x14ac:dyDescent="0.25">
      <c r="A441" s="41" t="s">
        <v>32</v>
      </c>
      <c r="B441" s="42">
        <v>0.247</v>
      </c>
      <c r="C441" s="42">
        <v>392.02</v>
      </c>
      <c r="D441" s="42">
        <v>1587.13</v>
      </c>
      <c r="E441" s="43">
        <v>44562</v>
      </c>
    </row>
    <row r="442" spans="1:5" x14ac:dyDescent="0.25">
      <c r="A442" s="41" t="s">
        <v>32</v>
      </c>
      <c r="B442" s="42">
        <v>0.309</v>
      </c>
      <c r="C442" s="42">
        <v>490.42</v>
      </c>
      <c r="D442" s="42">
        <v>1587.12</v>
      </c>
      <c r="E442" s="43">
        <v>44562</v>
      </c>
    </row>
    <row r="443" spans="1:5" x14ac:dyDescent="0.25">
      <c r="A443" s="41" t="s">
        <v>32</v>
      </c>
      <c r="B443" s="42">
        <v>0.10299999999999999</v>
      </c>
      <c r="C443" s="42">
        <v>163.47</v>
      </c>
      <c r="D443" s="42">
        <v>1587.09</v>
      </c>
      <c r="E443" s="43">
        <v>44562</v>
      </c>
    </row>
    <row r="444" spans="1:5" x14ac:dyDescent="0.25">
      <c r="A444" s="41" t="s">
        <v>32</v>
      </c>
      <c r="B444" s="42">
        <v>0.155</v>
      </c>
      <c r="C444" s="42">
        <v>246</v>
      </c>
      <c r="D444" s="42">
        <v>1587.1</v>
      </c>
      <c r="E444" s="43">
        <v>44562</v>
      </c>
    </row>
    <row r="445" spans="1:5" x14ac:dyDescent="0.25">
      <c r="A445" s="41" t="s">
        <v>32</v>
      </c>
      <c r="B445" s="42">
        <v>0.49399999999999999</v>
      </c>
      <c r="C445" s="42">
        <v>783.77</v>
      </c>
      <c r="D445" s="42">
        <v>1586.58</v>
      </c>
      <c r="E445" s="43">
        <v>44562</v>
      </c>
    </row>
    <row r="446" spans="1:5" x14ac:dyDescent="0.25">
      <c r="A446" s="41" t="s">
        <v>32</v>
      </c>
      <c r="B446" s="42">
        <v>10.31</v>
      </c>
      <c r="C446" s="42">
        <v>16301.02</v>
      </c>
      <c r="D446" s="42">
        <v>1581.09</v>
      </c>
      <c r="E446" s="43">
        <v>44562</v>
      </c>
    </row>
    <row r="447" spans="1:5" x14ac:dyDescent="0.25">
      <c r="A447" s="41" t="s">
        <v>32</v>
      </c>
      <c r="B447" s="42">
        <v>0.68400000000000005</v>
      </c>
      <c r="C447" s="42">
        <v>1080.72</v>
      </c>
      <c r="D447" s="42">
        <v>1580</v>
      </c>
      <c r="E447" s="43">
        <v>44562</v>
      </c>
    </row>
    <row r="448" spans="1:5" x14ac:dyDescent="0.25">
      <c r="A448" s="41" t="s">
        <v>32</v>
      </c>
      <c r="B448" s="42">
        <v>0.74199999999999999</v>
      </c>
      <c r="C448" s="42">
        <v>1172.3599999999999</v>
      </c>
      <c r="D448" s="42">
        <v>1580</v>
      </c>
      <c r="E448" s="43">
        <v>44562</v>
      </c>
    </row>
    <row r="449" spans="1:5" x14ac:dyDescent="0.25">
      <c r="A449" s="41" t="s">
        <v>32</v>
      </c>
      <c r="B449" s="42">
        <v>0.247</v>
      </c>
      <c r="C449" s="42">
        <v>390.26</v>
      </c>
      <c r="D449" s="42">
        <v>1580</v>
      </c>
      <c r="E449" s="43">
        <v>44562</v>
      </c>
    </row>
    <row r="450" spans="1:5" x14ac:dyDescent="0.25">
      <c r="A450" s="41" t="s">
        <v>32</v>
      </c>
      <c r="B450" s="42">
        <v>0.10299999999999999</v>
      </c>
      <c r="C450" s="42">
        <v>162.74</v>
      </c>
      <c r="D450" s="42">
        <v>1580</v>
      </c>
      <c r="E450" s="43">
        <v>44562</v>
      </c>
    </row>
    <row r="451" spans="1:5" x14ac:dyDescent="0.25">
      <c r="A451" s="41" t="s">
        <v>33</v>
      </c>
      <c r="B451" s="42">
        <v>2.2679999999999998</v>
      </c>
      <c r="C451" s="42">
        <v>4163.53</v>
      </c>
      <c r="D451" s="42">
        <v>1835.77</v>
      </c>
      <c r="E451" s="43">
        <v>44562</v>
      </c>
    </row>
    <row r="452" spans="1:5" x14ac:dyDescent="0.25">
      <c r="A452" s="41" t="s">
        <v>33</v>
      </c>
      <c r="B452" s="42">
        <v>2.2679999999999998</v>
      </c>
      <c r="C452" s="42">
        <v>4120.8599999999997</v>
      </c>
      <c r="D452" s="42">
        <v>1816.96</v>
      </c>
      <c r="E452" s="43">
        <v>44562</v>
      </c>
    </row>
    <row r="453" spans="1:5" x14ac:dyDescent="0.25">
      <c r="A453" s="41" t="s">
        <v>33</v>
      </c>
      <c r="B453" s="42">
        <v>0.36</v>
      </c>
      <c r="C453" s="42">
        <v>595.79999999999995</v>
      </c>
      <c r="D453" s="42">
        <v>1655</v>
      </c>
      <c r="E453" s="43">
        <v>44562</v>
      </c>
    </row>
    <row r="454" spans="1:5" x14ac:dyDescent="0.25">
      <c r="A454" s="41" t="s">
        <v>33</v>
      </c>
      <c r="B454" s="42">
        <v>2.016</v>
      </c>
      <c r="C454" s="42">
        <v>3336.48</v>
      </c>
      <c r="D454" s="42">
        <v>1655</v>
      </c>
      <c r="E454" s="43">
        <v>44562</v>
      </c>
    </row>
    <row r="455" spans="1:5" x14ac:dyDescent="0.25">
      <c r="A455" s="41" t="s">
        <v>33</v>
      </c>
      <c r="B455" s="42">
        <v>2.016</v>
      </c>
      <c r="C455" s="42">
        <v>3336.48</v>
      </c>
      <c r="D455" s="42">
        <v>1655</v>
      </c>
      <c r="E455" s="43">
        <v>44562</v>
      </c>
    </row>
    <row r="456" spans="1:5" x14ac:dyDescent="0.25">
      <c r="A456" s="41" t="s">
        <v>33</v>
      </c>
      <c r="B456" s="42">
        <v>2.2679999999999998</v>
      </c>
      <c r="C456" s="42">
        <v>3753.54</v>
      </c>
      <c r="D456" s="42">
        <v>1655</v>
      </c>
      <c r="E456" s="43">
        <v>44562</v>
      </c>
    </row>
    <row r="457" spans="1:5" x14ac:dyDescent="0.25">
      <c r="A457" s="41" t="s">
        <v>33</v>
      </c>
      <c r="B457" s="42">
        <v>2.2679999999999998</v>
      </c>
      <c r="C457" s="42">
        <v>3753.54</v>
      </c>
      <c r="D457" s="42">
        <v>1655</v>
      </c>
      <c r="E457" s="43">
        <v>44562</v>
      </c>
    </row>
    <row r="458" spans="1:5" x14ac:dyDescent="0.25">
      <c r="A458" s="41" t="s">
        <v>33</v>
      </c>
      <c r="B458" s="42">
        <v>2.1419999999999999</v>
      </c>
      <c r="C458" s="42">
        <v>3545.01</v>
      </c>
      <c r="D458" s="42">
        <v>1655</v>
      </c>
      <c r="E458" s="43">
        <v>44562</v>
      </c>
    </row>
    <row r="459" spans="1:5" x14ac:dyDescent="0.25">
      <c r="A459" s="41" t="s">
        <v>33</v>
      </c>
      <c r="B459" s="42">
        <v>2.016</v>
      </c>
      <c r="C459" s="42">
        <v>3336.48</v>
      </c>
      <c r="D459" s="42">
        <v>1655</v>
      </c>
      <c r="E459" s="43">
        <v>44562</v>
      </c>
    </row>
    <row r="460" spans="1:5" x14ac:dyDescent="0.25">
      <c r="A460" s="41" t="s">
        <v>33</v>
      </c>
      <c r="B460" s="42">
        <v>2.2679999999999998</v>
      </c>
      <c r="C460" s="42">
        <v>3753.54</v>
      </c>
      <c r="D460" s="42">
        <v>1655</v>
      </c>
      <c r="E460" s="43">
        <v>44562</v>
      </c>
    </row>
    <row r="461" spans="1:5" x14ac:dyDescent="0.25">
      <c r="A461" s="41" t="s">
        <v>33</v>
      </c>
      <c r="B461" s="42">
        <v>1.764</v>
      </c>
      <c r="C461" s="42">
        <v>2919.42</v>
      </c>
      <c r="D461" s="42">
        <v>1655</v>
      </c>
      <c r="E461" s="43">
        <v>44562</v>
      </c>
    </row>
    <row r="462" spans="1:5" x14ac:dyDescent="0.25">
      <c r="A462" s="41" t="s">
        <v>33</v>
      </c>
      <c r="B462" s="42">
        <v>0.68400000000000005</v>
      </c>
      <c r="C462" s="42">
        <v>1132.02</v>
      </c>
      <c r="D462" s="42">
        <v>1655</v>
      </c>
      <c r="E462" s="43">
        <v>44562</v>
      </c>
    </row>
    <row r="463" spans="1:5" x14ac:dyDescent="0.25">
      <c r="A463" s="41" t="s">
        <v>33</v>
      </c>
      <c r="B463" s="42">
        <v>2.2679999999999998</v>
      </c>
      <c r="C463" s="42">
        <v>3753.54</v>
      </c>
      <c r="D463" s="42">
        <v>1655</v>
      </c>
      <c r="E463" s="43">
        <v>44562</v>
      </c>
    </row>
    <row r="464" spans="1:5" x14ac:dyDescent="0.25">
      <c r="A464" s="41" t="s">
        <v>33</v>
      </c>
      <c r="B464" s="42">
        <v>2.1419999999999999</v>
      </c>
      <c r="C464" s="42">
        <v>3545.01</v>
      </c>
      <c r="D464" s="42">
        <v>1655</v>
      </c>
      <c r="E464" s="43">
        <v>44562</v>
      </c>
    </row>
    <row r="465" spans="1:5" x14ac:dyDescent="0.25">
      <c r="A465" s="41" t="s">
        <v>33</v>
      </c>
      <c r="B465" s="42">
        <v>9.6709999999999994</v>
      </c>
      <c r="C465" s="42">
        <v>16005.5</v>
      </c>
      <c r="D465" s="42">
        <v>1655</v>
      </c>
      <c r="E465" s="43">
        <v>44562</v>
      </c>
    </row>
    <row r="466" spans="1:5" x14ac:dyDescent="0.25">
      <c r="A466" s="41" t="s">
        <v>33</v>
      </c>
      <c r="B466" s="42">
        <v>0.25800000000000001</v>
      </c>
      <c r="C466" s="42">
        <v>426.99</v>
      </c>
      <c r="D466" s="42">
        <v>1655</v>
      </c>
      <c r="E466" s="43">
        <v>44562</v>
      </c>
    </row>
    <row r="467" spans="1:5" x14ac:dyDescent="0.25">
      <c r="A467" s="41" t="s">
        <v>33</v>
      </c>
      <c r="B467" s="42">
        <v>1.7</v>
      </c>
      <c r="C467" s="42">
        <v>3400</v>
      </c>
      <c r="D467" s="42">
        <v>2000</v>
      </c>
      <c r="E467" s="43">
        <v>44562</v>
      </c>
    </row>
    <row r="468" spans="1:5" x14ac:dyDescent="0.25">
      <c r="A468" s="41" t="s">
        <v>33</v>
      </c>
      <c r="B468" s="42">
        <v>2.7719999999999998</v>
      </c>
      <c r="C468" s="42">
        <v>4587.66</v>
      </c>
      <c r="D468" s="42">
        <v>1655</v>
      </c>
      <c r="E468" s="43">
        <v>44562</v>
      </c>
    </row>
    <row r="469" spans="1:5" x14ac:dyDescent="0.25">
      <c r="A469" s="41" t="s">
        <v>33</v>
      </c>
      <c r="B469" s="42">
        <v>2.7719999999999998</v>
      </c>
      <c r="C469" s="42">
        <v>4587.6499999999996</v>
      </c>
      <c r="D469" s="42">
        <v>1655</v>
      </c>
      <c r="E469" s="43">
        <v>44562</v>
      </c>
    </row>
    <row r="470" spans="1:5" x14ac:dyDescent="0.25">
      <c r="A470" s="41" t="s">
        <v>33</v>
      </c>
      <c r="B470" s="42">
        <v>2.7719999999999998</v>
      </c>
      <c r="C470" s="42">
        <v>4587.66</v>
      </c>
      <c r="D470" s="42">
        <v>1655</v>
      </c>
      <c r="E470" s="43">
        <v>44562</v>
      </c>
    </row>
    <row r="471" spans="1:5" x14ac:dyDescent="0.25">
      <c r="A471" s="41" t="s">
        <v>33</v>
      </c>
      <c r="B471" s="42">
        <v>2.7719999999999998</v>
      </c>
      <c r="C471" s="42">
        <v>4587.66</v>
      </c>
      <c r="D471" s="42">
        <v>1655</v>
      </c>
      <c r="E471" s="43">
        <v>44562</v>
      </c>
    </row>
    <row r="472" spans="1:5" x14ac:dyDescent="0.25">
      <c r="A472" s="41" t="s">
        <v>33</v>
      </c>
      <c r="B472" s="42">
        <v>2.7719999999999998</v>
      </c>
      <c r="C472" s="42">
        <v>4587.66</v>
      </c>
      <c r="D472" s="42">
        <v>1655</v>
      </c>
      <c r="E472" s="43">
        <v>44562</v>
      </c>
    </row>
    <row r="473" spans="1:5" x14ac:dyDescent="0.25">
      <c r="A473" s="41" t="s">
        <v>33</v>
      </c>
      <c r="B473" s="42">
        <v>2.7719999999999998</v>
      </c>
      <c r="C473" s="42">
        <v>4587.66</v>
      </c>
      <c r="D473" s="42">
        <v>1655</v>
      </c>
      <c r="E473" s="43">
        <v>44562</v>
      </c>
    </row>
    <row r="474" spans="1:5" x14ac:dyDescent="0.25">
      <c r="A474" s="41" t="s">
        <v>33</v>
      </c>
      <c r="B474" s="42">
        <v>2.7719999999999998</v>
      </c>
      <c r="C474" s="42">
        <v>4587.66</v>
      </c>
      <c r="D474" s="42">
        <v>1655</v>
      </c>
      <c r="E474" s="43">
        <v>44562</v>
      </c>
    </row>
    <row r="475" spans="1:5" x14ac:dyDescent="0.25">
      <c r="A475" s="41" t="s">
        <v>33</v>
      </c>
      <c r="B475" s="42">
        <v>2.7719999999999998</v>
      </c>
      <c r="C475" s="42">
        <v>4587.66</v>
      </c>
      <c r="D475" s="42">
        <v>1655</v>
      </c>
      <c r="E475" s="43">
        <v>44562</v>
      </c>
    </row>
    <row r="476" spans="1:5" x14ac:dyDescent="0.25">
      <c r="A476" s="41" t="s">
        <v>33</v>
      </c>
      <c r="B476" s="42">
        <v>2.7719999999999998</v>
      </c>
      <c r="C476" s="42">
        <v>4587.66</v>
      </c>
      <c r="D476" s="42">
        <v>1655</v>
      </c>
      <c r="E476" s="43">
        <v>44562</v>
      </c>
    </row>
    <row r="477" spans="1:5" x14ac:dyDescent="0.25">
      <c r="A477" s="41" t="s">
        <v>33</v>
      </c>
      <c r="B477" s="42">
        <v>0.68400000000000005</v>
      </c>
      <c r="C477" s="42">
        <v>1132.02</v>
      </c>
      <c r="D477" s="42">
        <v>1655</v>
      </c>
      <c r="E477" s="43">
        <v>44562</v>
      </c>
    </row>
    <row r="478" spans="1:5" x14ac:dyDescent="0.25">
      <c r="A478" s="41" t="s">
        <v>33</v>
      </c>
      <c r="B478" s="42">
        <v>2.7719999999999998</v>
      </c>
      <c r="C478" s="42">
        <v>4587.66</v>
      </c>
      <c r="D478" s="42">
        <v>1655</v>
      </c>
      <c r="E478" s="43">
        <v>44562</v>
      </c>
    </row>
    <row r="479" spans="1:5" x14ac:dyDescent="0.25">
      <c r="A479" s="41" t="s">
        <v>33</v>
      </c>
      <c r="B479" s="42">
        <v>2.7719999999999998</v>
      </c>
      <c r="C479" s="42">
        <v>4587.66</v>
      </c>
      <c r="D479" s="42">
        <v>1655</v>
      </c>
      <c r="E479" s="43">
        <v>44562</v>
      </c>
    </row>
    <row r="480" spans="1:5" x14ac:dyDescent="0.25">
      <c r="A480" s="41" t="s">
        <v>11</v>
      </c>
      <c r="B480" s="42">
        <v>5</v>
      </c>
      <c r="C480" s="42">
        <v>4071.25</v>
      </c>
      <c r="D480" s="42">
        <v>814.25</v>
      </c>
      <c r="E480" s="43">
        <v>44562</v>
      </c>
    </row>
    <row r="481" spans="1:5" x14ac:dyDescent="0.25">
      <c r="A481" s="41" t="s">
        <v>11</v>
      </c>
      <c r="B481" s="42">
        <v>7</v>
      </c>
      <c r="C481" s="42">
        <v>5866</v>
      </c>
      <c r="D481" s="42">
        <v>838</v>
      </c>
      <c r="E481" s="43">
        <v>44562</v>
      </c>
    </row>
    <row r="482" spans="1:5" x14ac:dyDescent="0.25">
      <c r="A482" s="41" t="s">
        <v>19</v>
      </c>
      <c r="B482" s="42">
        <v>3.7</v>
      </c>
      <c r="C482" s="42">
        <v>3078.4</v>
      </c>
      <c r="D482" s="42">
        <v>832</v>
      </c>
      <c r="E482" s="43">
        <v>44562</v>
      </c>
    </row>
    <row r="483" spans="1:5" x14ac:dyDescent="0.25">
      <c r="A483" s="41" t="s">
        <v>19</v>
      </c>
      <c r="B483" s="42">
        <v>2.1</v>
      </c>
      <c r="C483" s="42">
        <v>1747.2</v>
      </c>
      <c r="D483" s="42">
        <v>832</v>
      </c>
      <c r="E483" s="43">
        <v>44562</v>
      </c>
    </row>
    <row r="484" spans="1:5" x14ac:dyDescent="0.25">
      <c r="A484" s="41" t="s">
        <v>19</v>
      </c>
      <c r="B484" s="42">
        <v>3.9</v>
      </c>
      <c r="C484" s="42">
        <v>3244.8</v>
      </c>
      <c r="D484" s="42">
        <v>832</v>
      </c>
      <c r="E484" s="43">
        <v>44562</v>
      </c>
    </row>
    <row r="485" spans="1:5" x14ac:dyDescent="0.25">
      <c r="A485" s="41" t="s">
        <v>19</v>
      </c>
      <c r="B485" s="42">
        <v>3</v>
      </c>
      <c r="C485" s="42">
        <v>2496</v>
      </c>
      <c r="D485" s="42">
        <v>832</v>
      </c>
      <c r="E485" s="43">
        <v>44562</v>
      </c>
    </row>
    <row r="486" spans="1:5" x14ac:dyDescent="0.25">
      <c r="A486" s="41" t="s">
        <v>19</v>
      </c>
      <c r="B486" s="42">
        <v>3</v>
      </c>
      <c r="C486" s="42">
        <v>2496</v>
      </c>
      <c r="D486" s="42">
        <v>832</v>
      </c>
      <c r="E486" s="43">
        <v>44562</v>
      </c>
    </row>
    <row r="487" spans="1:5" x14ac:dyDescent="0.25">
      <c r="A487" s="41" t="s">
        <v>34</v>
      </c>
      <c r="B487" s="42">
        <v>1.2</v>
      </c>
      <c r="C487" s="42">
        <v>744</v>
      </c>
      <c r="D487" s="42">
        <v>620</v>
      </c>
      <c r="E487" s="43">
        <v>44562</v>
      </c>
    </row>
    <row r="488" spans="1:5" x14ac:dyDescent="0.25">
      <c r="A488" s="41" t="s">
        <v>34</v>
      </c>
      <c r="B488" s="42">
        <v>1.05</v>
      </c>
      <c r="C488" s="42">
        <v>533.39</v>
      </c>
      <c r="D488" s="42">
        <v>507.99</v>
      </c>
      <c r="E488" s="43">
        <v>44562</v>
      </c>
    </row>
    <row r="489" spans="1:5" x14ac:dyDescent="0.25">
      <c r="A489" s="41" t="s">
        <v>34</v>
      </c>
      <c r="B489" s="42">
        <v>1.05</v>
      </c>
      <c r="C489" s="42">
        <v>1.05</v>
      </c>
      <c r="D489" s="42">
        <v>1</v>
      </c>
      <c r="E489" s="43">
        <v>44562</v>
      </c>
    </row>
    <row r="490" spans="1:5" x14ac:dyDescent="0.25">
      <c r="A490" s="41" t="s">
        <v>34</v>
      </c>
      <c r="B490" s="42">
        <v>1.05</v>
      </c>
      <c r="C490" s="42">
        <v>1.05</v>
      </c>
      <c r="D490" s="42">
        <v>1</v>
      </c>
      <c r="E490" s="43">
        <v>44562</v>
      </c>
    </row>
    <row r="491" spans="1:5" x14ac:dyDescent="0.25">
      <c r="A491" s="41" t="s">
        <v>34</v>
      </c>
      <c r="B491" s="42">
        <v>0.85</v>
      </c>
      <c r="C491" s="42">
        <v>0.85</v>
      </c>
      <c r="D491" s="42">
        <v>1</v>
      </c>
      <c r="E491" s="43">
        <v>44562</v>
      </c>
    </row>
    <row r="492" spans="1:5" x14ac:dyDescent="0.25">
      <c r="A492" s="41" t="s">
        <v>34</v>
      </c>
      <c r="B492" s="42">
        <v>1.5</v>
      </c>
      <c r="C492" s="42">
        <v>311</v>
      </c>
      <c r="D492" s="42">
        <v>207.33</v>
      </c>
      <c r="E492" s="43">
        <v>44562</v>
      </c>
    </row>
    <row r="493" spans="1:5" x14ac:dyDescent="0.25">
      <c r="A493" s="41" t="s">
        <v>34</v>
      </c>
      <c r="B493" s="42">
        <v>1.8</v>
      </c>
      <c r="C493" s="42">
        <v>1116</v>
      </c>
      <c r="D493" s="42">
        <v>620</v>
      </c>
      <c r="E493" s="43">
        <v>44562</v>
      </c>
    </row>
    <row r="494" spans="1:5" x14ac:dyDescent="0.25">
      <c r="A494" s="41" t="s">
        <v>34</v>
      </c>
      <c r="B494" s="42">
        <v>1.8</v>
      </c>
      <c r="C494" s="42">
        <v>1116</v>
      </c>
      <c r="D494" s="42">
        <v>620</v>
      </c>
      <c r="E494" s="43">
        <v>44562</v>
      </c>
    </row>
    <row r="495" spans="1:5" x14ac:dyDescent="0.25">
      <c r="A495" s="41" t="s">
        <v>34</v>
      </c>
      <c r="B495" s="42">
        <v>1.2</v>
      </c>
      <c r="C495" s="42">
        <v>744</v>
      </c>
      <c r="D495" s="42">
        <v>620</v>
      </c>
      <c r="E495" s="43">
        <v>44562</v>
      </c>
    </row>
    <row r="496" spans="1:5" x14ac:dyDescent="0.25">
      <c r="A496" s="41" t="s">
        <v>222</v>
      </c>
      <c r="B496" s="42">
        <v>1</v>
      </c>
      <c r="C496" s="42">
        <v>1285</v>
      </c>
      <c r="D496" s="42">
        <v>1285</v>
      </c>
      <c r="E496" s="43">
        <v>44562</v>
      </c>
    </row>
    <row r="497" spans="1:5" x14ac:dyDescent="0.25">
      <c r="A497" s="41" t="s">
        <v>222</v>
      </c>
      <c r="B497" s="42">
        <v>0.33400000000000002</v>
      </c>
      <c r="C497" s="42">
        <v>923.35</v>
      </c>
      <c r="D497" s="42">
        <v>2764.52</v>
      </c>
      <c r="E497" s="43">
        <v>44562</v>
      </c>
    </row>
    <row r="498" spans="1:5" x14ac:dyDescent="0.25">
      <c r="A498" s="41" t="s">
        <v>54</v>
      </c>
      <c r="B498" s="42">
        <v>2.8</v>
      </c>
      <c r="C498" s="42">
        <v>2329.6</v>
      </c>
      <c r="D498" s="42">
        <v>832</v>
      </c>
      <c r="E498" s="43">
        <v>44562</v>
      </c>
    </row>
    <row r="499" spans="1:5" x14ac:dyDescent="0.25">
      <c r="A499" s="41" t="s">
        <v>54</v>
      </c>
      <c r="B499" s="42">
        <v>2.95</v>
      </c>
      <c r="C499" s="42">
        <v>2454.37</v>
      </c>
      <c r="D499" s="42">
        <v>831.99</v>
      </c>
      <c r="E499" s="43">
        <v>44562</v>
      </c>
    </row>
    <row r="500" spans="1:5" x14ac:dyDescent="0.25">
      <c r="A500" s="41" t="s">
        <v>54</v>
      </c>
      <c r="B500" s="42">
        <v>1.45</v>
      </c>
      <c r="C500" s="42">
        <v>1206.3900000000001</v>
      </c>
      <c r="D500" s="42">
        <v>831.99</v>
      </c>
      <c r="E500" s="43">
        <v>44562</v>
      </c>
    </row>
    <row r="501" spans="1:5" x14ac:dyDescent="0.25">
      <c r="A501" s="41" t="s">
        <v>223</v>
      </c>
      <c r="B501" s="42">
        <v>0.13</v>
      </c>
      <c r="C501" s="42">
        <v>81.12</v>
      </c>
      <c r="D501" s="42">
        <v>624</v>
      </c>
      <c r="E501" s="43">
        <v>44562</v>
      </c>
    </row>
    <row r="502" spans="1:5" x14ac:dyDescent="0.25">
      <c r="A502" s="41" t="s">
        <v>223</v>
      </c>
      <c r="B502" s="42">
        <v>0.16</v>
      </c>
      <c r="C502" s="42">
        <v>99.84</v>
      </c>
      <c r="D502" s="42">
        <v>624</v>
      </c>
      <c r="E502" s="43">
        <v>44562</v>
      </c>
    </row>
    <row r="503" spans="1:5" x14ac:dyDescent="0.25">
      <c r="A503" s="41" t="s">
        <v>223</v>
      </c>
      <c r="B503" s="42">
        <v>0.17</v>
      </c>
      <c r="C503" s="42">
        <v>106.09</v>
      </c>
      <c r="D503" s="42">
        <v>624.05999999999995</v>
      </c>
      <c r="E503" s="43">
        <v>44562</v>
      </c>
    </row>
    <row r="504" spans="1:5" x14ac:dyDescent="0.25">
      <c r="A504" s="41" t="s">
        <v>58</v>
      </c>
      <c r="B504" s="42">
        <v>2.2000000000000002</v>
      </c>
      <c r="C504" s="42">
        <v>3300</v>
      </c>
      <c r="D504" s="42">
        <v>1500</v>
      </c>
      <c r="E504" s="43">
        <v>44562</v>
      </c>
    </row>
    <row r="505" spans="1:5" x14ac:dyDescent="0.25">
      <c r="A505" s="41" t="s">
        <v>58</v>
      </c>
      <c r="B505" s="42">
        <v>2.2000000000000002</v>
      </c>
      <c r="C505" s="42">
        <v>3300</v>
      </c>
      <c r="D505" s="42">
        <v>1500</v>
      </c>
      <c r="E505" s="43">
        <v>44562</v>
      </c>
    </row>
    <row r="506" spans="1:5" x14ac:dyDescent="0.25">
      <c r="A506" s="41" t="s">
        <v>58</v>
      </c>
      <c r="B506" s="42">
        <v>2</v>
      </c>
      <c r="C506" s="42">
        <v>3000</v>
      </c>
      <c r="D506" s="42">
        <v>1500</v>
      </c>
      <c r="E506" s="43">
        <v>44562</v>
      </c>
    </row>
    <row r="507" spans="1:5" x14ac:dyDescent="0.25">
      <c r="A507" s="41" t="s">
        <v>58</v>
      </c>
      <c r="B507" s="42">
        <v>1</v>
      </c>
      <c r="C507" s="42">
        <v>1521.33</v>
      </c>
      <c r="D507" s="42">
        <v>1521.33</v>
      </c>
      <c r="E507" s="43">
        <v>44562</v>
      </c>
    </row>
    <row r="508" spans="1:5" x14ac:dyDescent="0.25">
      <c r="A508" s="41" t="s">
        <v>58</v>
      </c>
      <c r="B508" s="42">
        <v>2</v>
      </c>
      <c r="C508" s="42">
        <v>2940</v>
      </c>
      <c r="D508" s="42">
        <v>1470</v>
      </c>
      <c r="E508" s="43">
        <v>44562</v>
      </c>
    </row>
    <row r="509" spans="1:5" x14ac:dyDescent="0.25">
      <c r="A509" s="41" t="s">
        <v>58</v>
      </c>
      <c r="B509" s="42">
        <v>2</v>
      </c>
      <c r="C509" s="42">
        <v>2940</v>
      </c>
      <c r="D509" s="42">
        <v>1470</v>
      </c>
      <c r="E509" s="43">
        <v>44562</v>
      </c>
    </row>
    <row r="510" spans="1:5" x14ac:dyDescent="0.25">
      <c r="A510" s="41" t="s">
        <v>58</v>
      </c>
      <c r="B510" s="42">
        <v>0.8</v>
      </c>
      <c r="C510" s="42">
        <v>1176</v>
      </c>
      <c r="D510" s="42">
        <v>1470</v>
      </c>
      <c r="E510" s="43">
        <v>44562</v>
      </c>
    </row>
    <row r="511" spans="1:5" x14ac:dyDescent="0.25">
      <c r="A511" s="41" t="s">
        <v>58</v>
      </c>
      <c r="B511" s="42">
        <v>0.8</v>
      </c>
      <c r="C511" s="42">
        <v>1204.4000000000001</v>
      </c>
      <c r="D511" s="42">
        <v>1505.5</v>
      </c>
      <c r="E511" s="43">
        <v>44562</v>
      </c>
    </row>
    <row r="512" spans="1:5" x14ac:dyDescent="0.25">
      <c r="A512" s="41" t="s">
        <v>58</v>
      </c>
      <c r="B512" s="42">
        <v>0.8</v>
      </c>
      <c r="C512" s="42">
        <v>1204.4000000000001</v>
      </c>
      <c r="D512" s="42">
        <v>1505.5</v>
      </c>
      <c r="E512" s="43">
        <v>44562</v>
      </c>
    </row>
    <row r="513" spans="1:5" x14ac:dyDescent="0.25">
      <c r="A513" s="41" t="s">
        <v>58</v>
      </c>
      <c r="B513" s="42">
        <v>2.6</v>
      </c>
      <c r="C513" s="42">
        <v>3836.2</v>
      </c>
      <c r="D513" s="42">
        <v>1475.46</v>
      </c>
      <c r="E513" s="43">
        <v>44562</v>
      </c>
    </row>
    <row r="514" spans="1:5" x14ac:dyDescent="0.25">
      <c r="A514" s="41" t="s">
        <v>58</v>
      </c>
      <c r="B514" s="42">
        <v>2.2000000000000002</v>
      </c>
      <c r="C514" s="42">
        <v>3234</v>
      </c>
      <c r="D514" s="42">
        <v>1470</v>
      </c>
      <c r="E514" s="43">
        <v>44562</v>
      </c>
    </row>
    <row r="515" spans="1:5" x14ac:dyDescent="0.25">
      <c r="A515" s="41" t="s">
        <v>58</v>
      </c>
      <c r="B515" s="42">
        <v>2.2000000000000002</v>
      </c>
      <c r="C515" s="42">
        <v>3234</v>
      </c>
      <c r="D515" s="42">
        <v>1470</v>
      </c>
      <c r="E515" s="43">
        <v>44562</v>
      </c>
    </row>
    <row r="516" spans="1:5" x14ac:dyDescent="0.25">
      <c r="A516" s="41" t="s">
        <v>58</v>
      </c>
      <c r="B516" s="42">
        <v>1.6</v>
      </c>
      <c r="C516" s="42">
        <v>2352</v>
      </c>
      <c r="D516" s="42">
        <v>1470</v>
      </c>
      <c r="E516" s="43">
        <v>44562</v>
      </c>
    </row>
    <row r="517" spans="1:5" x14ac:dyDescent="0.25">
      <c r="A517" s="41" t="s">
        <v>58</v>
      </c>
      <c r="B517" s="42">
        <v>2.2000000000000002</v>
      </c>
      <c r="C517" s="42">
        <v>3234</v>
      </c>
      <c r="D517" s="42">
        <v>1470</v>
      </c>
      <c r="E517" s="43">
        <v>44562</v>
      </c>
    </row>
    <row r="518" spans="1:5" x14ac:dyDescent="0.25">
      <c r="A518" s="41" t="s">
        <v>58</v>
      </c>
      <c r="B518" s="42">
        <v>2.2000000000000002</v>
      </c>
      <c r="C518" s="42">
        <v>3234</v>
      </c>
      <c r="D518" s="42">
        <v>1470</v>
      </c>
      <c r="E518" s="43">
        <v>44562</v>
      </c>
    </row>
    <row r="519" spans="1:5" x14ac:dyDescent="0.25">
      <c r="A519" s="41" t="s">
        <v>58</v>
      </c>
      <c r="B519" s="42">
        <v>2.2000000000000002</v>
      </c>
      <c r="C519" s="42">
        <v>3234</v>
      </c>
      <c r="D519" s="42">
        <v>1470</v>
      </c>
      <c r="E519" s="43">
        <v>44562</v>
      </c>
    </row>
    <row r="520" spans="1:5" x14ac:dyDescent="0.25">
      <c r="A520" s="41" t="s">
        <v>77</v>
      </c>
      <c r="B520" s="42">
        <v>6.3</v>
      </c>
      <c r="C520" s="42">
        <v>3244.5</v>
      </c>
      <c r="D520" s="42">
        <v>515</v>
      </c>
      <c r="E520" s="43">
        <v>44562</v>
      </c>
    </row>
    <row r="521" spans="1:5" x14ac:dyDescent="0.25">
      <c r="A521" s="41" t="s">
        <v>77</v>
      </c>
      <c r="B521" s="42">
        <v>5.7</v>
      </c>
      <c r="C521" s="42">
        <v>2935.5</v>
      </c>
      <c r="D521" s="42">
        <v>515</v>
      </c>
      <c r="E521" s="43">
        <v>44562</v>
      </c>
    </row>
    <row r="522" spans="1:5" x14ac:dyDescent="0.25">
      <c r="A522" s="41" t="s">
        <v>77</v>
      </c>
      <c r="B522" s="42">
        <v>6</v>
      </c>
      <c r="C522" s="42">
        <v>3090</v>
      </c>
      <c r="D522" s="42">
        <v>515</v>
      </c>
      <c r="E522" s="43">
        <v>44562</v>
      </c>
    </row>
    <row r="523" spans="1:5" x14ac:dyDescent="0.25">
      <c r="A523" s="41" t="s">
        <v>77</v>
      </c>
      <c r="B523" s="42">
        <v>8.4</v>
      </c>
      <c r="C523" s="42">
        <v>4326</v>
      </c>
      <c r="D523" s="42">
        <v>515</v>
      </c>
      <c r="E523" s="43">
        <v>44562</v>
      </c>
    </row>
    <row r="524" spans="1:5" x14ac:dyDescent="0.25">
      <c r="A524" s="41" t="s">
        <v>77</v>
      </c>
      <c r="B524" s="42">
        <v>3.6</v>
      </c>
      <c r="C524" s="42">
        <v>1854</v>
      </c>
      <c r="D524" s="42">
        <v>515</v>
      </c>
      <c r="E524" s="43">
        <v>44562</v>
      </c>
    </row>
    <row r="525" spans="1:5" x14ac:dyDescent="0.25">
      <c r="A525" s="41" t="s">
        <v>77</v>
      </c>
      <c r="B525" s="42">
        <v>6</v>
      </c>
      <c r="C525" s="42">
        <v>3090</v>
      </c>
      <c r="D525" s="42">
        <v>515</v>
      </c>
      <c r="E525" s="43">
        <v>44562</v>
      </c>
    </row>
    <row r="526" spans="1:5" x14ac:dyDescent="0.25">
      <c r="A526" s="41" t="s">
        <v>77</v>
      </c>
      <c r="B526" s="42">
        <v>6</v>
      </c>
      <c r="C526" s="42">
        <v>3131.58</v>
      </c>
      <c r="D526" s="42">
        <v>521.92999999999995</v>
      </c>
      <c r="E526" s="43">
        <v>44562</v>
      </c>
    </row>
    <row r="527" spans="1:5" x14ac:dyDescent="0.25">
      <c r="A527" s="41" t="s">
        <v>77</v>
      </c>
      <c r="B527" s="42">
        <v>6.3</v>
      </c>
      <c r="C527" s="42">
        <v>3244.5</v>
      </c>
      <c r="D527" s="42">
        <v>515</v>
      </c>
      <c r="E527" s="43">
        <v>44562</v>
      </c>
    </row>
    <row r="528" spans="1:5" x14ac:dyDescent="0.25">
      <c r="A528" s="41" t="s">
        <v>77</v>
      </c>
      <c r="B528" s="42">
        <v>6.3</v>
      </c>
      <c r="C528" s="42">
        <v>3244.5</v>
      </c>
      <c r="D528" s="42">
        <v>515</v>
      </c>
      <c r="E528" s="43">
        <v>44562</v>
      </c>
    </row>
    <row r="529" spans="1:5" x14ac:dyDescent="0.25">
      <c r="A529" s="41" t="s">
        <v>84</v>
      </c>
      <c r="B529" s="42">
        <v>0.15</v>
      </c>
      <c r="C529" s="42">
        <v>48.65</v>
      </c>
      <c r="D529" s="42">
        <v>324.33</v>
      </c>
      <c r="E529" s="43">
        <v>44562</v>
      </c>
    </row>
    <row r="530" spans="1:5" x14ac:dyDescent="0.25">
      <c r="A530" s="41" t="s">
        <v>84</v>
      </c>
      <c r="B530" s="42">
        <v>0.82799999999999996</v>
      </c>
      <c r="C530" s="42">
        <v>268.51</v>
      </c>
      <c r="D530" s="42">
        <v>324.29000000000002</v>
      </c>
      <c r="E530" s="43">
        <v>44562</v>
      </c>
    </row>
    <row r="531" spans="1:5" x14ac:dyDescent="0.25">
      <c r="A531" s="41" t="s">
        <v>84</v>
      </c>
      <c r="B531" s="42">
        <v>3.968</v>
      </c>
      <c r="C531" s="42">
        <v>1286.78</v>
      </c>
      <c r="D531" s="42">
        <v>324.29000000000002</v>
      </c>
      <c r="E531" s="43">
        <v>44562</v>
      </c>
    </row>
    <row r="532" spans="1:5" x14ac:dyDescent="0.25">
      <c r="A532" s="41" t="s">
        <v>84</v>
      </c>
      <c r="B532" s="42">
        <v>1.6E-2</v>
      </c>
      <c r="C532" s="42">
        <v>5.19</v>
      </c>
      <c r="D532" s="42">
        <v>324.38</v>
      </c>
      <c r="E532" s="43">
        <v>44562</v>
      </c>
    </row>
    <row r="533" spans="1:5" x14ac:dyDescent="0.25">
      <c r="A533" s="41" t="s">
        <v>84</v>
      </c>
      <c r="B533" s="42">
        <v>1.28</v>
      </c>
      <c r="C533" s="42">
        <v>415.08</v>
      </c>
      <c r="D533" s="42">
        <v>324.27999999999997</v>
      </c>
      <c r="E533" s="43">
        <v>44562</v>
      </c>
    </row>
    <row r="534" spans="1:5" x14ac:dyDescent="0.25">
      <c r="A534" s="41" t="s">
        <v>84</v>
      </c>
      <c r="B534" s="42">
        <v>1.32</v>
      </c>
      <c r="C534" s="42">
        <v>428.06</v>
      </c>
      <c r="D534" s="42">
        <v>324.29000000000002</v>
      </c>
      <c r="E534" s="43">
        <v>44562</v>
      </c>
    </row>
    <row r="535" spans="1:5" x14ac:dyDescent="0.25">
      <c r="A535" s="41" t="s">
        <v>84</v>
      </c>
      <c r="B535" s="42">
        <v>3.95</v>
      </c>
      <c r="C535" s="42">
        <v>1280.95</v>
      </c>
      <c r="D535" s="42">
        <v>324.29000000000002</v>
      </c>
      <c r="E535" s="43">
        <v>44562</v>
      </c>
    </row>
    <row r="536" spans="1:5" x14ac:dyDescent="0.25">
      <c r="A536" s="41" t="s">
        <v>84</v>
      </c>
      <c r="B536" s="42">
        <v>0.39</v>
      </c>
      <c r="C536" s="42">
        <v>126.47</v>
      </c>
      <c r="D536" s="42">
        <v>324.27999999999997</v>
      </c>
      <c r="E536" s="43">
        <v>44562</v>
      </c>
    </row>
    <row r="537" spans="1:5" x14ac:dyDescent="0.25">
      <c r="A537" s="41" t="s">
        <v>84</v>
      </c>
      <c r="B537" s="42">
        <v>0.83399999999999996</v>
      </c>
      <c r="C537" s="42">
        <v>270.45</v>
      </c>
      <c r="D537" s="42">
        <v>324.27999999999997</v>
      </c>
      <c r="E537" s="43">
        <v>44562</v>
      </c>
    </row>
    <row r="538" spans="1:5" x14ac:dyDescent="0.25">
      <c r="A538" s="41" t="s">
        <v>84</v>
      </c>
      <c r="B538" s="42">
        <v>3.9660000000000002</v>
      </c>
      <c r="C538" s="42">
        <v>1286.1400000000001</v>
      </c>
      <c r="D538" s="42">
        <v>324.29000000000002</v>
      </c>
      <c r="E538" s="43">
        <v>44562</v>
      </c>
    </row>
    <row r="539" spans="1:5" x14ac:dyDescent="0.25">
      <c r="A539" s="41" t="s">
        <v>84</v>
      </c>
      <c r="B539" s="42">
        <v>1.01</v>
      </c>
      <c r="C539" s="42">
        <v>327.52999999999997</v>
      </c>
      <c r="D539" s="42">
        <v>324.29000000000002</v>
      </c>
      <c r="E539" s="43">
        <v>44562</v>
      </c>
    </row>
    <row r="540" spans="1:5" x14ac:dyDescent="0.25">
      <c r="A540" s="41" t="s">
        <v>84</v>
      </c>
      <c r="B540" s="42">
        <v>1.333</v>
      </c>
      <c r="C540" s="42">
        <v>432.28</v>
      </c>
      <c r="D540" s="42">
        <v>324.29000000000002</v>
      </c>
      <c r="E540" s="43">
        <v>44562</v>
      </c>
    </row>
    <row r="541" spans="1:5" x14ac:dyDescent="0.25">
      <c r="A541" s="41" t="s">
        <v>84</v>
      </c>
      <c r="B541" s="42">
        <v>4.0010000000000003</v>
      </c>
      <c r="C541" s="42">
        <v>1297.49</v>
      </c>
      <c r="D541" s="42">
        <v>324.29000000000002</v>
      </c>
      <c r="E541" s="43">
        <v>44562</v>
      </c>
    </row>
    <row r="542" spans="1:5" x14ac:dyDescent="0.25">
      <c r="A542" s="41" t="s">
        <v>84</v>
      </c>
      <c r="B542" s="42">
        <v>0.15</v>
      </c>
      <c r="C542" s="42">
        <v>48.65</v>
      </c>
      <c r="D542" s="42">
        <v>324.33</v>
      </c>
      <c r="E542" s="43">
        <v>44562</v>
      </c>
    </row>
    <row r="543" spans="1:5" x14ac:dyDescent="0.25">
      <c r="A543" s="41" t="s">
        <v>84</v>
      </c>
      <c r="B543" s="42">
        <v>2.3860000000000001</v>
      </c>
      <c r="C543" s="42">
        <v>773.75</v>
      </c>
      <c r="D543" s="42">
        <v>324.29000000000002</v>
      </c>
      <c r="E543" s="43">
        <v>44562</v>
      </c>
    </row>
    <row r="544" spans="1:5" x14ac:dyDescent="0.25">
      <c r="A544" s="41" t="s">
        <v>84</v>
      </c>
      <c r="B544" s="42">
        <v>2.9980000000000002</v>
      </c>
      <c r="C544" s="42">
        <v>972.23</v>
      </c>
      <c r="D544" s="42">
        <v>324.29000000000002</v>
      </c>
      <c r="E544" s="43">
        <v>44562</v>
      </c>
    </row>
    <row r="545" spans="1:5" x14ac:dyDescent="0.25">
      <c r="A545" s="41" t="s">
        <v>84</v>
      </c>
      <c r="B545" s="42">
        <v>0.4</v>
      </c>
      <c r="C545" s="42">
        <v>129.72</v>
      </c>
      <c r="D545" s="42">
        <v>324.3</v>
      </c>
      <c r="E545" s="43">
        <v>44562</v>
      </c>
    </row>
    <row r="546" spans="1:5" x14ac:dyDescent="0.25">
      <c r="A546" s="41" t="s">
        <v>84</v>
      </c>
      <c r="B546" s="42">
        <v>1.4119999999999999</v>
      </c>
      <c r="C546" s="42">
        <v>457.89</v>
      </c>
      <c r="D546" s="42">
        <v>324.27999999999997</v>
      </c>
      <c r="E546" s="43">
        <v>44562</v>
      </c>
    </row>
    <row r="547" spans="1:5" x14ac:dyDescent="0.25">
      <c r="A547" s="41" t="s">
        <v>84</v>
      </c>
      <c r="B547" s="42">
        <v>4.9820000000000002</v>
      </c>
      <c r="C547" s="42">
        <v>1615.62</v>
      </c>
      <c r="D547" s="42">
        <v>324.29000000000002</v>
      </c>
      <c r="E547" s="43">
        <v>44562</v>
      </c>
    </row>
    <row r="548" spans="1:5" x14ac:dyDescent="0.25">
      <c r="A548" s="41" t="s">
        <v>84</v>
      </c>
      <c r="B548" s="42">
        <v>8.0000000000000002E-3</v>
      </c>
      <c r="C548" s="42">
        <v>2.59</v>
      </c>
      <c r="D548" s="42">
        <v>323.75</v>
      </c>
      <c r="E548" s="43">
        <v>44562</v>
      </c>
    </row>
    <row r="549" spans="1:5" x14ac:dyDescent="0.25">
      <c r="A549" s="41" t="s">
        <v>84</v>
      </c>
      <c r="B549" s="42">
        <v>0.16500000000000001</v>
      </c>
      <c r="C549" s="42">
        <v>53.51</v>
      </c>
      <c r="D549" s="42">
        <v>324.3</v>
      </c>
      <c r="E549" s="43">
        <v>44562</v>
      </c>
    </row>
    <row r="550" spans="1:5" x14ac:dyDescent="0.25">
      <c r="A550" s="41" t="s">
        <v>84</v>
      </c>
      <c r="B550" s="42">
        <v>1.18</v>
      </c>
      <c r="C550" s="42">
        <v>382.65</v>
      </c>
      <c r="D550" s="42">
        <v>324.27999999999997</v>
      </c>
      <c r="E550" s="43">
        <v>44562</v>
      </c>
    </row>
    <row r="551" spans="1:5" x14ac:dyDescent="0.25">
      <c r="A551" s="41" t="s">
        <v>84</v>
      </c>
      <c r="B551" s="42">
        <v>4.9649999999999999</v>
      </c>
      <c r="C551" s="42">
        <v>1610.1</v>
      </c>
      <c r="D551" s="42">
        <v>324.29000000000002</v>
      </c>
      <c r="E551" s="43">
        <v>44562</v>
      </c>
    </row>
    <row r="552" spans="1:5" x14ac:dyDescent="0.25">
      <c r="A552" s="41" t="s">
        <v>84</v>
      </c>
      <c r="B552" s="42">
        <v>1.4E-2</v>
      </c>
      <c r="C552" s="42">
        <v>4.54</v>
      </c>
      <c r="D552" s="42">
        <v>324.29000000000002</v>
      </c>
      <c r="E552" s="43">
        <v>44562</v>
      </c>
    </row>
    <row r="553" spans="1:5" x14ac:dyDescent="0.25">
      <c r="A553" s="41" t="s">
        <v>84</v>
      </c>
      <c r="B553" s="42">
        <v>0.19500000000000001</v>
      </c>
      <c r="C553" s="42">
        <v>63.24</v>
      </c>
      <c r="D553" s="42">
        <v>324.31</v>
      </c>
      <c r="E553" s="43">
        <v>44562</v>
      </c>
    </row>
    <row r="554" spans="1:5" x14ac:dyDescent="0.25">
      <c r="A554" s="41" t="s">
        <v>84</v>
      </c>
      <c r="B554" s="42">
        <v>1.419</v>
      </c>
      <c r="C554" s="42">
        <v>460.17</v>
      </c>
      <c r="D554" s="42">
        <v>324.29000000000002</v>
      </c>
      <c r="E554" s="43">
        <v>44562</v>
      </c>
    </row>
    <row r="555" spans="1:5" x14ac:dyDescent="0.25">
      <c r="A555" s="41" t="s">
        <v>84</v>
      </c>
      <c r="B555" s="42">
        <v>4.95</v>
      </c>
      <c r="C555" s="42">
        <v>1605.23</v>
      </c>
      <c r="D555" s="42">
        <v>324.29000000000002</v>
      </c>
      <c r="E555" s="43">
        <v>44562</v>
      </c>
    </row>
    <row r="556" spans="1:5" x14ac:dyDescent="0.25">
      <c r="A556" s="41" t="s">
        <v>84</v>
      </c>
      <c r="B556" s="42">
        <v>1.4E-2</v>
      </c>
      <c r="C556" s="42">
        <v>4.54</v>
      </c>
      <c r="D556" s="42">
        <v>324.29000000000002</v>
      </c>
      <c r="E556" s="43">
        <v>44562</v>
      </c>
    </row>
    <row r="557" spans="1:5" x14ac:dyDescent="0.25">
      <c r="A557" s="41" t="s">
        <v>84</v>
      </c>
      <c r="B557" s="42">
        <v>0.12</v>
      </c>
      <c r="C557" s="42">
        <v>38.92</v>
      </c>
      <c r="D557" s="42">
        <v>324.33</v>
      </c>
      <c r="E557" s="43">
        <v>44562</v>
      </c>
    </row>
    <row r="558" spans="1:5" x14ac:dyDescent="0.25">
      <c r="A558" s="41" t="s">
        <v>84</v>
      </c>
      <c r="B558" s="42">
        <v>0.81799999999999995</v>
      </c>
      <c r="C558" s="42">
        <v>265.27</v>
      </c>
      <c r="D558" s="42">
        <v>324.29000000000002</v>
      </c>
      <c r="E558" s="43">
        <v>44562</v>
      </c>
    </row>
    <row r="559" spans="1:5" x14ac:dyDescent="0.25">
      <c r="A559" s="41" t="s">
        <v>84</v>
      </c>
      <c r="B559" s="42">
        <v>4.95</v>
      </c>
      <c r="C559" s="42">
        <v>1605.23</v>
      </c>
      <c r="D559" s="42">
        <v>324.29000000000002</v>
      </c>
      <c r="E559" s="43">
        <v>44562</v>
      </c>
    </row>
    <row r="560" spans="1:5" x14ac:dyDescent="0.25">
      <c r="A560" s="41" t="s">
        <v>84</v>
      </c>
      <c r="B560" s="42">
        <v>1.7050000000000001</v>
      </c>
      <c r="C560" s="42">
        <v>552.91999999999996</v>
      </c>
      <c r="D560" s="42">
        <v>324.29000000000002</v>
      </c>
      <c r="E560" s="43">
        <v>44562</v>
      </c>
    </row>
    <row r="561" spans="1:5" x14ac:dyDescent="0.25">
      <c r="A561" s="41" t="s">
        <v>84</v>
      </c>
      <c r="B561" s="42">
        <v>0.97399999999999998</v>
      </c>
      <c r="C561" s="42">
        <v>315.86</v>
      </c>
      <c r="D561" s="42">
        <v>324.29000000000002</v>
      </c>
      <c r="E561" s="43">
        <v>44562</v>
      </c>
    </row>
    <row r="562" spans="1:5" x14ac:dyDescent="0.25">
      <c r="A562" s="41" t="s">
        <v>84</v>
      </c>
      <c r="B562" s="42">
        <v>5.0049999999999999</v>
      </c>
      <c r="C562" s="42">
        <v>1623.07</v>
      </c>
      <c r="D562" s="42">
        <v>324.29000000000002</v>
      </c>
      <c r="E562" s="43">
        <v>44562</v>
      </c>
    </row>
    <row r="563" spans="1:5" x14ac:dyDescent="0.25">
      <c r="A563" s="41" t="s">
        <v>84</v>
      </c>
      <c r="B563" s="42">
        <v>1.4E-2</v>
      </c>
      <c r="C563" s="42">
        <v>4.54</v>
      </c>
      <c r="D563" s="42">
        <v>324.29000000000002</v>
      </c>
      <c r="E563" s="43">
        <v>44562</v>
      </c>
    </row>
    <row r="564" spans="1:5" x14ac:dyDescent="0.25">
      <c r="A564" s="41" t="s">
        <v>84</v>
      </c>
      <c r="B564" s="42">
        <v>0.29499999999999998</v>
      </c>
      <c r="C564" s="42">
        <v>95.67</v>
      </c>
      <c r="D564" s="42">
        <v>324.31</v>
      </c>
      <c r="E564" s="43">
        <v>44562</v>
      </c>
    </row>
    <row r="565" spans="1:5" x14ac:dyDescent="0.25">
      <c r="A565" s="41" t="s">
        <v>84</v>
      </c>
      <c r="B565" s="42">
        <v>1.6060000000000001</v>
      </c>
      <c r="C565" s="42">
        <v>522.65</v>
      </c>
      <c r="D565" s="42">
        <v>325.44</v>
      </c>
      <c r="E565" s="43">
        <v>44562</v>
      </c>
    </row>
    <row r="566" spans="1:5" x14ac:dyDescent="0.25">
      <c r="A566" s="41" t="s">
        <v>84</v>
      </c>
      <c r="B566" s="42">
        <v>4.95</v>
      </c>
      <c r="C566" s="42">
        <v>1644.39</v>
      </c>
      <c r="D566" s="42">
        <v>332.2</v>
      </c>
      <c r="E566" s="43">
        <v>44562</v>
      </c>
    </row>
    <row r="567" spans="1:5" x14ac:dyDescent="0.25">
      <c r="A567" s="41" t="s">
        <v>84</v>
      </c>
      <c r="B567" s="42">
        <v>0.16500000000000001</v>
      </c>
      <c r="C567" s="42">
        <v>54.81</v>
      </c>
      <c r="D567" s="42">
        <v>332.18</v>
      </c>
      <c r="E567" s="43">
        <v>44562</v>
      </c>
    </row>
    <row r="568" spans="1:5" x14ac:dyDescent="0.25">
      <c r="A568" s="41" t="s">
        <v>84</v>
      </c>
      <c r="B568" s="42">
        <v>0.97599999999999998</v>
      </c>
      <c r="C568" s="42">
        <v>324.23</v>
      </c>
      <c r="D568" s="42">
        <v>332.2</v>
      </c>
      <c r="E568" s="43">
        <v>44562</v>
      </c>
    </row>
    <row r="569" spans="1:5" x14ac:dyDescent="0.25">
      <c r="A569" s="41" t="s">
        <v>84</v>
      </c>
      <c r="B569" s="42">
        <v>4.0140000000000002</v>
      </c>
      <c r="C569" s="42">
        <v>1333.45</v>
      </c>
      <c r="D569" s="42">
        <v>332.2</v>
      </c>
      <c r="E569" s="43">
        <v>44562</v>
      </c>
    </row>
    <row r="570" spans="1:5" x14ac:dyDescent="0.25">
      <c r="A570" s="41" t="s">
        <v>84</v>
      </c>
      <c r="B570" s="42">
        <v>0.19500000000000001</v>
      </c>
      <c r="C570" s="42">
        <v>64.78</v>
      </c>
      <c r="D570" s="42">
        <v>332.21</v>
      </c>
      <c r="E570" s="43">
        <v>44562</v>
      </c>
    </row>
    <row r="571" spans="1:5" x14ac:dyDescent="0.25">
      <c r="A571" s="41" t="s">
        <v>84</v>
      </c>
      <c r="B571" s="42">
        <v>1.44</v>
      </c>
      <c r="C571" s="42">
        <v>478.37</v>
      </c>
      <c r="D571" s="42">
        <v>332.2</v>
      </c>
      <c r="E571" s="43">
        <v>44562</v>
      </c>
    </row>
    <row r="572" spans="1:5" x14ac:dyDescent="0.25">
      <c r="A572" s="41" t="s">
        <v>84</v>
      </c>
      <c r="B572" s="42">
        <v>4.9740000000000002</v>
      </c>
      <c r="C572" s="42">
        <v>1629.16</v>
      </c>
      <c r="D572" s="42">
        <v>327.54000000000002</v>
      </c>
      <c r="E572" s="43">
        <v>44562</v>
      </c>
    </row>
    <row r="573" spans="1:5" x14ac:dyDescent="0.25">
      <c r="A573" s="41" t="s">
        <v>84</v>
      </c>
      <c r="B573" s="42">
        <v>7.0000000000000001E-3</v>
      </c>
      <c r="C573" s="42">
        <v>2.2400000000000002</v>
      </c>
      <c r="D573" s="42">
        <v>320</v>
      </c>
      <c r="E573" s="43">
        <v>44562</v>
      </c>
    </row>
    <row r="574" spans="1:5" x14ac:dyDescent="0.25">
      <c r="A574" s="41" t="s">
        <v>84</v>
      </c>
      <c r="B574" s="42">
        <v>0.18</v>
      </c>
      <c r="C574" s="42">
        <v>57.6</v>
      </c>
      <c r="D574" s="42">
        <v>320</v>
      </c>
      <c r="E574" s="43">
        <v>44562</v>
      </c>
    </row>
    <row r="575" spans="1:5" x14ac:dyDescent="0.25">
      <c r="A575" s="41" t="s">
        <v>84</v>
      </c>
      <c r="B575" s="42">
        <v>0.46200000000000002</v>
      </c>
      <c r="C575" s="42">
        <v>147.84</v>
      </c>
      <c r="D575" s="42">
        <v>320</v>
      </c>
      <c r="E575" s="43">
        <v>44562</v>
      </c>
    </row>
    <row r="576" spans="1:5" x14ac:dyDescent="0.25">
      <c r="A576" s="41" t="s">
        <v>84</v>
      </c>
      <c r="B576" s="42">
        <v>4.9820000000000002</v>
      </c>
      <c r="C576" s="42">
        <v>1594.24</v>
      </c>
      <c r="D576" s="42">
        <v>320</v>
      </c>
      <c r="E576" s="43">
        <v>44562</v>
      </c>
    </row>
    <row r="577" spans="1:5" x14ac:dyDescent="0.25">
      <c r="A577" s="41" t="s">
        <v>84</v>
      </c>
      <c r="B577" s="42">
        <v>0.12</v>
      </c>
      <c r="C577" s="42">
        <v>38.4</v>
      </c>
      <c r="D577" s="42">
        <v>320</v>
      </c>
      <c r="E577" s="43">
        <v>44562</v>
      </c>
    </row>
    <row r="578" spans="1:5" x14ac:dyDescent="0.25">
      <c r="A578" s="41" t="s">
        <v>84</v>
      </c>
      <c r="B578" s="42">
        <v>0.46800000000000003</v>
      </c>
      <c r="C578" s="42">
        <v>149.76</v>
      </c>
      <c r="D578" s="42">
        <v>320</v>
      </c>
      <c r="E578" s="43">
        <v>44562</v>
      </c>
    </row>
    <row r="579" spans="1:5" x14ac:dyDescent="0.25">
      <c r="A579" s="41" t="s">
        <v>84</v>
      </c>
      <c r="B579" s="42">
        <v>4.968</v>
      </c>
      <c r="C579" s="42">
        <v>1589.76</v>
      </c>
      <c r="D579" s="42">
        <v>320</v>
      </c>
      <c r="E579" s="43">
        <v>44562</v>
      </c>
    </row>
    <row r="580" spans="1:5" x14ac:dyDescent="0.25">
      <c r="A580" s="41" t="s">
        <v>84</v>
      </c>
      <c r="B580" s="42">
        <v>1.4E-2</v>
      </c>
      <c r="C580" s="42">
        <v>4.4800000000000004</v>
      </c>
      <c r="D580" s="42">
        <v>320</v>
      </c>
      <c r="E580" s="43">
        <v>44562</v>
      </c>
    </row>
    <row r="581" spans="1:5" x14ac:dyDescent="0.25">
      <c r="A581" s="41" t="s">
        <v>84</v>
      </c>
      <c r="B581" s="42">
        <v>0.15</v>
      </c>
      <c r="C581" s="42">
        <v>48</v>
      </c>
      <c r="D581" s="42">
        <v>320</v>
      </c>
      <c r="E581" s="43">
        <v>44562</v>
      </c>
    </row>
    <row r="582" spans="1:5" x14ac:dyDescent="0.25">
      <c r="A582" s="41" t="s">
        <v>84</v>
      </c>
      <c r="B582" s="42">
        <v>0.95799999999999996</v>
      </c>
      <c r="C582" s="42">
        <v>306.56</v>
      </c>
      <c r="D582" s="42">
        <v>320</v>
      </c>
      <c r="E582" s="43">
        <v>44562</v>
      </c>
    </row>
    <row r="583" spans="1:5" x14ac:dyDescent="0.25">
      <c r="A583" s="41" t="s">
        <v>84</v>
      </c>
      <c r="B583" s="42">
        <v>4.95</v>
      </c>
      <c r="C583" s="42">
        <v>1584</v>
      </c>
      <c r="D583" s="42">
        <v>320</v>
      </c>
      <c r="E583" s="43">
        <v>44562</v>
      </c>
    </row>
    <row r="584" spans="1:5" x14ac:dyDescent="0.25">
      <c r="A584" s="41" t="s">
        <v>84</v>
      </c>
      <c r="B584" s="42">
        <v>0.31</v>
      </c>
      <c r="C584" s="42">
        <v>99.2</v>
      </c>
      <c r="D584" s="42">
        <v>320</v>
      </c>
      <c r="E584" s="43">
        <v>44562</v>
      </c>
    </row>
    <row r="585" spans="1:5" x14ac:dyDescent="0.25">
      <c r="A585" s="41" t="s">
        <v>84</v>
      </c>
      <c r="B585" s="42">
        <v>0.99</v>
      </c>
      <c r="C585" s="42">
        <v>316.8</v>
      </c>
      <c r="D585" s="42">
        <v>320</v>
      </c>
      <c r="E585" s="43">
        <v>44562</v>
      </c>
    </row>
    <row r="586" spans="1:5" x14ac:dyDescent="0.25">
      <c r="A586" s="41" t="s">
        <v>84</v>
      </c>
      <c r="B586" s="42">
        <v>4.4820000000000002</v>
      </c>
      <c r="C586" s="42">
        <v>1434.24</v>
      </c>
      <c r="D586" s="42">
        <v>320</v>
      </c>
      <c r="E586" s="43">
        <v>44562</v>
      </c>
    </row>
    <row r="587" spans="1:5" x14ac:dyDescent="0.25">
      <c r="A587" s="41" t="s">
        <v>84</v>
      </c>
      <c r="B587" s="42">
        <v>0.4</v>
      </c>
      <c r="C587" s="42">
        <v>128</v>
      </c>
      <c r="D587" s="42">
        <v>320</v>
      </c>
      <c r="E587" s="43">
        <v>44562</v>
      </c>
    </row>
    <row r="588" spans="1:5" x14ac:dyDescent="0.25">
      <c r="A588" s="41" t="s">
        <v>84</v>
      </c>
      <c r="B588" s="42">
        <v>1.4179999999999999</v>
      </c>
      <c r="C588" s="42">
        <v>453.76</v>
      </c>
      <c r="D588" s="42">
        <v>320</v>
      </c>
      <c r="E588" s="43">
        <v>44562</v>
      </c>
    </row>
    <row r="589" spans="1:5" x14ac:dyDescent="0.25">
      <c r="A589" s="41" t="s">
        <v>84</v>
      </c>
      <c r="B589" s="42">
        <v>4.976</v>
      </c>
      <c r="C589" s="42">
        <v>1592.32</v>
      </c>
      <c r="D589" s="42">
        <v>320</v>
      </c>
      <c r="E589" s="43">
        <v>44562</v>
      </c>
    </row>
    <row r="590" spans="1:5" x14ac:dyDescent="0.25">
      <c r="A590" s="41" t="s">
        <v>84</v>
      </c>
      <c r="B590" s="42">
        <v>7.0000000000000001E-3</v>
      </c>
      <c r="C590" s="42">
        <v>2.2400000000000002</v>
      </c>
      <c r="D590" s="42">
        <v>320</v>
      </c>
      <c r="E590" s="43">
        <v>44562</v>
      </c>
    </row>
    <row r="591" spans="1:5" x14ac:dyDescent="0.25">
      <c r="A591" s="41" t="s">
        <v>84</v>
      </c>
      <c r="B591" s="42">
        <v>0.18</v>
      </c>
      <c r="C591" s="42">
        <v>57.6</v>
      </c>
      <c r="D591" s="42">
        <v>320</v>
      </c>
      <c r="E591" s="43">
        <v>44562</v>
      </c>
    </row>
    <row r="592" spans="1:5" x14ac:dyDescent="0.25">
      <c r="A592" s="41" t="s">
        <v>84</v>
      </c>
      <c r="B592" s="42">
        <v>1.448</v>
      </c>
      <c r="C592" s="42">
        <v>463.36</v>
      </c>
      <c r="D592" s="42">
        <v>320</v>
      </c>
      <c r="E592" s="43">
        <v>44562</v>
      </c>
    </row>
    <row r="593" spans="1:5" x14ac:dyDescent="0.25">
      <c r="A593" s="41" t="s">
        <v>84</v>
      </c>
      <c r="B593" s="42">
        <v>4.0060000000000002</v>
      </c>
      <c r="C593" s="42">
        <v>1281.92</v>
      </c>
      <c r="D593" s="42">
        <v>320</v>
      </c>
      <c r="E593" s="43">
        <v>44562</v>
      </c>
    </row>
    <row r="594" spans="1:5" x14ac:dyDescent="0.25">
      <c r="A594" s="41" t="s">
        <v>84</v>
      </c>
      <c r="B594" s="42">
        <v>1.6E-2</v>
      </c>
      <c r="C594" s="42">
        <v>5.12</v>
      </c>
      <c r="D594" s="42">
        <v>320</v>
      </c>
      <c r="E594" s="43">
        <v>44562</v>
      </c>
    </row>
    <row r="595" spans="1:5" x14ac:dyDescent="0.25">
      <c r="A595" s="41" t="s">
        <v>84</v>
      </c>
      <c r="B595" s="42">
        <v>0.51</v>
      </c>
      <c r="C595" s="42">
        <v>163.19999999999999</v>
      </c>
      <c r="D595" s="42">
        <v>320</v>
      </c>
      <c r="E595" s="43">
        <v>44562</v>
      </c>
    </row>
    <row r="596" spans="1:5" x14ac:dyDescent="0.25">
      <c r="A596" s="41" t="s">
        <v>84</v>
      </c>
      <c r="B596" s="42">
        <v>1.423</v>
      </c>
      <c r="C596" s="42">
        <v>455.36</v>
      </c>
      <c r="D596" s="42">
        <v>320</v>
      </c>
      <c r="E596" s="43">
        <v>44562</v>
      </c>
    </row>
    <row r="597" spans="1:5" x14ac:dyDescent="0.25">
      <c r="A597" s="41" t="s">
        <v>84</v>
      </c>
      <c r="B597" s="42">
        <v>3.95</v>
      </c>
      <c r="C597" s="42">
        <v>1264</v>
      </c>
      <c r="D597" s="42">
        <v>320</v>
      </c>
      <c r="E597" s="43">
        <v>44562</v>
      </c>
    </row>
    <row r="598" spans="1:5" x14ac:dyDescent="0.25">
      <c r="A598" s="41" t="s">
        <v>84</v>
      </c>
      <c r="B598" s="42">
        <v>8.0000000000000002E-3</v>
      </c>
      <c r="C598" s="42">
        <v>2.56</v>
      </c>
      <c r="D598" s="42">
        <v>320</v>
      </c>
      <c r="E598" s="43">
        <v>44562</v>
      </c>
    </row>
    <row r="599" spans="1:5" x14ac:dyDescent="0.25">
      <c r="A599" s="41" t="s">
        <v>84</v>
      </c>
      <c r="B599" s="42">
        <v>0.15</v>
      </c>
      <c r="C599" s="42">
        <v>48</v>
      </c>
      <c r="D599" s="42">
        <v>320</v>
      </c>
      <c r="E599" s="43">
        <v>44562</v>
      </c>
    </row>
    <row r="600" spans="1:5" x14ac:dyDescent="0.25">
      <c r="A600" s="41" t="s">
        <v>84</v>
      </c>
      <c r="B600" s="42">
        <v>0.95</v>
      </c>
      <c r="C600" s="42">
        <v>304</v>
      </c>
      <c r="D600" s="42">
        <v>320</v>
      </c>
      <c r="E600" s="43">
        <v>44562</v>
      </c>
    </row>
    <row r="601" spans="1:5" x14ac:dyDescent="0.25">
      <c r="A601" s="41" t="s">
        <v>84</v>
      </c>
      <c r="B601" s="42">
        <v>3.9750000000000001</v>
      </c>
      <c r="C601" s="42">
        <v>1272</v>
      </c>
      <c r="D601" s="42">
        <v>320</v>
      </c>
      <c r="E601" s="43">
        <v>44562</v>
      </c>
    </row>
    <row r="602" spans="1:5" x14ac:dyDescent="0.25">
      <c r="A602" s="41" t="s">
        <v>84</v>
      </c>
      <c r="B602" s="42">
        <v>0.24</v>
      </c>
      <c r="C602" s="42">
        <v>76.8</v>
      </c>
      <c r="D602" s="42">
        <v>320</v>
      </c>
      <c r="E602" s="43">
        <v>44562</v>
      </c>
    </row>
    <row r="603" spans="1:5" x14ac:dyDescent="0.25">
      <c r="A603" s="41" t="s">
        <v>84</v>
      </c>
      <c r="B603" s="42">
        <v>0.97399999999999998</v>
      </c>
      <c r="C603" s="42">
        <v>311.68</v>
      </c>
      <c r="D603" s="42">
        <v>320</v>
      </c>
      <c r="E603" s="43">
        <v>44562</v>
      </c>
    </row>
    <row r="604" spans="1:5" x14ac:dyDescent="0.25">
      <c r="A604" s="41" t="s">
        <v>84</v>
      </c>
      <c r="B604" s="42">
        <v>3.95</v>
      </c>
      <c r="C604" s="42">
        <v>1264</v>
      </c>
      <c r="D604" s="42">
        <v>320</v>
      </c>
      <c r="E604" s="43">
        <v>44562</v>
      </c>
    </row>
    <row r="605" spans="1:5" x14ac:dyDescent="0.25">
      <c r="A605" s="41" t="s">
        <v>84</v>
      </c>
      <c r="B605" s="42">
        <v>1.6E-2</v>
      </c>
      <c r="C605" s="42">
        <v>5.12</v>
      </c>
      <c r="D605" s="42">
        <v>320</v>
      </c>
      <c r="E605" s="43">
        <v>44562</v>
      </c>
    </row>
    <row r="606" spans="1:5" x14ac:dyDescent="0.25">
      <c r="A606" s="41" t="s">
        <v>84</v>
      </c>
      <c r="B606" s="42">
        <v>0.89</v>
      </c>
      <c r="C606" s="42">
        <v>284.8</v>
      </c>
      <c r="D606" s="42">
        <v>320</v>
      </c>
      <c r="E606" s="43">
        <v>44562</v>
      </c>
    </row>
    <row r="607" spans="1:5" x14ac:dyDescent="0.25">
      <c r="A607" s="41" t="s">
        <v>84</v>
      </c>
      <c r="B607" s="42">
        <v>1.036</v>
      </c>
      <c r="C607" s="42">
        <v>331.52</v>
      </c>
      <c r="D607" s="42">
        <v>320</v>
      </c>
      <c r="E607" s="43">
        <v>44562</v>
      </c>
    </row>
    <row r="608" spans="1:5" x14ac:dyDescent="0.25">
      <c r="A608" s="41" t="s">
        <v>84</v>
      </c>
      <c r="B608" s="42">
        <v>3.9580000000000002</v>
      </c>
      <c r="C608" s="42">
        <v>1266.56</v>
      </c>
      <c r="D608" s="42">
        <v>320</v>
      </c>
      <c r="E608" s="43">
        <v>44562</v>
      </c>
    </row>
    <row r="609" spans="1:5" x14ac:dyDescent="0.25">
      <c r="A609" s="41" t="s">
        <v>84</v>
      </c>
      <c r="B609" s="42">
        <v>1.38</v>
      </c>
      <c r="C609" s="42">
        <v>441.6</v>
      </c>
      <c r="D609" s="42">
        <v>320</v>
      </c>
      <c r="E609" s="43">
        <v>44562</v>
      </c>
    </row>
    <row r="610" spans="1:5" x14ac:dyDescent="0.25">
      <c r="A610" s="41" t="s">
        <v>84</v>
      </c>
      <c r="B610" s="42">
        <v>1.6579999999999999</v>
      </c>
      <c r="C610" s="42">
        <v>530.55999999999995</v>
      </c>
      <c r="D610" s="42">
        <v>320</v>
      </c>
      <c r="E610" s="43">
        <v>44562</v>
      </c>
    </row>
    <row r="611" spans="1:5" x14ac:dyDescent="0.25">
      <c r="A611" s="41" t="s">
        <v>84</v>
      </c>
      <c r="B611" s="42">
        <v>4.0049999999999999</v>
      </c>
      <c r="C611" s="42">
        <v>1281.5999999999999</v>
      </c>
      <c r="D611" s="42">
        <v>320</v>
      </c>
      <c r="E611" s="43">
        <v>44562</v>
      </c>
    </row>
    <row r="612" spans="1:5" x14ac:dyDescent="0.25">
      <c r="A612" s="41" t="s">
        <v>84</v>
      </c>
      <c r="B612" s="42">
        <v>1.6E-2</v>
      </c>
      <c r="C612" s="42">
        <v>5.12</v>
      </c>
      <c r="D612" s="42">
        <v>320</v>
      </c>
      <c r="E612" s="43">
        <v>44562</v>
      </c>
    </row>
    <row r="613" spans="1:5" x14ac:dyDescent="0.25">
      <c r="A613" s="41" t="s">
        <v>84</v>
      </c>
      <c r="B613" s="42">
        <v>0.38</v>
      </c>
      <c r="C613" s="42">
        <v>121.6</v>
      </c>
      <c r="D613" s="42">
        <v>320</v>
      </c>
      <c r="E613" s="43">
        <v>44562</v>
      </c>
    </row>
    <row r="614" spans="1:5" x14ac:dyDescent="0.25">
      <c r="A614" s="41" t="s">
        <v>84</v>
      </c>
      <c r="B614" s="42">
        <v>0.97</v>
      </c>
      <c r="C614" s="42">
        <v>310.39999999999998</v>
      </c>
      <c r="D614" s="42">
        <v>320</v>
      </c>
      <c r="E614" s="43">
        <v>44562</v>
      </c>
    </row>
    <row r="615" spans="1:5" x14ac:dyDescent="0.25">
      <c r="A615" s="41" t="s">
        <v>84</v>
      </c>
      <c r="B615" s="42">
        <v>3.95</v>
      </c>
      <c r="C615" s="42">
        <v>1264</v>
      </c>
      <c r="D615" s="42">
        <v>320</v>
      </c>
      <c r="E615" s="43">
        <v>44562</v>
      </c>
    </row>
    <row r="616" spans="1:5" x14ac:dyDescent="0.25">
      <c r="A616" s="41" t="s">
        <v>84</v>
      </c>
      <c r="B616" s="42">
        <v>0.12</v>
      </c>
      <c r="C616" s="42">
        <v>38.4</v>
      </c>
      <c r="D616" s="42">
        <v>320</v>
      </c>
      <c r="E616" s="43">
        <v>44562</v>
      </c>
    </row>
    <row r="617" spans="1:5" x14ac:dyDescent="0.25">
      <c r="A617" s="41" t="s">
        <v>84</v>
      </c>
      <c r="B617" s="42">
        <v>1.486</v>
      </c>
      <c r="C617" s="42">
        <v>475.52</v>
      </c>
      <c r="D617" s="42">
        <v>320</v>
      </c>
      <c r="E617" s="43">
        <v>44562</v>
      </c>
    </row>
    <row r="618" spans="1:5" x14ac:dyDescent="0.25">
      <c r="A618" s="41" t="s">
        <v>84</v>
      </c>
      <c r="B618" s="42">
        <v>3.9769999999999999</v>
      </c>
      <c r="C618" s="42">
        <v>1272.6400000000001</v>
      </c>
      <c r="D618" s="42">
        <v>320</v>
      </c>
      <c r="E618" s="43">
        <v>44562</v>
      </c>
    </row>
    <row r="619" spans="1:5" x14ac:dyDescent="0.25">
      <c r="A619" s="41" t="s">
        <v>84</v>
      </c>
      <c r="B619" s="42">
        <v>7.0000000000000001E-3</v>
      </c>
      <c r="C619" s="42">
        <v>2.2400000000000002</v>
      </c>
      <c r="D619" s="42">
        <v>320</v>
      </c>
      <c r="E619" s="43">
        <v>44562</v>
      </c>
    </row>
    <row r="620" spans="1:5" x14ac:dyDescent="0.25">
      <c r="A620" s="41" t="s">
        <v>84</v>
      </c>
      <c r="B620" s="42">
        <v>0.18</v>
      </c>
      <c r="C620" s="42">
        <v>57.6</v>
      </c>
      <c r="D620" s="42">
        <v>320</v>
      </c>
      <c r="E620" s="43">
        <v>44562</v>
      </c>
    </row>
    <row r="621" spans="1:5" x14ac:dyDescent="0.25">
      <c r="A621" s="41" t="s">
        <v>84</v>
      </c>
      <c r="B621" s="42">
        <v>0.92</v>
      </c>
      <c r="C621" s="42">
        <v>294.39999999999998</v>
      </c>
      <c r="D621" s="42">
        <v>320</v>
      </c>
      <c r="E621" s="43">
        <v>44562</v>
      </c>
    </row>
    <row r="622" spans="1:5" x14ac:dyDescent="0.25">
      <c r="A622" s="41" t="s">
        <v>84</v>
      </c>
      <c r="B622" s="42">
        <v>3.95</v>
      </c>
      <c r="C622" s="42">
        <v>1264</v>
      </c>
      <c r="D622" s="42">
        <v>320</v>
      </c>
      <c r="E622" s="43">
        <v>44562</v>
      </c>
    </row>
    <row r="623" spans="1:5" x14ac:dyDescent="0.25">
      <c r="A623" s="41" t="s">
        <v>84</v>
      </c>
      <c r="B623" s="42">
        <v>0.98</v>
      </c>
      <c r="C623" s="42">
        <v>313.60000000000002</v>
      </c>
      <c r="D623" s="42">
        <v>320</v>
      </c>
      <c r="E623" s="43">
        <v>44562</v>
      </c>
    </row>
    <row r="624" spans="1:5" x14ac:dyDescent="0.25">
      <c r="A624" s="41" t="s">
        <v>84</v>
      </c>
      <c r="B624" s="42">
        <v>1.446</v>
      </c>
      <c r="C624" s="42">
        <v>462.72</v>
      </c>
      <c r="D624" s="42">
        <v>320</v>
      </c>
      <c r="E624" s="43">
        <v>44562</v>
      </c>
    </row>
    <row r="625" spans="1:5" x14ac:dyDescent="0.25">
      <c r="A625" s="41" t="s">
        <v>84</v>
      </c>
      <c r="B625" s="42">
        <v>3.99</v>
      </c>
      <c r="C625" s="42">
        <v>1276.8</v>
      </c>
      <c r="D625" s="42">
        <v>320</v>
      </c>
      <c r="E625" s="43">
        <v>44562</v>
      </c>
    </row>
    <row r="626" spans="1:5" x14ac:dyDescent="0.25">
      <c r="A626" s="41" t="s">
        <v>84</v>
      </c>
      <c r="B626" s="42">
        <v>0.15</v>
      </c>
      <c r="C626" s="42">
        <v>48</v>
      </c>
      <c r="D626" s="42">
        <v>320</v>
      </c>
      <c r="E626" s="43">
        <v>44562</v>
      </c>
    </row>
    <row r="627" spans="1:5" x14ac:dyDescent="0.25">
      <c r="A627" s="41" t="s">
        <v>84</v>
      </c>
      <c r="B627" s="42">
        <v>1.4239999999999999</v>
      </c>
      <c r="C627" s="42">
        <v>455.68</v>
      </c>
      <c r="D627" s="42">
        <v>320</v>
      </c>
      <c r="E627" s="43">
        <v>44562</v>
      </c>
    </row>
    <row r="628" spans="1:5" x14ac:dyDescent="0.25">
      <c r="A628" s="41" t="s">
        <v>84</v>
      </c>
      <c r="B628" s="42">
        <v>3.9860000000000002</v>
      </c>
      <c r="C628" s="42">
        <v>1275.52</v>
      </c>
      <c r="D628" s="42">
        <v>320</v>
      </c>
      <c r="E628" s="43">
        <v>44562</v>
      </c>
    </row>
    <row r="629" spans="1:5" x14ac:dyDescent="0.25">
      <c r="A629" s="41" t="s">
        <v>84</v>
      </c>
      <c r="B629" s="42">
        <v>1.6E-2</v>
      </c>
      <c r="C629" s="42">
        <v>5.12</v>
      </c>
      <c r="D629" s="42">
        <v>320</v>
      </c>
      <c r="E629" s="43">
        <v>44562</v>
      </c>
    </row>
    <row r="630" spans="1:5" x14ac:dyDescent="0.25">
      <c r="A630" s="41" t="s">
        <v>84</v>
      </c>
      <c r="B630" s="42">
        <v>0.38</v>
      </c>
      <c r="C630" s="42">
        <v>121.6</v>
      </c>
      <c r="D630" s="42">
        <v>320</v>
      </c>
      <c r="E630" s="43">
        <v>44562</v>
      </c>
    </row>
    <row r="631" spans="1:5" x14ac:dyDescent="0.25">
      <c r="A631" s="41" t="s">
        <v>84</v>
      </c>
      <c r="B631" s="42">
        <v>0.95</v>
      </c>
      <c r="C631" s="42">
        <v>304</v>
      </c>
      <c r="D631" s="42">
        <v>320</v>
      </c>
      <c r="E631" s="43">
        <v>44562</v>
      </c>
    </row>
    <row r="632" spans="1:5" x14ac:dyDescent="0.25">
      <c r="A632" s="41" t="s">
        <v>84</v>
      </c>
      <c r="B632" s="42">
        <v>3.97</v>
      </c>
      <c r="C632" s="42">
        <v>1270.4000000000001</v>
      </c>
      <c r="D632" s="42">
        <v>320</v>
      </c>
      <c r="E632" s="43">
        <v>44562</v>
      </c>
    </row>
    <row r="633" spans="1:5" x14ac:dyDescent="0.25">
      <c r="A633" s="41" t="s">
        <v>84</v>
      </c>
      <c r="B633" s="42">
        <v>0.18</v>
      </c>
      <c r="C633" s="42">
        <v>57.6</v>
      </c>
      <c r="D633" s="42">
        <v>320</v>
      </c>
      <c r="E633" s="43">
        <v>44562</v>
      </c>
    </row>
    <row r="634" spans="1:5" x14ac:dyDescent="0.25">
      <c r="A634" s="41" t="s">
        <v>84</v>
      </c>
      <c r="B634" s="42">
        <v>0.71399999999999997</v>
      </c>
      <c r="C634" s="42">
        <v>228.48</v>
      </c>
      <c r="D634" s="42">
        <v>320</v>
      </c>
      <c r="E634" s="43">
        <v>44562</v>
      </c>
    </row>
    <row r="635" spans="1:5" x14ac:dyDescent="0.25">
      <c r="A635" s="41" t="s">
        <v>84</v>
      </c>
      <c r="B635" s="42">
        <v>3.4820000000000002</v>
      </c>
      <c r="C635" s="42">
        <v>1114.24</v>
      </c>
      <c r="D635" s="42">
        <v>320</v>
      </c>
      <c r="E635" s="43">
        <v>44562</v>
      </c>
    </row>
    <row r="636" spans="1:5" x14ac:dyDescent="0.25">
      <c r="A636" s="41" t="s">
        <v>85</v>
      </c>
      <c r="B636" s="42">
        <v>0.6</v>
      </c>
      <c r="C636" s="42">
        <v>270</v>
      </c>
      <c r="D636" s="42">
        <v>450</v>
      </c>
      <c r="E636" s="43">
        <v>44562</v>
      </c>
    </row>
    <row r="637" spans="1:5" x14ac:dyDescent="0.25">
      <c r="A637" s="41" t="s">
        <v>85</v>
      </c>
      <c r="B637" s="42">
        <v>0.6</v>
      </c>
      <c r="C637" s="42">
        <v>270</v>
      </c>
      <c r="D637" s="42">
        <v>450</v>
      </c>
      <c r="E637" s="43">
        <v>44562</v>
      </c>
    </row>
    <row r="638" spans="1:5" x14ac:dyDescent="0.25">
      <c r="A638" s="41" t="s">
        <v>85</v>
      </c>
      <c r="B638" s="42">
        <v>0.6</v>
      </c>
      <c r="C638" s="42">
        <v>270</v>
      </c>
      <c r="D638" s="42">
        <v>450</v>
      </c>
      <c r="E638" s="43">
        <v>44562</v>
      </c>
    </row>
    <row r="639" spans="1:5" x14ac:dyDescent="0.25">
      <c r="A639" s="41" t="s">
        <v>85</v>
      </c>
      <c r="B639" s="42">
        <v>0.6</v>
      </c>
      <c r="C639" s="42">
        <v>270</v>
      </c>
      <c r="D639" s="42">
        <v>450</v>
      </c>
      <c r="E639" s="43">
        <v>44562</v>
      </c>
    </row>
    <row r="640" spans="1:5" x14ac:dyDescent="0.25">
      <c r="A640" s="41" t="s">
        <v>85</v>
      </c>
      <c r="B640" s="42">
        <v>0.6</v>
      </c>
      <c r="C640" s="42">
        <v>270</v>
      </c>
      <c r="D640" s="42">
        <v>450</v>
      </c>
      <c r="E640" s="43">
        <v>44562</v>
      </c>
    </row>
    <row r="641" spans="1:5" x14ac:dyDescent="0.25">
      <c r="A641" s="41" t="s">
        <v>85</v>
      </c>
      <c r="B641" s="42">
        <v>0.6</v>
      </c>
      <c r="C641" s="42">
        <v>270</v>
      </c>
      <c r="D641" s="42">
        <v>450</v>
      </c>
      <c r="E641" s="43">
        <v>44562</v>
      </c>
    </row>
    <row r="642" spans="1:5" x14ac:dyDescent="0.25">
      <c r="A642" s="41" t="s">
        <v>85</v>
      </c>
      <c r="B642" s="42">
        <v>0.51</v>
      </c>
      <c r="C642" s="42">
        <v>229.5</v>
      </c>
      <c r="D642" s="42">
        <v>450</v>
      </c>
      <c r="E642" s="43">
        <v>44562</v>
      </c>
    </row>
    <row r="643" spans="1:5" x14ac:dyDescent="0.25">
      <c r="A643" s="41" t="s">
        <v>85</v>
      </c>
      <c r="B643" s="42">
        <v>0.51</v>
      </c>
      <c r="C643" s="42">
        <v>229.5</v>
      </c>
      <c r="D643" s="42">
        <v>450</v>
      </c>
      <c r="E643" s="43">
        <v>44562</v>
      </c>
    </row>
    <row r="644" spans="1:5" x14ac:dyDescent="0.25">
      <c r="A644" s="41" t="s">
        <v>85</v>
      </c>
      <c r="B644" s="42">
        <v>0.51</v>
      </c>
      <c r="C644" s="42">
        <v>229.5</v>
      </c>
      <c r="D644" s="42">
        <v>450</v>
      </c>
      <c r="E644" s="43">
        <v>44562</v>
      </c>
    </row>
    <row r="645" spans="1:5" x14ac:dyDescent="0.25">
      <c r="A645" s="41" t="s">
        <v>85</v>
      </c>
      <c r="B645" s="42">
        <v>0.51</v>
      </c>
      <c r="C645" s="42">
        <v>229.5</v>
      </c>
      <c r="D645" s="42">
        <v>450</v>
      </c>
      <c r="E645" s="43">
        <v>44562</v>
      </c>
    </row>
    <row r="646" spans="1:5" x14ac:dyDescent="0.25">
      <c r="A646" s="41" t="s">
        <v>85</v>
      </c>
      <c r="B646" s="42">
        <v>0.51</v>
      </c>
      <c r="C646" s="42">
        <v>229.5</v>
      </c>
      <c r="D646" s="42">
        <v>450</v>
      </c>
      <c r="E646" s="43">
        <v>44562</v>
      </c>
    </row>
    <row r="647" spans="1:5" x14ac:dyDescent="0.25">
      <c r="A647" s="41" t="s">
        <v>85</v>
      </c>
      <c r="B647" s="42">
        <v>0.51</v>
      </c>
      <c r="C647" s="42">
        <v>234.93</v>
      </c>
      <c r="D647" s="42">
        <v>460.65</v>
      </c>
      <c r="E647" s="43">
        <v>44562</v>
      </c>
    </row>
    <row r="648" spans="1:5" x14ac:dyDescent="0.25">
      <c r="A648" s="41" t="s">
        <v>85</v>
      </c>
      <c r="B648" s="42">
        <v>0.51</v>
      </c>
      <c r="C648" s="42">
        <v>239.38</v>
      </c>
      <c r="D648" s="42">
        <v>469.37</v>
      </c>
      <c r="E648" s="43">
        <v>44562</v>
      </c>
    </row>
    <row r="649" spans="1:5" x14ac:dyDescent="0.25">
      <c r="A649" s="41" t="s">
        <v>85</v>
      </c>
      <c r="B649" s="42">
        <v>0.51</v>
      </c>
      <c r="C649" s="42">
        <v>239.38</v>
      </c>
      <c r="D649" s="42">
        <v>469.37</v>
      </c>
      <c r="E649" s="43">
        <v>44562</v>
      </c>
    </row>
    <row r="650" spans="1:5" x14ac:dyDescent="0.25">
      <c r="A650" s="41" t="s">
        <v>85</v>
      </c>
      <c r="B650" s="42">
        <v>0.51</v>
      </c>
      <c r="C650" s="42">
        <v>239.39</v>
      </c>
      <c r="D650" s="42">
        <v>469.39</v>
      </c>
      <c r="E650" s="43">
        <v>44562</v>
      </c>
    </row>
    <row r="651" spans="1:5" x14ac:dyDescent="0.25">
      <c r="A651" s="41" t="s">
        <v>85</v>
      </c>
      <c r="B651" s="42">
        <v>0.51</v>
      </c>
      <c r="C651" s="42">
        <v>239.38</v>
      </c>
      <c r="D651" s="42">
        <v>469.37</v>
      </c>
      <c r="E651" s="43">
        <v>44562</v>
      </c>
    </row>
    <row r="652" spans="1:5" x14ac:dyDescent="0.25">
      <c r="A652" s="41" t="s">
        <v>85</v>
      </c>
      <c r="B652" s="42">
        <v>0.51</v>
      </c>
      <c r="C652" s="42">
        <v>236.87</v>
      </c>
      <c r="D652" s="42">
        <v>464.45</v>
      </c>
      <c r="E652" s="43">
        <v>44562</v>
      </c>
    </row>
    <row r="653" spans="1:5" x14ac:dyDescent="0.25">
      <c r="A653" s="41" t="s">
        <v>85</v>
      </c>
      <c r="B653" s="42">
        <v>0.51</v>
      </c>
      <c r="C653" s="42">
        <v>229.5</v>
      </c>
      <c r="D653" s="42">
        <v>450</v>
      </c>
      <c r="E653" s="43">
        <v>44562</v>
      </c>
    </row>
    <row r="654" spans="1:5" x14ac:dyDescent="0.25">
      <c r="A654" s="41" t="s">
        <v>85</v>
      </c>
      <c r="B654" s="42">
        <v>0.6</v>
      </c>
      <c r="C654" s="42">
        <v>270</v>
      </c>
      <c r="D654" s="42">
        <v>450</v>
      </c>
      <c r="E654" s="43">
        <v>44562</v>
      </c>
    </row>
    <row r="655" spans="1:5" x14ac:dyDescent="0.25">
      <c r="A655" s="41" t="s">
        <v>85</v>
      </c>
      <c r="B655" s="42">
        <v>0.6</v>
      </c>
      <c r="C655" s="42">
        <v>270</v>
      </c>
      <c r="D655" s="42">
        <v>450</v>
      </c>
      <c r="E655" s="43">
        <v>44562</v>
      </c>
    </row>
    <row r="656" spans="1:5" x14ac:dyDescent="0.25">
      <c r="A656" s="41" t="s">
        <v>85</v>
      </c>
      <c r="B656" s="42">
        <v>0.6</v>
      </c>
      <c r="C656" s="42">
        <v>270</v>
      </c>
      <c r="D656" s="42">
        <v>450</v>
      </c>
      <c r="E656" s="43">
        <v>44562</v>
      </c>
    </row>
    <row r="657" spans="1:5" x14ac:dyDescent="0.25">
      <c r="A657" s="41" t="s">
        <v>85</v>
      </c>
      <c r="B657" s="42">
        <v>0.6</v>
      </c>
      <c r="C657" s="42">
        <v>270</v>
      </c>
      <c r="D657" s="42">
        <v>450</v>
      </c>
      <c r="E657" s="43">
        <v>44562</v>
      </c>
    </row>
    <row r="658" spans="1:5" x14ac:dyDescent="0.25">
      <c r="A658" s="41" t="s">
        <v>85</v>
      </c>
      <c r="B658" s="42">
        <v>0.6</v>
      </c>
      <c r="C658" s="42">
        <v>270</v>
      </c>
      <c r="D658" s="42">
        <v>450</v>
      </c>
      <c r="E658" s="43">
        <v>44562</v>
      </c>
    </row>
    <row r="659" spans="1:5" x14ac:dyDescent="0.25">
      <c r="A659" s="41" t="s">
        <v>85</v>
      </c>
      <c r="B659" s="42">
        <v>0.6</v>
      </c>
      <c r="C659" s="42">
        <v>270</v>
      </c>
      <c r="D659" s="42">
        <v>450</v>
      </c>
      <c r="E659" s="43">
        <v>44562</v>
      </c>
    </row>
    <row r="660" spans="1:5" x14ac:dyDescent="0.25">
      <c r="A660" s="41" t="s">
        <v>85</v>
      </c>
      <c r="B660" s="42">
        <v>0.6</v>
      </c>
      <c r="C660" s="42">
        <v>270</v>
      </c>
      <c r="D660" s="42">
        <v>450</v>
      </c>
      <c r="E660" s="43">
        <v>44562</v>
      </c>
    </row>
    <row r="661" spans="1:5" x14ac:dyDescent="0.25">
      <c r="A661" s="41" t="s">
        <v>85</v>
      </c>
      <c r="B661" s="42">
        <v>0.6</v>
      </c>
      <c r="C661" s="42">
        <v>270</v>
      </c>
      <c r="D661" s="42">
        <v>450</v>
      </c>
      <c r="E661" s="43">
        <v>44562</v>
      </c>
    </row>
    <row r="662" spans="1:5" x14ac:dyDescent="0.25">
      <c r="A662" s="41" t="s">
        <v>85</v>
      </c>
      <c r="B662" s="42">
        <v>0.6</v>
      </c>
      <c r="C662" s="42">
        <v>270</v>
      </c>
      <c r="D662" s="42">
        <v>450</v>
      </c>
      <c r="E662" s="43">
        <v>44562</v>
      </c>
    </row>
    <row r="663" spans="1:5" x14ac:dyDescent="0.25">
      <c r="A663" s="41" t="s">
        <v>85</v>
      </c>
      <c r="B663" s="42">
        <v>0.6</v>
      </c>
      <c r="C663" s="42">
        <v>270</v>
      </c>
      <c r="D663" s="42">
        <v>450</v>
      </c>
      <c r="E663" s="43">
        <v>44562</v>
      </c>
    </row>
    <row r="664" spans="1:5" x14ac:dyDescent="0.25">
      <c r="A664" s="41" t="s">
        <v>85</v>
      </c>
      <c r="B664" s="42">
        <v>0.6</v>
      </c>
      <c r="C664" s="42">
        <v>270</v>
      </c>
      <c r="D664" s="42">
        <v>450</v>
      </c>
      <c r="E664" s="43">
        <v>44562</v>
      </c>
    </row>
    <row r="665" spans="1:5" x14ac:dyDescent="0.25">
      <c r="A665" s="41" t="s">
        <v>85</v>
      </c>
      <c r="B665" s="42">
        <v>0.6</v>
      </c>
      <c r="C665" s="42">
        <v>270</v>
      </c>
      <c r="D665" s="42">
        <v>450</v>
      </c>
      <c r="E665" s="43">
        <v>44562</v>
      </c>
    </row>
    <row r="666" spans="1:5" x14ac:dyDescent="0.25">
      <c r="A666" s="41" t="s">
        <v>85</v>
      </c>
      <c r="B666" s="42">
        <v>0.6</v>
      </c>
      <c r="C666" s="42">
        <v>270</v>
      </c>
      <c r="D666" s="42">
        <v>450</v>
      </c>
      <c r="E666" s="43">
        <v>44562</v>
      </c>
    </row>
    <row r="667" spans="1:5" x14ac:dyDescent="0.25">
      <c r="A667" s="41" t="s">
        <v>12</v>
      </c>
      <c r="B667" s="42">
        <v>0.192</v>
      </c>
      <c r="C667" s="42">
        <v>137.15</v>
      </c>
      <c r="D667" s="42">
        <v>714.32</v>
      </c>
      <c r="E667" s="43">
        <v>44562</v>
      </c>
    </row>
    <row r="668" spans="1:5" x14ac:dyDescent="0.25">
      <c r="A668" s="41" t="s">
        <v>12</v>
      </c>
      <c r="B668" s="42">
        <v>0.33</v>
      </c>
      <c r="C668" s="42">
        <v>235.72</v>
      </c>
      <c r="D668" s="42">
        <v>714.3</v>
      </c>
      <c r="E668" s="43">
        <v>44562</v>
      </c>
    </row>
    <row r="669" spans="1:5" x14ac:dyDescent="0.25">
      <c r="A669" s="41" t="s">
        <v>12</v>
      </c>
      <c r="B669" s="42">
        <v>0.11</v>
      </c>
      <c r="C669" s="42">
        <v>78.569999999999993</v>
      </c>
      <c r="D669" s="42">
        <v>714.27</v>
      </c>
      <c r="E669" s="43">
        <v>44562</v>
      </c>
    </row>
    <row r="670" spans="1:5" x14ac:dyDescent="0.25">
      <c r="A670" s="41" t="s">
        <v>12</v>
      </c>
      <c r="B670" s="42">
        <v>0.33600000000000002</v>
      </c>
      <c r="C670" s="42">
        <v>240</v>
      </c>
      <c r="D670" s="42">
        <v>714.29</v>
      </c>
      <c r="E670" s="43">
        <v>44562</v>
      </c>
    </row>
    <row r="671" spans="1:5" x14ac:dyDescent="0.25">
      <c r="A671" s="41" t="s">
        <v>12</v>
      </c>
      <c r="B671" s="42">
        <v>0.33600000000000002</v>
      </c>
      <c r="C671" s="42">
        <v>240.01</v>
      </c>
      <c r="D671" s="42">
        <v>714.32</v>
      </c>
      <c r="E671" s="43">
        <v>44562</v>
      </c>
    </row>
    <row r="672" spans="1:5" x14ac:dyDescent="0.25">
      <c r="A672" s="41" t="s">
        <v>12</v>
      </c>
      <c r="B672" s="42">
        <v>0.11</v>
      </c>
      <c r="C672" s="42">
        <v>78.569999999999993</v>
      </c>
      <c r="D672" s="42">
        <v>714.27</v>
      </c>
      <c r="E672" s="43">
        <v>44562</v>
      </c>
    </row>
    <row r="673" spans="1:5" x14ac:dyDescent="0.25">
      <c r="A673" s="41" t="s">
        <v>12</v>
      </c>
      <c r="B673" s="42">
        <v>0.22</v>
      </c>
      <c r="C673" s="42">
        <v>138.94999999999999</v>
      </c>
      <c r="D673" s="42">
        <v>631.59</v>
      </c>
      <c r="E673" s="43">
        <v>44562</v>
      </c>
    </row>
    <row r="674" spans="1:5" x14ac:dyDescent="0.25">
      <c r="A674" s="41" t="s">
        <v>12</v>
      </c>
      <c r="B674" s="42">
        <v>0.6</v>
      </c>
      <c r="C674" s="42">
        <v>371.1</v>
      </c>
      <c r="D674" s="42">
        <v>618.5</v>
      </c>
      <c r="E674" s="43">
        <v>44562</v>
      </c>
    </row>
    <row r="675" spans="1:5" x14ac:dyDescent="0.25">
      <c r="A675" s="41" t="s">
        <v>12</v>
      </c>
      <c r="B675" s="42">
        <v>9.4E-2</v>
      </c>
      <c r="C675" s="42">
        <v>62.74</v>
      </c>
      <c r="D675" s="42">
        <v>667.45</v>
      </c>
      <c r="E675" s="43">
        <v>44562</v>
      </c>
    </row>
    <row r="676" spans="1:5" x14ac:dyDescent="0.25">
      <c r="A676" s="41" t="s">
        <v>12</v>
      </c>
      <c r="B676" s="42">
        <v>0.14399999999999999</v>
      </c>
      <c r="C676" s="42">
        <v>102.86</v>
      </c>
      <c r="D676" s="42">
        <v>714.31</v>
      </c>
      <c r="E676" s="43">
        <v>44562</v>
      </c>
    </row>
    <row r="677" spans="1:5" x14ac:dyDescent="0.25">
      <c r="A677" s="41" t="s">
        <v>12</v>
      </c>
      <c r="B677" s="42">
        <v>0.192</v>
      </c>
      <c r="C677" s="42">
        <v>137.13999999999999</v>
      </c>
      <c r="D677" s="42">
        <v>714.27</v>
      </c>
      <c r="E677" s="43">
        <v>44562</v>
      </c>
    </row>
    <row r="678" spans="1:5" x14ac:dyDescent="0.25">
      <c r="A678" s="41" t="s">
        <v>12</v>
      </c>
      <c r="B678" s="42">
        <v>9.4E-2</v>
      </c>
      <c r="C678" s="42">
        <v>67.14</v>
      </c>
      <c r="D678" s="42">
        <v>714.26</v>
      </c>
      <c r="E678" s="43">
        <v>44562</v>
      </c>
    </row>
    <row r="679" spans="1:5" x14ac:dyDescent="0.25">
      <c r="A679" s="41" t="s">
        <v>12</v>
      </c>
      <c r="B679" s="42">
        <v>0.22</v>
      </c>
      <c r="C679" s="42">
        <v>157.13999999999999</v>
      </c>
      <c r="D679" s="42">
        <v>714.27</v>
      </c>
      <c r="E679" s="43">
        <v>44562</v>
      </c>
    </row>
    <row r="680" spans="1:5" x14ac:dyDescent="0.25">
      <c r="A680" s="41" t="s">
        <v>12</v>
      </c>
      <c r="B680" s="42">
        <v>0.28000000000000003</v>
      </c>
      <c r="C680" s="42">
        <v>200</v>
      </c>
      <c r="D680" s="42">
        <v>714.29</v>
      </c>
      <c r="E680" s="43">
        <v>44562</v>
      </c>
    </row>
    <row r="681" spans="1:5" x14ac:dyDescent="0.25">
      <c r="A681" s="41" t="s">
        <v>12</v>
      </c>
      <c r="B681" s="42">
        <v>9.5000000000000001E-2</v>
      </c>
      <c r="C681" s="42">
        <v>67.86</v>
      </c>
      <c r="D681" s="42">
        <v>714.32</v>
      </c>
      <c r="E681" s="43">
        <v>44562</v>
      </c>
    </row>
    <row r="682" spans="1:5" x14ac:dyDescent="0.25">
      <c r="A682" s="41" t="s">
        <v>12</v>
      </c>
      <c r="B682" s="42">
        <v>0.192</v>
      </c>
      <c r="C682" s="42">
        <v>137.13999999999999</v>
      </c>
      <c r="D682" s="42">
        <v>714.27</v>
      </c>
      <c r="E682" s="43">
        <v>44562</v>
      </c>
    </row>
    <row r="683" spans="1:5" x14ac:dyDescent="0.25">
      <c r="A683" s="41" t="s">
        <v>12</v>
      </c>
      <c r="B683" s="42">
        <v>0.22</v>
      </c>
      <c r="C683" s="42">
        <v>157.13999999999999</v>
      </c>
      <c r="D683" s="42">
        <v>714.27</v>
      </c>
      <c r="E683" s="43">
        <v>44562</v>
      </c>
    </row>
    <row r="684" spans="1:5" x14ac:dyDescent="0.25">
      <c r="A684" s="41" t="s">
        <v>12</v>
      </c>
      <c r="B684" s="42">
        <v>9.4E-2</v>
      </c>
      <c r="C684" s="42">
        <v>67.14</v>
      </c>
      <c r="D684" s="42">
        <v>714.26</v>
      </c>
      <c r="E684" s="43">
        <v>44562</v>
      </c>
    </row>
    <row r="685" spans="1:5" x14ac:dyDescent="0.25">
      <c r="A685" s="41" t="s">
        <v>12</v>
      </c>
      <c r="B685" s="42">
        <v>0.312</v>
      </c>
      <c r="C685" s="42">
        <v>222.86</v>
      </c>
      <c r="D685" s="42">
        <v>714.29</v>
      </c>
      <c r="E685" s="43">
        <v>44562</v>
      </c>
    </row>
    <row r="686" spans="1:5" x14ac:dyDescent="0.25">
      <c r="A686" s="41" t="s">
        <v>12</v>
      </c>
      <c r="B686" s="42">
        <v>5.2999999999999999E-2</v>
      </c>
      <c r="C686" s="42">
        <v>37.86</v>
      </c>
      <c r="D686" s="42">
        <v>714.34</v>
      </c>
      <c r="E686" s="43">
        <v>44562</v>
      </c>
    </row>
    <row r="687" spans="1:5" x14ac:dyDescent="0.25">
      <c r="A687" s="41" t="s">
        <v>12</v>
      </c>
      <c r="B687" s="42">
        <v>0.27500000000000002</v>
      </c>
      <c r="C687" s="42">
        <v>195.94</v>
      </c>
      <c r="D687" s="42">
        <v>712.51</v>
      </c>
      <c r="E687" s="43">
        <v>44562</v>
      </c>
    </row>
    <row r="688" spans="1:5" x14ac:dyDescent="0.25">
      <c r="A688" s="41" t="s">
        <v>12</v>
      </c>
      <c r="B688" s="42">
        <v>0.27500000000000002</v>
      </c>
      <c r="C688" s="42">
        <v>196.43</v>
      </c>
      <c r="D688" s="42">
        <v>714.29</v>
      </c>
      <c r="E688" s="43">
        <v>44562</v>
      </c>
    </row>
    <row r="689" spans="1:5" x14ac:dyDescent="0.25">
      <c r="A689" s="41" t="s">
        <v>12</v>
      </c>
      <c r="B689" s="42">
        <v>0.112</v>
      </c>
      <c r="C689" s="42">
        <v>80</v>
      </c>
      <c r="D689" s="42">
        <v>714.29</v>
      </c>
      <c r="E689" s="43">
        <v>44562</v>
      </c>
    </row>
    <row r="690" spans="1:5" x14ac:dyDescent="0.25">
      <c r="A690" s="41" t="s">
        <v>12</v>
      </c>
      <c r="B690" s="42">
        <v>0.7</v>
      </c>
      <c r="C690" s="42">
        <v>500</v>
      </c>
      <c r="D690" s="42">
        <v>714.29</v>
      </c>
      <c r="E690" s="43">
        <v>44562</v>
      </c>
    </row>
    <row r="691" spans="1:5" x14ac:dyDescent="0.25">
      <c r="A691" s="41" t="s">
        <v>12</v>
      </c>
      <c r="B691" s="42">
        <v>0.10299999999999999</v>
      </c>
      <c r="C691" s="42">
        <v>73.569999999999993</v>
      </c>
      <c r="D691" s="42">
        <v>714.27</v>
      </c>
      <c r="E691" s="43">
        <v>44562</v>
      </c>
    </row>
    <row r="692" spans="1:5" x14ac:dyDescent="0.25">
      <c r="A692" s="41" t="s">
        <v>12</v>
      </c>
      <c r="B692" s="42">
        <v>0.33600000000000002</v>
      </c>
      <c r="C692" s="42">
        <v>238.1</v>
      </c>
      <c r="D692" s="42">
        <v>708.63</v>
      </c>
      <c r="E692" s="43">
        <v>44562</v>
      </c>
    </row>
    <row r="693" spans="1:5" x14ac:dyDescent="0.25">
      <c r="A693" s="41" t="s">
        <v>12</v>
      </c>
      <c r="B693" s="42">
        <v>0.112</v>
      </c>
      <c r="C693" s="42">
        <v>79.33</v>
      </c>
      <c r="D693" s="42">
        <v>708.3</v>
      </c>
      <c r="E693" s="43">
        <v>44562</v>
      </c>
    </row>
    <row r="694" spans="1:5" x14ac:dyDescent="0.25">
      <c r="A694" s="41" t="s">
        <v>12</v>
      </c>
      <c r="B694" s="42">
        <v>0.192</v>
      </c>
      <c r="C694" s="42">
        <v>136</v>
      </c>
      <c r="D694" s="42">
        <v>708.33</v>
      </c>
      <c r="E694" s="43">
        <v>44562</v>
      </c>
    </row>
    <row r="695" spans="1:5" x14ac:dyDescent="0.25">
      <c r="A695" s="41" t="s">
        <v>12</v>
      </c>
      <c r="B695" s="42">
        <v>0.33</v>
      </c>
      <c r="C695" s="42">
        <v>233.75</v>
      </c>
      <c r="D695" s="42">
        <v>708.33</v>
      </c>
      <c r="E695" s="43">
        <v>44562</v>
      </c>
    </row>
    <row r="696" spans="1:5" x14ac:dyDescent="0.25">
      <c r="A696" s="41" t="s">
        <v>12</v>
      </c>
      <c r="B696" s="42">
        <v>0.11</v>
      </c>
      <c r="C696" s="42">
        <v>77.92</v>
      </c>
      <c r="D696" s="42">
        <v>708.36</v>
      </c>
      <c r="E696" s="43">
        <v>44562</v>
      </c>
    </row>
    <row r="697" spans="1:5" x14ac:dyDescent="0.25">
      <c r="A697" s="41" t="s">
        <v>12</v>
      </c>
      <c r="B697" s="42">
        <v>0.12</v>
      </c>
      <c r="C697" s="42">
        <v>85</v>
      </c>
      <c r="D697" s="42">
        <v>708.33</v>
      </c>
      <c r="E697" s="43">
        <v>44562</v>
      </c>
    </row>
    <row r="698" spans="1:5" x14ac:dyDescent="0.25">
      <c r="A698" s="41" t="s">
        <v>14</v>
      </c>
      <c r="B698" s="42">
        <v>1.42</v>
      </c>
      <c r="C698" s="42">
        <v>1455.5</v>
      </c>
      <c r="D698" s="42">
        <v>1025</v>
      </c>
      <c r="E698" s="43">
        <v>44562</v>
      </c>
    </row>
    <row r="699" spans="1:5" x14ac:dyDescent="0.25">
      <c r="A699" s="41" t="s">
        <v>14</v>
      </c>
      <c r="B699" s="42">
        <v>0.76</v>
      </c>
      <c r="C699" s="42">
        <v>779</v>
      </c>
      <c r="D699" s="42">
        <v>1025</v>
      </c>
      <c r="E699" s="43">
        <v>44562</v>
      </c>
    </row>
    <row r="700" spans="1:5" x14ac:dyDescent="0.25">
      <c r="A700" s="41" t="s">
        <v>14</v>
      </c>
      <c r="B700" s="42">
        <v>0.32</v>
      </c>
      <c r="C700" s="42">
        <v>521</v>
      </c>
      <c r="D700" s="42">
        <v>1628.13</v>
      </c>
      <c r="E700" s="43">
        <v>44562</v>
      </c>
    </row>
    <row r="701" spans="1:5" x14ac:dyDescent="0.25">
      <c r="A701" s="41" t="s">
        <v>16</v>
      </c>
      <c r="B701" s="42">
        <v>1.6639999999999999</v>
      </c>
      <c r="C701" s="42">
        <v>707.2</v>
      </c>
      <c r="D701" s="42">
        <v>425</v>
      </c>
      <c r="E701" s="43">
        <v>44562</v>
      </c>
    </row>
    <row r="702" spans="1:5" x14ac:dyDescent="0.25">
      <c r="A702" s="41" t="s">
        <v>16</v>
      </c>
      <c r="B702" s="42">
        <v>1.5129999999999999</v>
      </c>
      <c r="C702" s="42">
        <v>643.02</v>
      </c>
      <c r="D702" s="42">
        <v>425</v>
      </c>
      <c r="E702" s="43">
        <v>44562</v>
      </c>
    </row>
    <row r="703" spans="1:5" x14ac:dyDescent="0.25">
      <c r="A703" s="41" t="s">
        <v>16</v>
      </c>
      <c r="B703" s="42">
        <v>1.21</v>
      </c>
      <c r="C703" s="42">
        <v>514.25</v>
      </c>
      <c r="D703" s="42">
        <v>425</v>
      </c>
      <c r="E703" s="43">
        <v>44562</v>
      </c>
    </row>
    <row r="704" spans="1:5" x14ac:dyDescent="0.25">
      <c r="A704" s="41" t="s">
        <v>16</v>
      </c>
      <c r="B704" s="42">
        <v>1.21</v>
      </c>
      <c r="C704" s="42">
        <v>2067.4299999999998</v>
      </c>
      <c r="D704" s="42">
        <v>1708.62</v>
      </c>
      <c r="E704" s="43">
        <v>44562</v>
      </c>
    </row>
    <row r="705" spans="1:5" x14ac:dyDescent="0.25">
      <c r="A705" s="41" t="s">
        <v>16</v>
      </c>
      <c r="B705" s="42">
        <v>0.60499999999999998</v>
      </c>
      <c r="C705" s="42">
        <v>1149.5</v>
      </c>
      <c r="D705" s="42">
        <v>1900</v>
      </c>
      <c r="E705" s="43">
        <v>44562</v>
      </c>
    </row>
    <row r="706" spans="1:5" x14ac:dyDescent="0.25">
      <c r="A706" s="41" t="s">
        <v>16</v>
      </c>
      <c r="B706" s="42">
        <v>0.90800000000000003</v>
      </c>
      <c r="C706" s="42">
        <v>1725.2</v>
      </c>
      <c r="D706" s="42">
        <v>1900</v>
      </c>
      <c r="E706" s="43">
        <v>44562</v>
      </c>
    </row>
    <row r="707" spans="1:5" x14ac:dyDescent="0.25">
      <c r="A707" s="41" t="s">
        <v>16</v>
      </c>
      <c r="B707" s="42">
        <v>0.90800000000000003</v>
      </c>
      <c r="C707" s="42">
        <v>1725.2</v>
      </c>
      <c r="D707" s="42">
        <v>1900</v>
      </c>
      <c r="E707" s="43">
        <v>44562</v>
      </c>
    </row>
    <row r="708" spans="1:5" x14ac:dyDescent="0.25">
      <c r="A708" s="41" t="s">
        <v>16</v>
      </c>
      <c r="B708" s="42">
        <v>0.90800000000000003</v>
      </c>
      <c r="C708" s="42">
        <v>1725.2</v>
      </c>
      <c r="D708" s="42">
        <v>1900</v>
      </c>
      <c r="E708" s="43">
        <v>44562</v>
      </c>
    </row>
    <row r="709" spans="1:5" x14ac:dyDescent="0.25">
      <c r="A709" s="41" t="s">
        <v>16</v>
      </c>
      <c r="B709" s="42">
        <v>4.2510000000000003</v>
      </c>
      <c r="C709" s="42">
        <v>8076.9</v>
      </c>
      <c r="D709" s="42">
        <v>1900</v>
      </c>
      <c r="E709" s="43">
        <v>44562</v>
      </c>
    </row>
    <row r="710" spans="1:5" x14ac:dyDescent="0.25">
      <c r="A710" s="41" t="s">
        <v>16</v>
      </c>
      <c r="B710" s="42">
        <v>1.6639999999999999</v>
      </c>
      <c r="C710" s="42">
        <v>3161.6</v>
      </c>
      <c r="D710" s="42">
        <v>1900</v>
      </c>
      <c r="E710" s="43">
        <v>44562</v>
      </c>
    </row>
    <row r="711" spans="1:5" x14ac:dyDescent="0.25">
      <c r="A711" s="41" t="s">
        <v>16</v>
      </c>
      <c r="B711" s="42">
        <v>1.6639999999999999</v>
      </c>
      <c r="C711" s="42">
        <v>3161.6</v>
      </c>
      <c r="D711" s="42">
        <v>1900</v>
      </c>
      <c r="E711" s="43">
        <v>44562</v>
      </c>
    </row>
    <row r="712" spans="1:5" x14ac:dyDescent="0.25">
      <c r="A712" s="41" t="s">
        <v>16</v>
      </c>
      <c r="B712" s="42">
        <v>1.5129999999999999</v>
      </c>
      <c r="C712" s="42">
        <v>2874.7</v>
      </c>
      <c r="D712" s="42">
        <v>1900</v>
      </c>
      <c r="E712" s="43">
        <v>44562</v>
      </c>
    </row>
    <row r="713" spans="1:5" x14ac:dyDescent="0.25">
      <c r="A713" s="41" t="s">
        <v>16</v>
      </c>
      <c r="B713" s="42">
        <v>1.6639999999999999</v>
      </c>
      <c r="C713" s="42">
        <v>3161.6</v>
      </c>
      <c r="D713" s="42">
        <v>1900</v>
      </c>
      <c r="E713" s="43">
        <v>44562</v>
      </c>
    </row>
    <row r="714" spans="1:5" x14ac:dyDescent="0.25">
      <c r="A714" s="41" t="s">
        <v>16</v>
      </c>
      <c r="B714" s="42">
        <v>1.6639999999999999</v>
      </c>
      <c r="C714" s="42">
        <v>3161.6</v>
      </c>
      <c r="D714" s="42">
        <v>1900</v>
      </c>
      <c r="E714" s="43">
        <v>44562</v>
      </c>
    </row>
    <row r="715" spans="1:5" x14ac:dyDescent="0.25">
      <c r="A715" s="41" t="s">
        <v>224</v>
      </c>
      <c r="B715" s="42">
        <v>2.5</v>
      </c>
      <c r="C715" s="42">
        <v>692.1</v>
      </c>
      <c r="D715" s="42">
        <v>276.83999999999997</v>
      </c>
      <c r="E715" s="43">
        <v>44562</v>
      </c>
    </row>
    <row r="716" spans="1:5" x14ac:dyDescent="0.25">
      <c r="A716" s="41" t="s">
        <v>224</v>
      </c>
      <c r="B716" s="42">
        <v>2.5</v>
      </c>
      <c r="C716" s="42">
        <v>905</v>
      </c>
      <c r="D716" s="42">
        <v>362</v>
      </c>
      <c r="E716" s="43">
        <v>44562</v>
      </c>
    </row>
    <row r="717" spans="1:5" x14ac:dyDescent="0.25">
      <c r="A717" s="41" t="s">
        <v>224</v>
      </c>
      <c r="B717" s="42">
        <v>2.5</v>
      </c>
      <c r="C717" s="42">
        <v>905</v>
      </c>
      <c r="D717" s="42">
        <v>362</v>
      </c>
      <c r="E717" s="43">
        <v>44562</v>
      </c>
    </row>
    <row r="718" spans="1:5" x14ac:dyDescent="0.25">
      <c r="A718" s="41" t="s">
        <v>48</v>
      </c>
      <c r="B718" s="42">
        <v>0.112</v>
      </c>
      <c r="C718" s="42">
        <v>119.66</v>
      </c>
      <c r="D718" s="42">
        <v>1068.3900000000001</v>
      </c>
      <c r="E718" s="43">
        <v>44562</v>
      </c>
    </row>
    <row r="719" spans="1:5" x14ac:dyDescent="0.25">
      <c r="A719" s="41" t="s">
        <v>48</v>
      </c>
      <c r="B719" s="42">
        <v>0.32</v>
      </c>
      <c r="C719" s="42">
        <v>341.9</v>
      </c>
      <c r="D719" s="42">
        <v>1068.44</v>
      </c>
      <c r="E719" s="43">
        <v>44562</v>
      </c>
    </row>
    <row r="720" spans="1:5" x14ac:dyDescent="0.25">
      <c r="A720" s="41" t="s">
        <v>48</v>
      </c>
      <c r="B720" s="42">
        <v>0.14000000000000001</v>
      </c>
      <c r="C720" s="42">
        <v>149.58000000000001</v>
      </c>
      <c r="D720" s="42">
        <v>1068.43</v>
      </c>
      <c r="E720" s="43">
        <v>44562</v>
      </c>
    </row>
    <row r="721" spans="1:5" x14ac:dyDescent="0.25">
      <c r="A721" s="41" t="s">
        <v>48</v>
      </c>
      <c r="B721" s="42">
        <v>0.18</v>
      </c>
      <c r="C721" s="42">
        <v>192.32</v>
      </c>
      <c r="D721" s="42">
        <v>1068.44</v>
      </c>
      <c r="E721" s="43">
        <v>44562</v>
      </c>
    </row>
    <row r="722" spans="1:5" x14ac:dyDescent="0.25">
      <c r="A722" s="41" t="s">
        <v>48</v>
      </c>
      <c r="B722" s="42">
        <v>0.1</v>
      </c>
      <c r="C722" s="42">
        <v>106.84</v>
      </c>
      <c r="D722" s="42">
        <v>1068.4000000000001</v>
      </c>
      <c r="E722" s="43">
        <v>44562</v>
      </c>
    </row>
    <row r="723" spans="1:5" x14ac:dyDescent="0.25">
      <c r="A723" s="41" t="s">
        <v>48</v>
      </c>
      <c r="B723" s="42">
        <v>0.1</v>
      </c>
      <c r="C723" s="42">
        <v>106.84</v>
      </c>
      <c r="D723" s="42">
        <v>1068.4000000000001</v>
      </c>
      <c r="E723" s="43">
        <v>44562</v>
      </c>
    </row>
    <row r="724" spans="1:5" x14ac:dyDescent="0.25">
      <c r="A724" s="41" t="s">
        <v>48</v>
      </c>
      <c r="B724" s="42">
        <v>0.19600000000000001</v>
      </c>
      <c r="C724" s="42">
        <v>209.41</v>
      </c>
      <c r="D724" s="42">
        <v>1068.42</v>
      </c>
      <c r="E724" s="43">
        <v>44562</v>
      </c>
    </row>
    <row r="725" spans="1:5" x14ac:dyDescent="0.25">
      <c r="A725" s="41" t="s">
        <v>48</v>
      </c>
      <c r="B725" s="42">
        <v>0.26</v>
      </c>
      <c r="C725" s="42">
        <v>277.79000000000002</v>
      </c>
      <c r="D725" s="42">
        <v>1068.42</v>
      </c>
      <c r="E725" s="43">
        <v>44562</v>
      </c>
    </row>
    <row r="726" spans="1:5" x14ac:dyDescent="0.25">
      <c r="A726" s="41" t="s">
        <v>48</v>
      </c>
      <c r="B726" s="42">
        <v>0.22500000000000001</v>
      </c>
      <c r="C726" s="42">
        <v>235.1</v>
      </c>
      <c r="D726" s="42">
        <v>1044.8900000000001</v>
      </c>
      <c r="E726" s="43">
        <v>44562</v>
      </c>
    </row>
    <row r="727" spans="1:5" x14ac:dyDescent="0.25">
      <c r="A727" s="41" t="s">
        <v>48</v>
      </c>
      <c r="B727" s="42">
        <v>0.26</v>
      </c>
      <c r="C727" s="42">
        <v>201.24</v>
      </c>
      <c r="D727" s="42">
        <v>774</v>
      </c>
      <c r="E727" s="43">
        <v>44562</v>
      </c>
    </row>
    <row r="728" spans="1:5" x14ac:dyDescent="0.25">
      <c r="A728" s="41" t="s">
        <v>48</v>
      </c>
      <c r="B728" s="42">
        <v>0.3</v>
      </c>
      <c r="C728" s="42">
        <v>232.2</v>
      </c>
      <c r="D728" s="42">
        <v>774</v>
      </c>
      <c r="E728" s="43">
        <v>44562</v>
      </c>
    </row>
    <row r="729" spans="1:5" x14ac:dyDescent="0.25">
      <c r="A729" s="41" t="s">
        <v>48</v>
      </c>
      <c r="B729" s="42">
        <v>0.52</v>
      </c>
      <c r="C729" s="42">
        <v>402.48</v>
      </c>
      <c r="D729" s="42">
        <v>774</v>
      </c>
      <c r="E729" s="43">
        <v>44562</v>
      </c>
    </row>
    <row r="730" spans="1:5" x14ac:dyDescent="0.25">
      <c r="A730" s="41" t="s">
        <v>48</v>
      </c>
      <c r="B730" s="42">
        <v>8.5000000000000006E-2</v>
      </c>
      <c r="C730" s="42">
        <v>65.790000000000006</v>
      </c>
      <c r="D730" s="42">
        <v>774</v>
      </c>
      <c r="E730" s="43">
        <v>44562</v>
      </c>
    </row>
    <row r="731" spans="1:5" x14ac:dyDescent="0.25">
      <c r="A731" s="41" t="s">
        <v>48</v>
      </c>
      <c r="B731" s="42">
        <v>0.26</v>
      </c>
      <c r="C731" s="42">
        <v>201.24</v>
      </c>
      <c r="D731" s="42">
        <v>774</v>
      </c>
      <c r="E731" s="43">
        <v>44562</v>
      </c>
    </row>
    <row r="732" spans="1:5" x14ac:dyDescent="0.25">
      <c r="A732" s="41" t="s">
        <v>48</v>
      </c>
      <c r="B732" s="42">
        <v>0.2</v>
      </c>
      <c r="C732" s="42">
        <v>154.80000000000001</v>
      </c>
      <c r="D732" s="42">
        <v>774</v>
      </c>
      <c r="E732" s="43">
        <v>44562</v>
      </c>
    </row>
    <row r="733" spans="1:5" x14ac:dyDescent="0.25">
      <c r="A733" s="41" t="s">
        <v>48</v>
      </c>
      <c r="B733" s="42">
        <v>0.18</v>
      </c>
      <c r="C733" s="42">
        <v>139.32</v>
      </c>
      <c r="D733" s="42">
        <v>774</v>
      </c>
      <c r="E733" s="43">
        <v>44562</v>
      </c>
    </row>
    <row r="734" spans="1:5" x14ac:dyDescent="0.25">
      <c r="A734" s="41" t="s">
        <v>48</v>
      </c>
      <c r="B734" s="42">
        <v>0.112</v>
      </c>
      <c r="C734" s="42">
        <v>86.68</v>
      </c>
      <c r="D734" s="42">
        <v>773.93</v>
      </c>
      <c r="E734" s="43">
        <v>44562</v>
      </c>
    </row>
    <row r="735" spans="1:5" x14ac:dyDescent="0.25">
      <c r="A735" s="41" t="s">
        <v>48</v>
      </c>
      <c r="B735" s="42">
        <v>0.32</v>
      </c>
      <c r="C735" s="42">
        <v>247.67</v>
      </c>
      <c r="D735" s="42">
        <v>773.97</v>
      </c>
      <c r="E735" s="43">
        <v>44562</v>
      </c>
    </row>
    <row r="736" spans="1:5" x14ac:dyDescent="0.25">
      <c r="A736" s="41" t="s">
        <v>48</v>
      </c>
      <c r="B736" s="42">
        <v>0.14000000000000001</v>
      </c>
      <c r="C736" s="42">
        <v>108.36</v>
      </c>
      <c r="D736" s="42">
        <v>774</v>
      </c>
      <c r="E736" s="43">
        <v>44562</v>
      </c>
    </row>
    <row r="737" spans="1:5" x14ac:dyDescent="0.25">
      <c r="A737" s="41" t="s">
        <v>48</v>
      </c>
      <c r="B737" s="42">
        <v>8.5000000000000006E-2</v>
      </c>
      <c r="C737" s="42">
        <v>65.790000000000006</v>
      </c>
      <c r="D737" s="42">
        <v>774</v>
      </c>
      <c r="E737" s="43">
        <v>44562</v>
      </c>
    </row>
    <row r="738" spans="1:5" x14ac:dyDescent="0.25">
      <c r="A738" s="41" t="s">
        <v>48</v>
      </c>
      <c r="B738" s="42">
        <v>0.224</v>
      </c>
      <c r="C738" s="42">
        <v>225.51</v>
      </c>
      <c r="D738" s="42">
        <v>1006.74</v>
      </c>
      <c r="E738" s="43">
        <v>44562</v>
      </c>
    </row>
    <row r="739" spans="1:5" x14ac:dyDescent="0.25">
      <c r="A739" s="41" t="s">
        <v>48</v>
      </c>
      <c r="B739" s="42">
        <v>0.71499999999999997</v>
      </c>
      <c r="C739" s="42">
        <v>743.6</v>
      </c>
      <c r="D739" s="42">
        <v>1040</v>
      </c>
      <c r="E739" s="43">
        <v>44562</v>
      </c>
    </row>
    <row r="740" spans="1:5" x14ac:dyDescent="0.25">
      <c r="A740" s="41" t="s">
        <v>48</v>
      </c>
      <c r="B740" s="42">
        <v>0.26</v>
      </c>
      <c r="C740" s="42">
        <v>270.39999999999998</v>
      </c>
      <c r="D740" s="42">
        <v>1040</v>
      </c>
      <c r="E740" s="43">
        <v>44562</v>
      </c>
    </row>
    <row r="741" spans="1:5" x14ac:dyDescent="0.25">
      <c r="A741" s="41" t="s">
        <v>48</v>
      </c>
      <c r="B741" s="42">
        <v>0.22500000000000001</v>
      </c>
      <c r="C741" s="42">
        <v>217.4</v>
      </c>
      <c r="D741" s="42">
        <v>966.22</v>
      </c>
      <c r="E741" s="43">
        <v>44562</v>
      </c>
    </row>
    <row r="742" spans="1:5" x14ac:dyDescent="0.25">
      <c r="A742" s="41" t="s">
        <v>48</v>
      </c>
      <c r="B742" s="42">
        <v>0.32500000000000001</v>
      </c>
      <c r="C742" s="42">
        <v>301.04000000000002</v>
      </c>
      <c r="D742" s="42">
        <v>926.28</v>
      </c>
      <c r="E742" s="43">
        <v>44562</v>
      </c>
    </row>
    <row r="743" spans="1:5" x14ac:dyDescent="0.25">
      <c r="A743" s="41" t="s">
        <v>48</v>
      </c>
      <c r="B743" s="42">
        <v>0.6</v>
      </c>
      <c r="C743" s="42">
        <v>584.62</v>
      </c>
      <c r="D743" s="42">
        <v>974.37</v>
      </c>
      <c r="E743" s="43">
        <v>44562</v>
      </c>
    </row>
    <row r="744" spans="1:5" x14ac:dyDescent="0.25">
      <c r="A744" s="41" t="s">
        <v>48</v>
      </c>
      <c r="B744" s="42">
        <v>0.56000000000000005</v>
      </c>
      <c r="C744" s="42">
        <v>638.4</v>
      </c>
      <c r="D744" s="42">
        <v>1140</v>
      </c>
      <c r="E744" s="43">
        <v>44562</v>
      </c>
    </row>
    <row r="745" spans="1:5" x14ac:dyDescent="0.25">
      <c r="A745" s="41" t="s">
        <v>48</v>
      </c>
      <c r="B745" s="42">
        <v>0.1</v>
      </c>
      <c r="C745" s="42">
        <v>114</v>
      </c>
      <c r="D745" s="42">
        <v>1140</v>
      </c>
      <c r="E745" s="43">
        <v>44562</v>
      </c>
    </row>
    <row r="746" spans="1:5" x14ac:dyDescent="0.25">
      <c r="A746" s="41" t="s">
        <v>48</v>
      </c>
      <c r="B746" s="42">
        <v>0.39</v>
      </c>
      <c r="C746" s="42">
        <v>444.6</v>
      </c>
      <c r="D746" s="42">
        <v>1140</v>
      </c>
      <c r="E746" s="43">
        <v>44562</v>
      </c>
    </row>
    <row r="747" spans="1:5" x14ac:dyDescent="0.25">
      <c r="A747" s="41" t="s">
        <v>48</v>
      </c>
      <c r="B747" s="42">
        <v>6.5000000000000002E-2</v>
      </c>
      <c r="C747" s="42">
        <v>74.099999999999994</v>
      </c>
      <c r="D747" s="42">
        <v>1140</v>
      </c>
      <c r="E747" s="43">
        <v>44562</v>
      </c>
    </row>
    <row r="748" spans="1:5" x14ac:dyDescent="0.25">
      <c r="A748" s="41" t="s">
        <v>48</v>
      </c>
      <c r="B748" s="42">
        <v>0.24</v>
      </c>
      <c r="C748" s="42">
        <v>273.60000000000002</v>
      </c>
      <c r="D748" s="42">
        <v>1140</v>
      </c>
      <c r="E748" s="43">
        <v>44562</v>
      </c>
    </row>
    <row r="749" spans="1:5" x14ac:dyDescent="0.25">
      <c r="A749" s="41" t="s">
        <v>48</v>
      </c>
      <c r="B749" s="42">
        <v>0.18</v>
      </c>
      <c r="C749" s="42">
        <v>205.2</v>
      </c>
      <c r="D749" s="42">
        <v>1140</v>
      </c>
      <c r="E749" s="43">
        <v>44562</v>
      </c>
    </row>
    <row r="750" spans="1:5" x14ac:dyDescent="0.25">
      <c r="A750" s="41" t="s">
        <v>48</v>
      </c>
      <c r="B750" s="42">
        <v>0.14000000000000001</v>
      </c>
      <c r="C750" s="42">
        <v>159.6</v>
      </c>
      <c r="D750" s="42">
        <v>1140</v>
      </c>
      <c r="E750" s="43">
        <v>44562</v>
      </c>
    </row>
    <row r="751" spans="1:5" x14ac:dyDescent="0.25">
      <c r="A751" s="41" t="s">
        <v>48</v>
      </c>
      <c r="B751" s="42">
        <v>0.1</v>
      </c>
      <c r="C751" s="42">
        <v>114</v>
      </c>
      <c r="D751" s="42">
        <v>1140</v>
      </c>
      <c r="E751" s="43">
        <v>44562</v>
      </c>
    </row>
    <row r="752" spans="1:5" x14ac:dyDescent="0.25">
      <c r="A752" s="41" t="s">
        <v>55</v>
      </c>
      <c r="B752" s="42">
        <v>0.17</v>
      </c>
      <c r="C752" s="42">
        <v>289</v>
      </c>
      <c r="D752" s="42">
        <v>1700</v>
      </c>
      <c r="E752" s="43">
        <v>44562</v>
      </c>
    </row>
    <row r="753" spans="1:5" x14ac:dyDescent="0.25">
      <c r="A753" s="41" t="s">
        <v>55</v>
      </c>
      <c r="B753" s="42">
        <v>0.15</v>
      </c>
      <c r="C753" s="42">
        <v>255</v>
      </c>
      <c r="D753" s="42">
        <v>1700</v>
      </c>
      <c r="E753" s="43">
        <v>44562</v>
      </c>
    </row>
    <row r="754" spans="1:5" x14ac:dyDescent="0.25">
      <c r="A754" s="41" t="s">
        <v>55</v>
      </c>
      <c r="B754" s="42">
        <v>0.39400000000000002</v>
      </c>
      <c r="C754" s="42">
        <v>669.8</v>
      </c>
      <c r="D754" s="42">
        <v>1700</v>
      </c>
      <c r="E754" s="43">
        <v>44562</v>
      </c>
    </row>
    <row r="755" spans="1:5" x14ac:dyDescent="0.25">
      <c r="A755" s="41" t="s">
        <v>55</v>
      </c>
      <c r="B755" s="42">
        <v>0.24</v>
      </c>
      <c r="C755" s="42">
        <v>408</v>
      </c>
      <c r="D755" s="42">
        <v>1700</v>
      </c>
      <c r="E755" s="43">
        <v>44562</v>
      </c>
    </row>
    <row r="756" spans="1:5" x14ac:dyDescent="0.25">
      <c r="A756" s="41" t="s">
        <v>55</v>
      </c>
      <c r="B756" s="42">
        <v>0.06</v>
      </c>
      <c r="C756" s="42">
        <v>102</v>
      </c>
      <c r="D756" s="42">
        <v>1700</v>
      </c>
      <c r="E756" s="43">
        <v>44562</v>
      </c>
    </row>
    <row r="757" spans="1:5" x14ac:dyDescent="0.25">
      <c r="A757" s="41" t="s">
        <v>55</v>
      </c>
      <c r="B757" s="42">
        <v>0.13600000000000001</v>
      </c>
      <c r="C757" s="42">
        <v>243.6</v>
      </c>
      <c r="D757" s="42">
        <v>1791.18</v>
      </c>
      <c r="E757" s="43">
        <v>44562</v>
      </c>
    </row>
    <row r="758" spans="1:5" x14ac:dyDescent="0.25">
      <c r="A758" s="41" t="s">
        <v>71</v>
      </c>
      <c r="B758" s="42">
        <v>1</v>
      </c>
      <c r="C758" s="42">
        <v>482.05</v>
      </c>
      <c r="D758" s="42">
        <v>482.05</v>
      </c>
      <c r="E758" s="43">
        <v>44562</v>
      </c>
    </row>
    <row r="759" spans="1:5" x14ac:dyDescent="0.25">
      <c r="A759" s="41" t="s">
        <v>71</v>
      </c>
      <c r="B759" s="42">
        <v>0.13</v>
      </c>
      <c r="C759" s="42">
        <v>62.67</v>
      </c>
      <c r="D759" s="42">
        <v>482.08</v>
      </c>
      <c r="E759" s="43">
        <v>44562</v>
      </c>
    </row>
    <row r="760" spans="1:5" x14ac:dyDescent="0.25">
      <c r="A760" s="41" t="s">
        <v>71</v>
      </c>
      <c r="B760" s="42">
        <v>0.63800000000000001</v>
      </c>
      <c r="C760" s="42">
        <v>307.55</v>
      </c>
      <c r="D760" s="42">
        <v>482.05</v>
      </c>
      <c r="E760" s="43">
        <v>44562</v>
      </c>
    </row>
    <row r="761" spans="1:5" x14ac:dyDescent="0.25">
      <c r="A761" s="41" t="s">
        <v>71</v>
      </c>
      <c r="B761" s="42">
        <v>0.21299999999999999</v>
      </c>
      <c r="C761" s="42">
        <v>102.68</v>
      </c>
      <c r="D761" s="42">
        <v>482.07</v>
      </c>
      <c r="E761" s="43">
        <v>44562</v>
      </c>
    </row>
    <row r="762" spans="1:5" x14ac:dyDescent="0.25">
      <c r="A762" s="41" t="s">
        <v>71</v>
      </c>
      <c r="B762" s="42">
        <v>0.70899999999999996</v>
      </c>
      <c r="C762" s="42">
        <v>341.77</v>
      </c>
      <c r="D762" s="42">
        <v>482.05</v>
      </c>
      <c r="E762" s="43">
        <v>44562</v>
      </c>
    </row>
    <row r="763" spans="1:5" x14ac:dyDescent="0.25">
      <c r="A763" s="41" t="s">
        <v>71</v>
      </c>
      <c r="B763" s="42">
        <v>1.1819999999999999</v>
      </c>
      <c r="C763" s="42">
        <v>569.78</v>
      </c>
      <c r="D763" s="42">
        <v>482.05</v>
      </c>
      <c r="E763" s="43">
        <v>44562</v>
      </c>
    </row>
    <row r="764" spans="1:5" x14ac:dyDescent="0.25">
      <c r="A764" s="41" t="s">
        <v>71</v>
      </c>
      <c r="B764" s="42">
        <v>0.51100000000000001</v>
      </c>
      <c r="C764" s="42">
        <v>246.33</v>
      </c>
      <c r="D764" s="42">
        <v>482.05</v>
      </c>
      <c r="E764" s="43">
        <v>44562</v>
      </c>
    </row>
    <row r="765" spans="1:5" x14ac:dyDescent="0.25">
      <c r="A765" s="41" t="s">
        <v>71</v>
      </c>
      <c r="B765" s="42">
        <v>1.05</v>
      </c>
      <c r="C765" s="42">
        <v>506.15</v>
      </c>
      <c r="D765" s="42">
        <v>482.05</v>
      </c>
      <c r="E765" s="43">
        <v>44562</v>
      </c>
    </row>
    <row r="766" spans="1:5" x14ac:dyDescent="0.25">
      <c r="A766" s="41" t="s">
        <v>71</v>
      </c>
      <c r="B766" s="42">
        <v>3.4449999999999998</v>
      </c>
      <c r="C766" s="42">
        <v>1660.66</v>
      </c>
      <c r="D766" s="42">
        <v>482.05</v>
      </c>
      <c r="E766" s="43">
        <v>44562</v>
      </c>
    </row>
    <row r="767" spans="1:5" x14ac:dyDescent="0.25">
      <c r="A767" s="41" t="s">
        <v>71</v>
      </c>
      <c r="B767" s="42">
        <v>0.21299999999999999</v>
      </c>
      <c r="C767" s="42">
        <v>102.68</v>
      </c>
      <c r="D767" s="42">
        <v>482.07</v>
      </c>
      <c r="E767" s="43">
        <v>44562</v>
      </c>
    </row>
    <row r="768" spans="1:5" x14ac:dyDescent="0.25">
      <c r="A768" s="41" t="s">
        <v>71</v>
      </c>
      <c r="B768" s="42">
        <v>0.255</v>
      </c>
      <c r="C768" s="42">
        <v>122.92</v>
      </c>
      <c r="D768" s="42">
        <v>482.04</v>
      </c>
      <c r="E768" s="43">
        <v>44562</v>
      </c>
    </row>
    <row r="769" spans="1:5" x14ac:dyDescent="0.25">
      <c r="A769" s="41" t="s">
        <v>71</v>
      </c>
      <c r="B769" s="42">
        <v>0.6</v>
      </c>
      <c r="C769" s="42">
        <v>289.23</v>
      </c>
      <c r="D769" s="42">
        <v>482.05</v>
      </c>
      <c r="E769" s="43">
        <v>44562</v>
      </c>
    </row>
    <row r="770" spans="1:5" x14ac:dyDescent="0.25">
      <c r="A770" s="41" t="s">
        <v>71</v>
      </c>
      <c r="B770" s="42">
        <v>0.42599999999999999</v>
      </c>
      <c r="C770" s="42">
        <v>205.35</v>
      </c>
      <c r="D770" s="42">
        <v>482.04</v>
      </c>
      <c r="E770" s="43">
        <v>44562</v>
      </c>
    </row>
    <row r="771" spans="1:5" x14ac:dyDescent="0.25">
      <c r="A771" s="41" t="s">
        <v>71</v>
      </c>
      <c r="B771" s="42">
        <v>0.85599999999999998</v>
      </c>
      <c r="C771" s="42">
        <v>412.63</v>
      </c>
      <c r="D771" s="42">
        <v>482.04</v>
      </c>
      <c r="E771" s="43">
        <v>44562</v>
      </c>
    </row>
    <row r="772" spans="1:5" x14ac:dyDescent="0.25">
      <c r="A772" s="41" t="s">
        <v>71</v>
      </c>
      <c r="B772" s="42">
        <v>0.3</v>
      </c>
      <c r="C772" s="42">
        <v>144.62</v>
      </c>
      <c r="D772" s="42">
        <v>482.07</v>
      </c>
      <c r="E772" s="43">
        <v>44562</v>
      </c>
    </row>
    <row r="773" spans="1:5" x14ac:dyDescent="0.25">
      <c r="A773" s="41" t="s">
        <v>71</v>
      </c>
      <c r="B773" s="42">
        <v>0.18099999999999999</v>
      </c>
      <c r="C773" s="42">
        <v>87.25</v>
      </c>
      <c r="D773" s="42">
        <v>482.04</v>
      </c>
      <c r="E773" s="43">
        <v>44562</v>
      </c>
    </row>
    <row r="774" spans="1:5" x14ac:dyDescent="0.25">
      <c r="A774" s="41" t="s">
        <v>71</v>
      </c>
      <c r="B774" s="42">
        <v>1.17</v>
      </c>
      <c r="C774" s="42">
        <v>564.01</v>
      </c>
      <c r="D774" s="42">
        <v>482.06</v>
      </c>
      <c r="E774" s="43">
        <v>44562</v>
      </c>
    </row>
    <row r="775" spans="1:5" x14ac:dyDescent="0.25">
      <c r="A775" s="41" t="s">
        <v>71</v>
      </c>
      <c r="B775" s="42">
        <v>0.111</v>
      </c>
      <c r="C775" s="42">
        <v>53.54</v>
      </c>
      <c r="D775" s="42">
        <v>482.34</v>
      </c>
      <c r="E775" s="43">
        <v>44562</v>
      </c>
    </row>
    <row r="776" spans="1:5" x14ac:dyDescent="0.25">
      <c r="A776" s="41" t="s">
        <v>71</v>
      </c>
      <c r="B776" s="42">
        <v>1.1919999999999999</v>
      </c>
      <c r="C776" s="42">
        <v>575.5</v>
      </c>
      <c r="D776" s="42">
        <v>482.8</v>
      </c>
      <c r="E776" s="43">
        <v>44562</v>
      </c>
    </row>
    <row r="777" spans="1:5" x14ac:dyDescent="0.25">
      <c r="A777" s="41" t="s">
        <v>71</v>
      </c>
      <c r="B777" s="42">
        <v>0.18099999999999999</v>
      </c>
      <c r="C777" s="42">
        <v>87.39</v>
      </c>
      <c r="D777" s="42">
        <v>482.82</v>
      </c>
      <c r="E777" s="43">
        <v>44562</v>
      </c>
    </row>
    <row r="778" spans="1:5" x14ac:dyDescent="0.25">
      <c r="A778" s="41" t="s">
        <v>71</v>
      </c>
      <c r="B778" s="42">
        <v>0.42599999999999999</v>
      </c>
      <c r="C778" s="42">
        <v>205.68</v>
      </c>
      <c r="D778" s="42">
        <v>482.82</v>
      </c>
      <c r="E778" s="43">
        <v>44562</v>
      </c>
    </row>
    <row r="779" spans="1:5" x14ac:dyDescent="0.25">
      <c r="A779" s="41" t="s">
        <v>71</v>
      </c>
      <c r="B779" s="42">
        <v>0.217</v>
      </c>
      <c r="C779" s="42">
        <v>104.77</v>
      </c>
      <c r="D779" s="42">
        <v>482.81</v>
      </c>
      <c r="E779" s="43">
        <v>44562</v>
      </c>
    </row>
    <row r="780" spans="1:5" x14ac:dyDescent="0.25">
      <c r="A780" s="41" t="s">
        <v>71</v>
      </c>
      <c r="B780" s="42">
        <v>0.373</v>
      </c>
      <c r="C780" s="42">
        <v>180.09</v>
      </c>
      <c r="D780" s="42">
        <v>482.82</v>
      </c>
      <c r="E780" s="43">
        <v>44562</v>
      </c>
    </row>
    <row r="781" spans="1:5" x14ac:dyDescent="0.25">
      <c r="A781" s="41" t="s">
        <v>71</v>
      </c>
      <c r="B781" s="42">
        <v>0.34</v>
      </c>
      <c r="C781" s="42">
        <v>164.16</v>
      </c>
      <c r="D781" s="42">
        <v>482.82</v>
      </c>
      <c r="E781" s="43">
        <v>44562</v>
      </c>
    </row>
    <row r="782" spans="1:5" x14ac:dyDescent="0.25">
      <c r="A782" s="41" t="s">
        <v>71</v>
      </c>
      <c r="B782" s="42">
        <v>0.127</v>
      </c>
      <c r="C782" s="42">
        <v>61.32</v>
      </c>
      <c r="D782" s="42">
        <v>482.83</v>
      </c>
      <c r="E782" s="43">
        <v>44562</v>
      </c>
    </row>
    <row r="783" spans="1:5" x14ac:dyDescent="0.25">
      <c r="A783" s="41" t="s">
        <v>71</v>
      </c>
      <c r="B783" s="42">
        <v>0.8</v>
      </c>
      <c r="C783" s="42">
        <v>386.25</v>
      </c>
      <c r="D783" s="42">
        <v>482.81</v>
      </c>
      <c r="E783" s="43">
        <v>44562</v>
      </c>
    </row>
    <row r="784" spans="1:5" x14ac:dyDescent="0.25">
      <c r="A784" s="41" t="s">
        <v>71</v>
      </c>
      <c r="B784" s="42">
        <v>0.42599999999999999</v>
      </c>
      <c r="C784" s="42">
        <v>205.68</v>
      </c>
      <c r="D784" s="42">
        <v>482.82</v>
      </c>
      <c r="E784" s="43">
        <v>44562</v>
      </c>
    </row>
    <row r="785" spans="1:5" x14ac:dyDescent="0.25">
      <c r="A785" s="41" t="s">
        <v>71</v>
      </c>
      <c r="B785" s="42">
        <v>0.18099999999999999</v>
      </c>
      <c r="C785" s="42">
        <v>87.39</v>
      </c>
      <c r="D785" s="42">
        <v>482.82</v>
      </c>
      <c r="E785" s="43">
        <v>44562</v>
      </c>
    </row>
    <row r="786" spans="1:5" x14ac:dyDescent="0.25">
      <c r="A786" s="41" t="s">
        <v>71</v>
      </c>
      <c r="B786" s="42">
        <v>0.224</v>
      </c>
      <c r="C786" s="42">
        <v>108.15</v>
      </c>
      <c r="D786" s="42">
        <v>482.81</v>
      </c>
      <c r="E786" s="43">
        <v>44562</v>
      </c>
    </row>
    <row r="787" spans="1:5" x14ac:dyDescent="0.25">
      <c r="A787" s="41" t="s">
        <v>71</v>
      </c>
      <c r="B787" s="42">
        <v>0.77200000000000002</v>
      </c>
      <c r="C787" s="42">
        <v>372.72</v>
      </c>
      <c r="D787" s="42">
        <v>482.8</v>
      </c>
      <c r="E787" s="43">
        <v>44562</v>
      </c>
    </row>
    <row r="788" spans="1:5" x14ac:dyDescent="0.25">
      <c r="A788" s="41" t="s">
        <v>71</v>
      </c>
      <c r="B788" s="42">
        <v>1.3</v>
      </c>
      <c r="C788" s="42">
        <v>627.65</v>
      </c>
      <c r="D788" s="42">
        <v>482.81</v>
      </c>
      <c r="E788" s="43">
        <v>44562</v>
      </c>
    </row>
    <row r="789" spans="1:5" x14ac:dyDescent="0.25">
      <c r="A789" s="41" t="s">
        <v>71</v>
      </c>
      <c r="B789" s="42">
        <v>0.34</v>
      </c>
      <c r="C789" s="42">
        <v>164.16</v>
      </c>
      <c r="D789" s="42">
        <v>482.82</v>
      </c>
      <c r="E789" s="43">
        <v>44562</v>
      </c>
    </row>
    <row r="790" spans="1:5" x14ac:dyDescent="0.25">
      <c r="A790" s="41" t="s">
        <v>71</v>
      </c>
      <c r="B790" s="42">
        <v>0.217</v>
      </c>
      <c r="C790" s="42">
        <v>104.77</v>
      </c>
      <c r="D790" s="42">
        <v>482.81</v>
      </c>
      <c r="E790" s="43">
        <v>44562</v>
      </c>
    </row>
    <row r="791" spans="1:5" x14ac:dyDescent="0.25">
      <c r="A791" s="41" t="s">
        <v>71</v>
      </c>
      <c r="B791" s="42">
        <v>1.5</v>
      </c>
      <c r="C791" s="42">
        <v>724.21</v>
      </c>
      <c r="D791" s="42">
        <v>482.81</v>
      </c>
      <c r="E791" s="43">
        <v>44562</v>
      </c>
    </row>
    <row r="792" spans="1:5" x14ac:dyDescent="0.25">
      <c r="A792" s="41" t="s">
        <v>71</v>
      </c>
      <c r="B792" s="42">
        <v>0.13</v>
      </c>
      <c r="C792" s="42">
        <v>62.77</v>
      </c>
      <c r="D792" s="42">
        <v>482.85</v>
      </c>
      <c r="E792" s="43">
        <v>44562</v>
      </c>
    </row>
    <row r="793" spans="1:5" x14ac:dyDescent="0.25">
      <c r="A793" s="41" t="s">
        <v>71</v>
      </c>
      <c r="B793" s="42">
        <v>0.53200000000000003</v>
      </c>
      <c r="C793" s="42">
        <v>256.85000000000002</v>
      </c>
      <c r="D793" s="42">
        <v>482.8</v>
      </c>
      <c r="E793" s="43">
        <v>44562</v>
      </c>
    </row>
    <row r="794" spans="1:5" x14ac:dyDescent="0.25">
      <c r="A794" s="41" t="s">
        <v>71</v>
      </c>
      <c r="B794" s="42">
        <v>0.255</v>
      </c>
      <c r="C794" s="42">
        <v>123.12</v>
      </c>
      <c r="D794" s="42">
        <v>482.82</v>
      </c>
      <c r="E794" s="43">
        <v>44562</v>
      </c>
    </row>
    <row r="795" spans="1:5" x14ac:dyDescent="0.25">
      <c r="A795" s="41" t="s">
        <v>71</v>
      </c>
      <c r="B795" s="42">
        <v>1.25</v>
      </c>
      <c r="C795" s="42">
        <v>603.51</v>
      </c>
      <c r="D795" s="42">
        <v>482.81</v>
      </c>
      <c r="E795" s="43">
        <v>44562</v>
      </c>
    </row>
    <row r="796" spans="1:5" x14ac:dyDescent="0.25">
      <c r="A796" s="41" t="s">
        <v>71</v>
      </c>
      <c r="B796" s="42">
        <v>0.92200000000000004</v>
      </c>
      <c r="C796" s="42">
        <v>445.15</v>
      </c>
      <c r="D796" s="42">
        <v>482.81</v>
      </c>
      <c r="E796" s="43">
        <v>44562</v>
      </c>
    </row>
    <row r="797" spans="1:5" x14ac:dyDescent="0.25">
      <c r="A797" s="41" t="s">
        <v>71</v>
      </c>
      <c r="B797" s="42">
        <v>0.14899999999999999</v>
      </c>
      <c r="C797" s="42">
        <v>71.94</v>
      </c>
      <c r="D797" s="42">
        <v>482.82</v>
      </c>
      <c r="E797" s="43">
        <v>44562</v>
      </c>
    </row>
    <row r="798" spans="1:5" x14ac:dyDescent="0.25">
      <c r="A798" s="41" t="s">
        <v>71</v>
      </c>
      <c r="B798" s="42">
        <v>0.745</v>
      </c>
      <c r="C798" s="42">
        <v>359.69</v>
      </c>
      <c r="D798" s="42">
        <v>482.81</v>
      </c>
      <c r="E798" s="43">
        <v>44562</v>
      </c>
    </row>
    <row r="799" spans="1:5" x14ac:dyDescent="0.25">
      <c r="A799" s="41" t="s">
        <v>71</v>
      </c>
      <c r="B799" s="42">
        <v>0.85099999999999998</v>
      </c>
      <c r="C799" s="42">
        <v>410.87</v>
      </c>
      <c r="D799" s="42">
        <v>482.81</v>
      </c>
      <c r="E799" s="43">
        <v>44562</v>
      </c>
    </row>
    <row r="800" spans="1:5" x14ac:dyDescent="0.25">
      <c r="A800" s="41" t="s">
        <v>71</v>
      </c>
      <c r="B800" s="42">
        <v>0.6</v>
      </c>
      <c r="C800" s="42">
        <v>289.69</v>
      </c>
      <c r="D800" s="42">
        <v>482.82</v>
      </c>
      <c r="E800" s="43">
        <v>44562</v>
      </c>
    </row>
    <row r="801" spans="1:5" x14ac:dyDescent="0.25">
      <c r="A801" s="41" t="s">
        <v>71</v>
      </c>
      <c r="B801" s="42">
        <v>0.21299999999999999</v>
      </c>
      <c r="C801" s="42">
        <v>102.84</v>
      </c>
      <c r="D801" s="42">
        <v>482.82</v>
      </c>
      <c r="E801" s="43">
        <v>44562</v>
      </c>
    </row>
    <row r="802" spans="1:5" x14ac:dyDescent="0.25">
      <c r="A802" s="41" t="s">
        <v>71</v>
      </c>
      <c r="B802" s="42">
        <v>0.70199999999999996</v>
      </c>
      <c r="C802" s="42">
        <v>338.93</v>
      </c>
      <c r="D802" s="42">
        <v>482.81</v>
      </c>
      <c r="E802" s="43">
        <v>44562</v>
      </c>
    </row>
    <row r="803" spans="1:5" x14ac:dyDescent="0.25">
      <c r="A803" s="41" t="s">
        <v>71</v>
      </c>
      <c r="B803" s="42">
        <v>0.13</v>
      </c>
      <c r="C803" s="42">
        <v>62.77</v>
      </c>
      <c r="D803" s="42">
        <v>482.85</v>
      </c>
      <c r="E803" s="43">
        <v>44562</v>
      </c>
    </row>
    <row r="804" spans="1:5" x14ac:dyDescent="0.25">
      <c r="A804" s="41" t="s">
        <v>71</v>
      </c>
      <c r="B804" s="42">
        <v>1.786</v>
      </c>
      <c r="C804" s="42">
        <v>938.32</v>
      </c>
      <c r="D804" s="42">
        <v>525.38</v>
      </c>
      <c r="E804" s="43">
        <v>44562</v>
      </c>
    </row>
    <row r="805" spans="1:5" x14ac:dyDescent="0.25">
      <c r="A805" s="41" t="s">
        <v>71</v>
      </c>
      <c r="B805" s="42">
        <v>0.42599999999999999</v>
      </c>
      <c r="C805" s="42">
        <v>240.76</v>
      </c>
      <c r="D805" s="42">
        <v>565.16</v>
      </c>
      <c r="E805" s="43">
        <v>44562</v>
      </c>
    </row>
    <row r="806" spans="1:5" x14ac:dyDescent="0.25">
      <c r="A806" s="41" t="s">
        <v>71</v>
      </c>
      <c r="B806" s="42">
        <v>0.44700000000000001</v>
      </c>
      <c r="C806" s="42">
        <v>252.63</v>
      </c>
      <c r="D806" s="42">
        <v>565.16999999999996</v>
      </c>
      <c r="E806" s="43">
        <v>44562</v>
      </c>
    </row>
    <row r="807" spans="1:5" x14ac:dyDescent="0.25">
      <c r="A807" s="41" t="s">
        <v>71</v>
      </c>
      <c r="B807" s="42">
        <v>0.68100000000000005</v>
      </c>
      <c r="C807" s="42">
        <v>384.88</v>
      </c>
      <c r="D807" s="42">
        <v>565.16999999999996</v>
      </c>
      <c r="E807" s="43">
        <v>44562</v>
      </c>
    </row>
    <row r="808" spans="1:5" x14ac:dyDescent="0.25">
      <c r="A808" s="41" t="s">
        <v>71</v>
      </c>
      <c r="B808" s="42">
        <v>0.14899999999999999</v>
      </c>
      <c r="C808" s="42">
        <v>84.21</v>
      </c>
      <c r="D808" s="42">
        <v>565.16999999999996</v>
      </c>
      <c r="E808" s="43">
        <v>44562</v>
      </c>
    </row>
    <row r="809" spans="1:5" x14ac:dyDescent="0.25">
      <c r="A809" s="41" t="s">
        <v>71</v>
      </c>
      <c r="B809" s="42">
        <v>0.8</v>
      </c>
      <c r="C809" s="42">
        <v>452.14</v>
      </c>
      <c r="D809" s="42">
        <v>565.17999999999995</v>
      </c>
      <c r="E809" s="43">
        <v>44562</v>
      </c>
    </row>
    <row r="810" spans="1:5" x14ac:dyDescent="0.25">
      <c r="A810" s="41" t="s">
        <v>71</v>
      </c>
      <c r="B810" s="42">
        <v>0.63800000000000001</v>
      </c>
      <c r="C810" s="42">
        <v>360.58</v>
      </c>
      <c r="D810" s="42">
        <v>565.16999999999996</v>
      </c>
      <c r="E810" s="43">
        <v>44562</v>
      </c>
    </row>
    <row r="811" spans="1:5" x14ac:dyDescent="0.25">
      <c r="A811" s="41" t="s">
        <v>71</v>
      </c>
      <c r="B811" s="42">
        <v>0.21299999999999999</v>
      </c>
      <c r="C811" s="42">
        <v>120.38</v>
      </c>
      <c r="D811" s="42">
        <v>565.16</v>
      </c>
      <c r="E811" s="43">
        <v>44562</v>
      </c>
    </row>
    <row r="812" spans="1:5" x14ac:dyDescent="0.25">
      <c r="A812" s="41" t="s">
        <v>71</v>
      </c>
      <c r="B812" s="42">
        <v>0.70899999999999996</v>
      </c>
      <c r="C812" s="42">
        <v>400.71</v>
      </c>
      <c r="D812" s="42">
        <v>565.17999999999995</v>
      </c>
      <c r="E812" s="43">
        <v>44562</v>
      </c>
    </row>
    <row r="813" spans="1:5" x14ac:dyDescent="0.25">
      <c r="A813" s="41" t="s">
        <v>39</v>
      </c>
      <c r="B813" s="42">
        <v>1.68</v>
      </c>
      <c r="C813" s="42">
        <v>394.04</v>
      </c>
      <c r="D813" s="42">
        <v>234.55</v>
      </c>
      <c r="E813" s="43">
        <v>44562</v>
      </c>
    </row>
    <row r="814" spans="1:5" x14ac:dyDescent="0.25">
      <c r="A814" s="41" t="s">
        <v>39</v>
      </c>
      <c r="B814" s="42">
        <v>1.68</v>
      </c>
      <c r="C814" s="42">
        <v>394.05</v>
      </c>
      <c r="D814" s="42">
        <v>234.55</v>
      </c>
      <c r="E814" s="43">
        <v>44562</v>
      </c>
    </row>
    <row r="815" spans="1:5" x14ac:dyDescent="0.25">
      <c r="A815" s="41" t="s">
        <v>39</v>
      </c>
      <c r="B815" s="42">
        <v>2.1</v>
      </c>
      <c r="C815" s="42">
        <v>547.96</v>
      </c>
      <c r="D815" s="42">
        <v>260.93</v>
      </c>
      <c r="E815" s="43">
        <v>44562</v>
      </c>
    </row>
    <row r="816" spans="1:5" x14ac:dyDescent="0.25">
      <c r="A816" s="41" t="s">
        <v>39</v>
      </c>
      <c r="B816" s="42">
        <v>1.68</v>
      </c>
      <c r="C816" s="42">
        <v>450.8</v>
      </c>
      <c r="D816" s="42">
        <v>268.33</v>
      </c>
      <c r="E816" s="43">
        <v>44562</v>
      </c>
    </row>
    <row r="817" spans="1:5" x14ac:dyDescent="0.25">
      <c r="A817" s="41" t="s">
        <v>39</v>
      </c>
      <c r="B817" s="42">
        <v>1.68</v>
      </c>
      <c r="C817" s="42">
        <v>450.8</v>
      </c>
      <c r="D817" s="42">
        <v>268.33</v>
      </c>
      <c r="E817" s="43">
        <v>44562</v>
      </c>
    </row>
    <row r="818" spans="1:5" x14ac:dyDescent="0.25">
      <c r="A818" s="41" t="s">
        <v>39</v>
      </c>
      <c r="B818" s="42">
        <v>1.68</v>
      </c>
      <c r="C818" s="42">
        <v>450.79</v>
      </c>
      <c r="D818" s="42">
        <v>268.33</v>
      </c>
      <c r="E818" s="43">
        <v>44562</v>
      </c>
    </row>
    <row r="819" spans="1:5" x14ac:dyDescent="0.25">
      <c r="A819" s="41" t="s">
        <v>39</v>
      </c>
      <c r="B819" s="42">
        <v>1.68</v>
      </c>
      <c r="C819" s="42">
        <v>450.8</v>
      </c>
      <c r="D819" s="42">
        <v>268.33</v>
      </c>
      <c r="E819" s="43">
        <v>44562</v>
      </c>
    </row>
    <row r="820" spans="1:5" x14ac:dyDescent="0.25">
      <c r="A820" s="41" t="s">
        <v>40</v>
      </c>
      <c r="B820" s="42">
        <v>4.5039999999999996</v>
      </c>
      <c r="C820" s="42">
        <v>1846.37</v>
      </c>
      <c r="D820" s="42">
        <v>409.94</v>
      </c>
      <c r="E820" s="43">
        <v>44562</v>
      </c>
    </row>
    <row r="821" spans="1:5" x14ac:dyDescent="0.25">
      <c r="A821" s="41" t="s">
        <v>40</v>
      </c>
      <c r="B821" s="42">
        <v>3.1280000000000001</v>
      </c>
      <c r="C821" s="42">
        <v>1282.29</v>
      </c>
      <c r="D821" s="42">
        <v>409.94</v>
      </c>
      <c r="E821" s="43">
        <v>44562</v>
      </c>
    </row>
    <row r="822" spans="1:5" x14ac:dyDescent="0.25">
      <c r="A822" s="41" t="s">
        <v>40</v>
      </c>
      <c r="B822" s="42">
        <v>1.5009999999999999</v>
      </c>
      <c r="C822" s="42">
        <v>615.32000000000005</v>
      </c>
      <c r="D822" s="42">
        <v>409.94</v>
      </c>
      <c r="E822" s="43">
        <v>44562</v>
      </c>
    </row>
    <row r="823" spans="1:5" x14ac:dyDescent="0.25">
      <c r="A823" s="41" t="s">
        <v>40</v>
      </c>
      <c r="B823" s="42">
        <v>2.2519999999999998</v>
      </c>
      <c r="C823" s="42">
        <v>923.18</v>
      </c>
      <c r="D823" s="42">
        <v>409.94</v>
      </c>
      <c r="E823" s="43">
        <v>44562</v>
      </c>
    </row>
    <row r="824" spans="1:5" x14ac:dyDescent="0.25">
      <c r="A824" s="41" t="s">
        <v>40</v>
      </c>
      <c r="B824" s="42">
        <v>3.7530000000000001</v>
      </c>
      <c r="C824" s="42">
        <v>2317.63</v>
      </c>
      <c r="D824" s="42">
        <v>617.54</v>
      </c>
      <c r="E824" s="43">
        <v>44562</v>
      </c>
    </row>
    <row r="825" spans="1:5" x14ac:dyDescent="0.25">
      <c r="A825" s="41" t="s">
        <v>40</v>
      </c>
      <c r="B825" s="42">
        <v>3.7530000000000001</v>
      </c>
      <c r="C825" s="42">
        <v>2552.04</v>
      </c>
      <c r="D825" s="42">
        <v>680</v>
      </c>
      <c r="E825" s="43">
        <v>44562</v>
      </c>
    </row>
    <row r="826" spans="1:5" x14ac:dyDescent="0.25">
      <c r="A826" s="41" t="s">
        <v>40</v>
      </c>
      <c r="B826" s="42">
        <v>2.6269999999999998</v>
      </c>
      <c r="C826" s="42">
        <v>1786.36</v>
      </c>
      <c r="D826" s="42">
        <v>680</v>
      </c>
      <c r="E826" s="43">
        <v>44562</v>
      </c>
    </row>
    <row r="827" spans="1:5" x14ac:dyDescent="0.25">
      <c r="A827" s="41" t="s">
        <v>40</v>
      </c>
      <c r="B827" s="42">
        <v>1.1140000000000001</v>
      </c>
      <c r="C827" s="42">
        <v>757.52</v>
      </c>
      <c r="D827" s="42">
        <v>680</v>
      </c>
      <c r="E827" s="43">
        <v>44562</v>
      </c>
    </row>
    <row r="828" spans="1:5" x14ac:dyDescent="0.25">
      <c r="A828" s="41" t="s">
        <v>40</v>
      </c>
      <c r="B828" s="42">
        <v>3.7530000000000001</v>
      </c>
      <c r="C828" s="42">
        <v>2036.54</v>
      </c>
      <c r="D828" s="42">
        <v>542.64</v>
      </c>
      <c r="E828" s="43">
        <v>44562</v>
      </c>
    </row>
    <row r="829" spans="1:5" x14ac:dyDescent="0.25">
      <c r="A829" s="41" t="s">
        <v>40</v>
      </c>
      <c r="B829" s="42">
        <v>3.0019999999999998</v>
      </c>
      <c r="C829" s="42">
        <v>2041.36</v>
      </c>
      <c r="D829" s="42">
        <v>680</v>
      </c>
      <c r="E829" s="43">
        <v>44562</v>
      </c>
    </row>
    <row r="830" spans="1:5" x14ac:dyDescent="0.25">
      <c r="A830" s="41" t="s">
        <v>40</v>
      </c>
      <c r="B830" s="42">
        <v>4.5039999999999996</v>
      </c>
      <c r="C830" s="42">
        <v>3062.72</v>
      </c>
      <c r="D830" s="42">
        <v>680</v>
      </c>
      <c r="E830" s="43">
        <v>44562</v>
      </c>
    </row>
    <row r="831" spans="1:5" x14ac:dyDescent="0.25">
      <c r="A831" s="41" t="s">
        <v>40</v>
      </c>
      <c r="B831" s="42">
        <v>0.60099999999999998</v>
      </c>
      <c r="C831" s="42">
        <v>408.68</v>
      </c>
      <c r="D831" s="42">
        <v>680</v>
      </c>
      <c r="E831" s="43">
        <v>44562</v>
      </c>
    </row>
    <row r="832" spans="1:5" x14ac:dyDescent="0.25">
      <c r="A832" s="41" t="s">
        <v>40</v>
      </c>
      <c r="B832" s="42">
        <v>5.0039999999999996</v>
      </c>
      <c r="C832" s="42">
        <v>3402.72</v>
      </c>
      <c r="D832" s="42">
        <v>680</v>
      </c>
      <c r="E832" s="43">
        <v>44562</v>
      </c>
    </row>
    <row r="833" spans="1:5" x14ac:dyDescent="0.25">
      <c r="A833" s="41" t="s">
        <v>41</v>
      </c>
      <c r="B833" s="42">
        <v>0.09</v>
      </c>
      <c r="C833" s="42">
        <v>29.63</v>
      </c>
      <c r="D833" s="42">
        <v>329.22</v>
      </c>
      <c r="E833" s="43">
        <v>44562</v>
      </c>
    </row>
    <row r="834" spans="1:5" x14ac:dyDescent="0.25">
      <c r="A834" s="41" t="s">
        <v>41</v>
      </c>
      <c r="B834" s="42">
        <v>1.04</v>
      </c>
      <c r="C834" s="42">
        <v>342.33</v>
      </c>
      <c r="D834" s="42">
        <v>329.16</v>
      </c>
      <c r="E834" s="43">
        <v>44562</v>
      </c>
    </row>
    <row r="835" spans="1:5" x14ac:dyDescent="0.25">
      <c r="A835" s="41" t="s">
        <v>41</v>
      </c>
      <c r="B835" s="42">
        <v>0.107</v>
      </c>
      <c r="C835" s="42">
        <v>35.22</v>
      </c>
      <c r="D835" s="42">
        <v>329.16</v>
      </c>
      <c r="E835" s="43">
        <v>44562</v>
      </c>
    </row>
    <row r="836" spans="1:5" x14ac:dyDescent="0.25">
      <c r="A836" s="41" t="s">
        <v>41</v>
      </c>
      <c r="B836" s="42">
        <v>0.78</v>
      </c>
      <c r="C836" s="42">
        <v>256.75</v>
      </c>
      <c r="D836" s="42">
        <v>329.17</v>
      </c>
      <c r="E836" s="43">
        <v>44562</v>
      </c>
    </row>
    <row r="837" spans="1:5" x14ac:dyDescent="0.25">
      <c r="A837" s="41" t="s">
        <v>41</v>
      </c>
      <c r="B837" s="42">
        <v>4.7E-2</v>
      </c>
      <c r="C837" s="42">
        <v>15.47</v>
      </c>
      <c r="D837" s="42">
        <v>329.15</v>
      </c>
      <c r="E837" s="43">
        <v>44562</v>
      </c>
    </row>
    <row r="838" spans="1:5" x14ac:dyDescent="0.25">
      <c r="A838" s="41" t="s">
        <v>41</v>
      </c>
      <c r="B838" s="42">
        <v>0.13200000000000001</v>
      </c>
      <c r="C838" s="42">
        <v>43.45</v>
      </c>
      <c r="D838" s="42">
        <v>329.17</v>
      </c>
      <c r="E838" s="43">
        <v>44562</v>
      </c>
    </row>
    <row r="839" spans="1:5" x14ac:dyDescent="0.25">
      <c r="A839" s="41" t="s">
        <v>41</v>
      </c>
      <c r="B839" s="42">
        <v>0.183</v>
      </c>
      <c r="C839" s="42">
        <v>60.23</v>
      </c>
      <c r="D839" s="42">
        <v>329.13</v>
      </c>
      <c r="E839" s="43">
        <v>44562</v>
      </c>
    </row>
    <row r="840" spans="1:5" x14ac:dyDescent="0.25">
      <c r="A840" s="41" t="s">
        <v>41</v>
      </c>
      <c r="B840" s="42">
        <v>8.7999999999999995E-2</v>
      </c>
      <c r="C840" s="42">
        <v>28.97</v>
      </c>
      <c r="D840" s="42">
        <v>329.2</v>
      </c>
      <c r="E840" s="43">
        <v>44562</v>
      </c>
    </row>
    <row r="841" spans="1:5" x14ac:dyDescent="0.25">
      <c r="A841" s="41" t="s">
        <v>41</v>
      </c>
      <c r="B841" s="42">
        <v>9.4E-2</v>
      </c>
      <c r="C841" s="42">
        <v>30.94</v>
      </c>
      <c r="D841" s="42">
        <v>329.15</v>
      </c>
      <c r="E841" s="43">
        <v>44562</v>
      </c>
    </row>
    <row r="842" spans="1:5" x14ac:dyDescent="0.25">
      <c r="A842" s="41" t="s">
        <v>41</v>
      </c>
      <c r="B842" s="42">
        <v>0.91</v>
      </c>
      <c r="C842" s="42">
        <v>299.55</v>
      </c>
      <c r="D842" s="42">
        <v>329.18</v>
      </c>
      <c r="E842" s="43">
        <v>44562</v>
      </c>
    </row>
    <row r="843" spans="1:5" x14ac:dyDescent="0.25">
      <c r="A843" s="41" t="s">
        <v>41</v>
      </c>
      <c r="B843" s="42">
        <v>0.06</v>
      </c>
      <c r="C843" s="42">
        <v>19.75</v>
      </c>
      <c r="D843" s="42">
        <v>329.17</v>
      </c>
      <c r="E843" s="43">
        <v>44562</v>
      </c>
    </row>
    <row r="844" spans="1:5" x14ac:dyDescent="0.25">
      <c r="A844" s="41" t="s">
        <v>41</v>
      </c>
      <c r="B844" s="42">
        <v>9.9000000000000005E-2</v>
      </c>
      <c r="C844" s="42">
        <v>32.51</v>
      </c>
      <c r="D844" s="42">
        <v>328.38</v>
      </c>
      <c r="E844" s="43">
        <v>44562</v>
      </c>
    </row>
    <row r="845" spans="1:5" x14ac:dyDescent="0.25">
      <c r="A845" s="41" t="s">
        <v>41</v>
      </c>
      <c r="B845" s="42">
        <v>0.106</v>
      </c>
      <c r="C845" s="42">
        <v>34.450000000000003</v>
      </c>
      <c r="D845" s="42">
        <v>325</v>
      </c>
      <c r="E845" s="43">
        <v>44562</v>
      </c>
    </row>
    <row r="846" spans="1:5" x14ac:dyDescent="0.25">
      <c r="A846" s="41" t="s">
        <v>41</v>
      </c>
      <c r="B846" s="42">
        <v>3.7999999999999999E-2</v>
      </c>
      <c r="C846" s="42">
        <v>12.35</v>
      </c>
      <c r="D846" s="42">
        <v>325</v>
      </c>
      <c r="E846" s="43">
        <v>44562</v>
      </c>
    </row>
    <row r="847" spans="1:5" x14ac:dyDescent="0.25">
      <c r="A847" s="41" t="s">
        <v>41</v>
      </c>
      <c r="B847" s="42">
        <v>4.3999999999999997E-2</v>
      </c>
      <c r="C847" s="42">
        <v>14.3</v>
      </c>
      <c r="D847" s="42">
        <v>325</v>
      </c>
      <c r="E847" s="43">
        <v>44562</v>
      </c>
    </row>
    <row r="848" spans="1:5" x14ac:dyDescent="0.25">
      <c r="A848" s="41" t="s">
        <v>41</v>
      </c>
      <c r="B848" s="42">
        <v>0.78</v>
      </c>
      <c r="C848" s="42">
        <v>253.5</v>
      </c>
      <c r="D848" s="42">
        <v>325</v>
      </c>
      <c r="E848" s="43">
        <v>44562</v>
      </c>
    </row>
    <row r="849" spans="1:5" x14ac:dyDescent="0.25">
      <c r="A849" s="41" t="s">
        <v>41</v>
      </c>
      <c r="B849" s="42">
        <v>9.2999999999999999E-2</v>
      </c>
      <c r="C849" s="42">
        <v>30.23</v>
      </c>
      <c r="D849" s="42">
        <v>325.05</v>
      </c>
      <c r="E849" s="43">
        <v>44562</v>
      </c>
    </row>
    <row r="850" spans="1:5" x14ac:dyDescent="0.25">
      <c r="A850" s="41" t="s">
        <v>41</v>
      </c>
      <c r="B850" s="42">
        <v>0.13200000000000001</v>
      </c>
      <c r="C850" s="42">
        <v>42.9</v>
      </c>
      <c r="D850" s="42">
        <v>325</v>
      </c>
      <c r="E850" s="43">
        <v>44562</v>
      </c>
    </row>
    <row r="851" spans="1:5" x14ac:dyDescent="0.25">
      <c r="A851" s="41" t="s">
        <v>41</v>
      </c>
      <c r="B851" s="42">
        <v>0.158</v>
      </c>
      <c r="C851" s="42">
        <v>51.35</v>
      </c>
      <c r="D851" s="42">
        <v>325</v>
      </c>
      <c r="E851" s="43">
        <v>44562</v>
      </c>
    </row>
    <row r="852" spans="1:5" x14ac:dyDescent="0.25">
      <c r="A852" s="41" t="s">
        <v>41</v>
      </c>
      <c r="B852" s="42">
        <v>0.78</v>
      </c>
      <c r="C852" s="42">
        <v>253.52</v>
      </c>
      <c r="D852" s="42">
        <v>325.02999999999997</v>
      </c>
      <c r="E852" s="43">
        <v>44562</v>
      </c>
    </row>
    <row r="853" spans="1:5" x14ac:dyDescent="0.25">
      <c r="A853" s="41" t="s">
        <v>41</v>
      </c>
      <c r="B853" s="42">
        <v>0.11799999999999999</v>
      </c>
      <c r="C853" s="42">
        <v>38.47</v>
      </c>
      <c r="D853" s="42">
        <v>326.02</v>
      </c>
      <c r="E853" s="43">
        <v>44562</v>
      </c>
    </row>
    <row r="854" spans="1:5" x14ac:dyDescent="0.25">
      <c r="A854" s="41" t="s">
        <v>41</v>
      </c>
      <c r="B854" s="42">
        <v>4.3999999999999997E-2</v>
      </c>
      <c r="C854" s="42">
        <v>14.34</v>
      </c>
      <c r="D854" s="42">
        <v>325.91000000000003</v>
      </c>
      <c r="E854" s="43">
        <v>44562</v>
      </c>
    </row>
    <row r="855" spans="1:5" x14ac:dyDescent="0.25">
      <c r="A855" s="41" t="s">
        <v>41</v>
      </c>
      <c r="B855" s="42">
        <v>8.2000000000000003E-2</v>
      </c>
      <c r="C855" s="42">
        <v>26.73</v>
      </c>
      <c r="D855" s="42">
        <v>325.98</v>
      </c>
      <c r="E855" s="43">
        <v>44562</v>
      </c>
    </row>
    <row r="856" spans="1:5" x14ac:dyDescent="0.25">
      <c r="A856" s="41" t="s">
        <v>41</v>
      </c>
      <c r="B856" s="42">
        <v>4.3999999999999997E-2</v>
      </c>
      <c r="C856" s="42">
        <v>14.34</v>
      </c>
      <c r="D856" s="42">
        <v>325.91000000000003</v>
      </c>
      <c r="E856" s="43">
        <v>44562</v>
      </c>
    </row>
    <row r="857" spans="1:5" x14ac:dyDescent="0.25">
      <c r="A857" s="41" t="s">
        <v>41</v>
      </c>
      <c r="B857" s="42">
        <v>4.7E-2</v>
      </c>
      <c r="C857" s="42">
        <v>15.32</v>
      </c>
      <c r="D857" s="42">
        <v>325.95999999999998</v>
      </c>
      <c r="E857" s="43">
        <v>44562</v>
      </c>
    </row>
    <row r="858" spans="1:5" x14ac:dyDescent="0.25">
      <c r="A858" s="41" t="s">
        <v>41</v>
      </c>
      <c r="B858" s="42">
        <v>1.04</v>
      </c>
      <c r="C858" s="42">
        <v>339.05</v>
      </c>
      <c r="D858" s="42">
        <v>326.01</v>
      </c>
      <c r="E858" s="43">
        <v>44562</v>
      </c>
    </row>
    <row r="859" spans="1:5" x14ac:dyDescent="0.25">
      <c r="A859" s="41" t="s">
        <v>41</v>
      </c>
      <c r="B859" s="42">
        <v>0.08</v>
      </c>
      <c r="C859" s="42">
        <v>26.08</v>
      </c>
      <c r="D859" s="42">
        <v>326</v>
      </c>
      <c r="E859" s="43">
        <v>44562</v>
      </c>
    </row>
    <row r="860" spans="1:5" x14ac:dyDescent="0.25">
      <c r="A860" s="41" t="s">
        <v>41</v>
      </c>
      <c r="B860" s="42">
        <v>4.3999999999999997E-2</v>
      </c>
      <c r="C860" s="42">
        <v>14.35</v>
      </c>
      <c r="D860" s="42">
        <v>326.14</v>
      </c>
      <c r="E860" s="43">
        <v>44562</v>
      </c>
    </row>
    <row r="861" spans="1:5" x14ac:dyDescent="0.25">
      <c r="A861" s="41" t="s">
        <v>41</v>
      </c>
      <c r="B861" s="42">
        <v>4.3999999999999997E-2</v>
      </c>
      <c r="C861" s="42">
        <v>14.34</v>
      </c>
      <c r="D861" s="42">
        <v>325.91000000000003</v>
      </c>
      <c r="E861" s="43">
        <v>44562</v>
      </c>
    </row>
    <row r="862" spans="1:5" x14ac:dyDescent="0.25">
      <c r="A862" s="41" t="s">
        <v>41</v>
      </c>
      <c r="B862" s="42">
        <v>0.08</v>
      </c>
      <c r="C862" s="42">
        <v>26.08</v>
      </c>
      <c r="D862" s="42">
        <v>326</v>
      </c>
      <c r="E862" s="43">
        <v>44562</v>
      </c>
    </row>
    <row r="863" spans="1:5" x14ac:dyDescent="0.25">
      <c r="A863" s="41" t="s">
        <v>41</v>
      </c>
      <c r="B863" s="42">
        <v>4.3999999999999997E-2</v>
      </c>
      <c r="C863" s="42">
        <v>14.34</v>
      </c>
      <c r="D863" s="42">
        <v>325.91000000000003</v>
      </c>
      <c r="E863" s="43">
        <v>44562</v>
      </c>
    </row>
    <row r="864" spans="1:5" x14ac:dyDescent="0.25">
      <c r="A864" s="41" t="s">
        <v>41</v>
      </c>
      <c r="B864" s="42">
        <v>0.78</v>
      </c>
      <c r="C864" s="42">
        <v>254.28</v>
      </c>
      <c r="D864" s="42">
        <v>326</v>
      </c>
      <c r="E864" s="43">
        <v>44562</v>
      </c>
    </row>
    <row r="865" spans="1:5" x14ac:dyDescent="0.25">
      <c r="A865" s="41" t="s">
        <v>41</v>
      </c>
      <c r="B865" s="42">
        <v>0.10299999999999999</v>
      </c>
      <c r="C865" s="42">
        <v>33.58</v>
      </c>
      <c r="D865" s="42">
        <v>326.02</v>
      </c>
      <c r="E865" s="43">
        <v>44562</v>
      </c>
    </row>
    <row r="866" spans="1:5" x14ac:dyDescent="0.25">
      <c r="A866" s="41" t="s">
        <v>2</v>
      </c>
      <c r="B866" s="42">
        <v>0.84</v>
      </c>
      <c r="C866" s="42">
        <v>630</v>
      </c>
      <c r="D866" s="42">
        <v>750</v>
      </c>
      <c r="E866" s="43">
        <v>44562</v>
      </c>
    </row>
    <row r="867" spans="1:5" x14ac:dyDescent="0.25">
      <c r="A867" s="41" t="s">
        <v>2</v>
      </c>
      <c r="B867" s="42">
        <v>2.39</v>
      </c>
      <c r="C867" s="42">
        <v>1792.5</v>
      </c>
      <c r="D867" s="42">
        <v>750</v>
      </c>
      <c r="E867" s="43">
        <v>44562</v>
      </c>
    </row>
    <row r="868" spans="1:5" x14ac:dyDescent="0.25">
      <c r="A868" s="41" t="s">
        <v>2</v>
      </c>
      <c r="B868" s="42">
        <v>0.42</v>
      </c>
      <c r="C868" s="42">
        <v>315</v>
      </c>
      <c r="D868" s="42">
        <v>750</v>
      </c>
      <c r="E868" s="43">
        <v>44562</v>
      </c>
    </row>
    <row r="869" spans="1:5" x14ac:dyDescent="0.25">
      <c r="A869" s="41" t="s">
        <v>2</v>
      </c>
      <c r="B869" s="42">
        <v>1.05</v>
      </c>
      <c r="C869" s="42">
        <v>787.5</v>
      </c>
      <c r="D869" s="42">
        <v>750</v>
      </c>
      <c r="E869" s="43">
        <v>44562</v>
      </c>
    </row>
    <row r="870" spans="1:5" x14ac:dyDescent="0.25">
      <c r="A870" s="41" t="s">
        <v>42</v>
      </c>
      <c r="B870" s="42">
        <v>0.5</v>
      </c>
      <c r="C870" s="42">
        <v>110.51</v>
      </c>
      <c r="D870" s="42">
        <v>221.02</v>
      </c>
      <c r="E870" s="43">
        <v>44562</v>
      </c>
    </row>
    <row r="871" spans="1:5" x14ac:dyDescent="0.25">
      <c r="A871" s="41" t="s">
        <v>42</v>
      </c>
      <c r="B871" s="42">
        <v>0.5</v>
      </c>
      <c r="C871" s="42">
        <v>110.51</v>
      </c>
      <c r="D871" s="42">
        <v>221.02</v>
      </c>
      <c r="E871" s="43">
        <v>44562</v>
      </c>
    </row>
    <row r="872" spans="1:5" x14ac:dyDescent="0.25">
      <c r="A872" s="41" t="s">
        <v>42</v>
      </c>
      <c r="B872" s="42">
        <v>0.875</v>
      </c>
      <c r="C872" s="42">
        <v>193.39</v>
      </c>
      <c r="D872" s="42">
        <v>221.02</v>
      </c>
      <c r="E872" s="43">
        <v>44562</v>
      </c>
    </row>
    <row r="873" spans="1:5" x14ac:dyDescent="0.25">
      <c r="A873" s="41" t="s">
        <v>42</v>
      </c>
      <c r="B873" s="42">
        <v>0.625</v>
      </c>
      <c r="C873" s="42">
        <v>138.13999999999999</v>
      </c>
      <c r="D873" s="42">
        <v>221.02</v>
      </c>
      <c r="E873" s="43">
        <v>44562</v>
      </c>
    </row>
    <row r="874" spans="1:5" x14ac:dyDescent="0.25">
      <c r="A874" s="41" t="s">
        <v>42</v>
      </c>
      <c r="B874" s="42">
        <v>0.5</v>
      </c>
      <c r="C874" s="42">
        <v>110.51</v>
      </c>
      <c r="D874" s="42">
        <v>221.02</v>
      </c>
      <c r="E874" s="43">
        <v>44562</v>
      </c>
    </row>
    <row r="875" spans="1:5" x14ac:dyDescent="0.25">
      <c r="A875" s="41" t="s">
        <v>42</v>
      </c>
      <c r="B875" s="42">
        <v>0.75</v>
      </c>
      <c r="C875" s="42">
        <v>197.76</v>
      </c>
      <c r="D875" s="42">
        <v>263.68</v>
      </c>
      <c r="E875" s="43">
        <v>44562</v>
      </c>
    </row>
    <row r="876" spans="1:5" x14ac:dyDescent="0.25">
      <c r="A876" s="41" t="s">
        <v>42</v>
      </c>
      <c r="B876" s="42">
        <v>0.39</v>
      </c>
      <c r="C876" s="42">
        <v>111.15</v>
      </c>
      <c r="D876" s="42">
        <v>285</v>
      </c>
      <c r="E876" s="43">
        <v>44562</v>
      </c>
    </row>
    <row r="877" spans="1:5" x14ac:dyDescent="0.25">
      <c r="A877" s="41" t="s">
        <v>42</v>
      </c>
      <c r="B877" s="42">
        <v>1</v>
      </c>
      <c r="C877" s="42">
        <v>314.60000000000002</v>
      </c>
      <c r="D877" s="42">
        <v>314.60000000000002</v>
      </c>
      <c r="E877" s="43">
        <v>44562</v>
      </c>
    </row>
    <row r="878" spans="1:5" x14ac:dyDescent="0.25">
      <c r="A878" s="41" t="s">
        <v>42</v>
      </c>
      <c r="B878" s="42">
        <v>0.75</v>
      </c>
      <c r="C878" s="42">
        <v>243.75</v>
      </c>
      <c r="D878" s="42">
        <v>325</v>
      </c>
      <c r="E878" s="43">
        <v>44562</v>
      </c>
    </row>
    <row r="879" spans="1:5" x14ac:dyDescent="0.25">
      <c r="A879" s="41" t="s">
        <v>42</v>
      </c>
      <c r="B879" s="42">
        <v>0.5</v>
      </c>
      <c r="C879" s="42">
        <v>162.5</v>
      </c>
      <c r="D879" s="42">
        <v>325</v>
      </c>
      <c r="E879" s="43">
        <v>44562</v>
      </c>
    </row>
    <row r="880" spans="1:5" x14ac:dyDescent="0.25">
      <c r="A880" s="41" t="s">
        <v>43</v>
      </c>
      <c r="B880" s="42">
        <v>0.81799999999999995</v>
      </c>
      <c r="C880" s="42">
        <v>143.13</v>
      </c>
      <c r="D880" s="42">
        <v>174.98</v>
      </c>
      <c r="E880" s="43">
        <v>44562</v>
      </c>
    </row>
    <row r="881" spans="1:5" x14ac:dyDescent="0.25">
      <c r="A881" s="41" t="s">
        <v>43</v>
      </c>
      <c r="B881" s="42">
        <v>0.60099999999999998</v>
      </c>
      <c r="C881" s="42">
        <v>105.16</v>
      </c>
      <c r="D881" s="42">
        <v>174.98</v>
      </c>
      <c r="E881" s="43">
        <v>44562</v>
      </c>
    </row>
    <row r="882" spans="1:5" x14ac:dyDescent="0.25">
      <c r="A882" s="41" t="s">
        <v>43</v>
      </c>
      <c r="B882" s="42">
        <v>1.169</v>
      </c>
      <c r="C882" s="42">
        <v>204.55</v>
      </c>
      <c r="D882" s="42">
        <v>174.98</v>
      </c>
      <c r="E882" s="43">
        <v>44562</v>
      </c>
    </row>
    <row r="883" spans="1:5" x14ac:dyDescent="0.25">
      <c r="A883" s="41" t="s">
        <v>43</v>
      </c>
      <c r="B883" s="42">
        <v>2.7E-2</v>
      </c>
      <c r="C883" s="42">
        <v>4.72</v>
      </c>
      <c r="D883" s="42">
        <v>174.81</v>
      </c>
      <c r="E883" s="43">
        <v>44562</v>
      </c>
    </row>
    <row r="884" spans="1:5" x14ac:dyDescent="0.25">
      <c r="A884" s="41" t="s">
        <v>43</v>
      </c>
      <c r="B884" s="42">
        <v>0.501</v>
      </c>
      <c r="C884" s="42">
        <v>87.67</v>
      </c>
      <c r="D884" s="42">
        <v>174.99</v>
      </c>
      <c r="E884" s="43">
        <v>44562</v>
      </c>
    </row>
    <row r="885" spans="1:5" x14ac:dyDescent="0.25">
      <c r="A885" s="41" t="s">
        <v>43</v>
      </c>
      <c r="B885" s="42">
        <v>1.202</v>
      </c>
      <c r="C885" s="42">
        <v>210.33</v>
      </c>
      <c r="D885" s="42">
        <v>174.98</v>
      </c>
      <c r="E885" s="43">
        <v>44562</v>
      </c>
    </row>
    <row r="886" spans="1:5" x14ac:dyDescent="0.25">
      <c r="A886" s="41" t="s">
        <v>44</v>
      </c>
      <c r="B886" s="42">
        <v>1.28</v>
      </c>
      <c r="C886" s="42">
        <v>362.66</v>
      </c>
      <c r="D886" s="42">
        <v>283.33</v>
      </c>
      <c r="E886" s="43">
        <v>44562</v>
      </c>
    </row>
    <row r="887" spans="1:5" x14ac:dyDescent="0.25">
      <c r="A887" s="41" t="s">
        <v>44</v>
      </c>
      <c r="B887" s="42">
        <v>0.36</v>
      </c>
      <c r="C887" s="42">
        <v>102</v>
      </c>
      <c r="D887" s="42">
        <v>283.33</v>
      </c>
      <c r="E887" s="43">
        <v>44562</v>
      </c>
    </row>
    <row r="888" spans="1:5" x14ac:dyDescent="0.25">
      <c r="A888" s="41" t="s">
        <v>44</v>
      </c>
      <c r="B888" s="42">
        <v>0.64</v>
      </c>
      <c r="C888" s="42">
        <v>181.33</v>
      </c>
      <c r="D888" s="42">
        <v>283.33</v>
      </c>
      <c r="E888" s="43">
        <v>44562</v>
      </c>
    </row>
    <row r="889" spans="1:5" x14ac:dyDescent="0.25">
      <c r="A889" s="41" t="s">
        <v>44</v>
      </c>
      <c r="B889" s="42">
        <v>0.64</v>
      </c>
      <c r="C889" s="42">
        <v>181.34</v>
      </c>
      <c r="D889" s="42">
        <v>283.33999999999997</v>
      </c>
      <c r="E889" s="43">
        <v>44562</v>
      </c>
    </row>
    <row r="890" spans="1:5" x14ac:dyDescent="0.25">
      <c r="A890" s="41" t="s">
        <v>44</v>
      </c>
      <c r="B890" s="42">
        <v>0.64</v>
      </c>
      <c r="C890" s="42">
        <v>181.33</v>
      </c>
      <c r="D890" s="42">
        <v>283.33</v>
      </c>
      <c r="E890" s="43">
        <v>44562</v>
      </c>
    </row>
    <row r="891" spans="1:5" x14ac:dyDescent="0.25">
      <c r="A891" s="41" t="s">
        <v>44</v>
      </c>
      <c r="B891" s="42">
        <v>0.64</v>
      </c>
      <c r="C891" s="42">
        <v>181.33</v>
      </c>
      <c r="D891" s="42">
        <v>283.33</v>
      </c>
      <c r="E891" s="43">
        <v>44562</v>
      </c>
    </row>
    <row r="892" spans="1:5" x14ac:dyDescent="0.25">
      <c r="A892" s="41" t="s">
        <v>44</v>
      </c>
      <c r="B892" s="42">
        <v>1.28</v>
      </c>
      <c r="C892" s="42">
        <v>362.67</v>
      </c>
      <c r="D892" s="42">
        <v>283.33999999999997</v>
      </c>
      <c r="E892" s="43">
        <v>44562</v>
      </c>
    </row>
    <row r="893" spans="1:5" x14ac:dyDescent="0.25">
      <c r="A893" s="41" t="s">
        <v>44</v>
      </c>
      <c r="B893" s="42">
        <v>1.28</v>
      </c>
      <c r="C893" s="42">
        <v>362.67</v>
      </c>
      <c r="D893" s="42">
        <v>283.33999999999997</v>
      </c>
      <c r="E893" s="43">
        <v>44562</v>
      </c>
    </row>
    <row r="894" spans="1:5" x14ac:dyDescent="0.25">
      <c r="A894" s="41" t="s">
        <v>44</v>
      </c>
      <c r="B894" s="42">
        <v>0.96</v>
      </c>
      <c r="C894" s="42">
        <v>273.73</v>
      </c>
      <c r="D894" s="42">
        <v>285.14</v>
      </c>
      <c r="E894" s="43">
        <v>44562</v>
      </c>
    </row>
    <row r="895" spans="1:5" x14ac:dyDescent="0.25">
      <c r="A895" s="41" t="s">
        <v>45</v>
      </c>
      <c r="B895" s="42">
        <v>1.04</v>
      </c>
      <c r="C895" s="42">
        <v>338</v>
      </c>
      <c r="D895" s="42">
        <v>325</v>
      </c>
      <c r="E895" s="43">
        <v>44562</v>
      </c>
    </row>
    <row r="896" spans="1:5" x14ac:dyDescent="0.25">
      <c r="A896" s="41" t="s">
        <v>45</v>
      </c>
      <c r="B896" s="42">
        <v>0.52</v>
      </c>
      <c r="C896" s="42">
        <v>169</v>
      </c>
      <c r="D896" s="42">
        <v>325</v>
      </c>
      <c r="E896" s="43">
        <v>44562</v>
      </c>
    </row>
    <row r="897" spans="1:5" x14ac:dyDescent="0.25">
      <c r="A897" s="41" t="s">
        <v>45</v>
      </c>
      <c r="B897" s="42">
        <v>0.91</v>
      </c>
      <c r="C897" s="42">
        <v>295.75</v>
      </c>
      <c r="D897" s="42">
        <v>325</v>
      </c>
      <c r="E897" s="43">
        <v>44562</v>
      </c>
    </row>
    <row r="898" spans="1:5" x14ac:dyDescent="0.25">
      <c r="A898" s="41" t="s">
        <v>45</v>
      </c>
      <c r="B898" s="42">
        <v>0.78</v>
      </c>
      <c r="C898" s="42">
        <v>253.5</v>
      </c>
      <c r="D898" s="42">
        <v>325</v>
      </c>
      <c r="E898" s="43">
        <v>44562</v>
      </c>
    </row>
    <row r="899" spans="1:5" x14ac:dyDescent="0.25">
      <c r="A899" s="41" t="s">
        <v>45</v>
      </c>
      <c r="B899" s="42">
        <v>0.19</v>
      </c>
      <c r="C899" s="42">
        <v>61.75</v>
      </c>
      <c r="D899" s="42">
        <v>325</v>
      </c>
      <c r="E899" s="43">
        <v>44562</v>
      </c>
    </row>
    <row r="900" spans="1:5" x14ac:dyDescent="0.25">
      <c r="A900" s="41" t="s">
        <v>45</v>
      </c>
      <c r="B900" s="42">
        <v>0.26</v>
      </c>
      <c r="C900" s="42">
        <v>86.83</v>
      </c>
      <c r="D900" s="42">
        <v>333.96</v>
      </c>
      <c r="E900" s="43">
        <v>44562</v>
      </c>
    </row>
    <row r="901" spans="1:5" x14ac:dyDescent="0.25">
      <c r="A901" s="41" t="s">
        <v>45</v>
      </c>
      <c r="B901" s="42">
        <v>0.52</v>
      </c>
      <c r="C901" s="42">
        <v>184.12</v>
      </c>
      <c r="D901" s="42">
        <v>354.08</v>
      </c>
      <c r="E901" s="43">
        <v>44562</v>
      </c>
    </row>
    <row r="902" spans="1:5" x14ac:dyDescent="0.25">
      <c r="A902" s="41" t="s">
        <v>45</v>
      </c>
      <c r="B902" s="42">
        <v>0.78</v>
      </c>
      <c r="C902" s="42">
        <v>276.17</v>
      </c>
      <c r="D902" s="42">
        <v>354.06</v>
      </c>
      <c r="E902" s="43">
        <v>44562</v>
      </c>
    </row>
    <row r="903" spans="1:5" x14ac:dyDescent="0.25">
      <c r="A903" s="41" t="s">
        <v>46</v>
      </c>
      <c r="B903" s="42">
        <v>1.377</v>
      </c>
      <c r="C903" s="42">
        <v>1038.82</v>
      </c>
      <c r="D903" s="42">
        <v>754.41</v>
      </c>
      <c r="E903" s="43">
        <v>44562</v>
      </c>
    </row>
    <row r="904" spans="1:5" x14ac:dyDescent="0.25">
      <c r="A904" s="41" t="s">
        <v>46</v>
      </c>
      <c r="B904" s="42">
        <v>0.84899999999999998</v>
      </c>
      <c r="C904" s="42">
        <v>640.5</v>
      </c>
      <c r="D904" s="42">
        <v>754.42</v>
      </c>
      <c r="E904" s="43">
        <v>44562</v>
      </c>
    </row>
    <row r="905" spans="1:5" x14ac:dyDescent="0.25">
      <c r="A905" s="41" t="s">
        <v>46</v>
      </c>
      <c r="B905" s="42">
        <v>2.5739999999999998</v>
      </c>
      <c r="C905" s="42">
        <v>1941.85</v>
      </c>
      <c r="D905" s="42">
        <v>754.41</v>
      </c>
      <c r="E905" s="43">
        <v>44562</v>
      </c>
    </row>
    <row r="906" spans="1:5" x14ac:dyDescent="0.25">
      <c r="A906" s="41" t="s">
        <v>46</v>
      </c>
      <c r="B906" s="42">
        <v>1.377</v>
      </c>
      <c r="C906" s="42">
        <v>1079.8399999999999</v>
      </c>
      <c r="D906" s="42">
        <v>784.2</v>
      </c>
      <c r="E906" s="43">
        <v>44562</v>
      </c>
    </row>
    <row r="907" spans="1:5" x14ac:dyDescent="0.25">
      <c r="A907" s="41" t="s">
        <v>46</v>
      </c>
      <c r="B907" s="42">
        <v>0.97</v>
      </c>
      <c r="C907" s="42">
        <v>790.54</v>
      </c>
      <c r="D907" s="42">
        <v>814.99</v>
      </c>
      <c r="E907" s="43">
        <v>44562</v>
      </c>
    </row>
    <row r="908" spans="1:5" x14ac:dyDescent="0.25">
      <c r="A908" s="41" t="s">
        <v>46</v>
      </c>
      <c r="B908" s="42">
        <v>0.89200000000000002</v>
      </c>
      <c r="C908" s="42">
        <v>726.97</v>
      </c>
      <c r="D908" s="42">
        <v>814.99</v>
      </c>
      <c r="E908" s="43">
        <v>44562</v>
      </c>
    </row>
    <row r="909" spans="1:5" x14ac:dyDescent="0.25">
      <c r="A909" s="41" t="s">
        <v>47</v>
      </c>
      <c r="B909" s="42">
        <v>1.2609999999999999</v>
      </c>
      <c r="C909" s="42">
        <v>935.25</v>
      </c>
      <c r="D909" s="42">
        <v>741.67</v>
      </c>
      <c r="E909" s="43">
        <v>44562</v>
      </c>
    </row>
    <row r="910" spans="1:5" x14ac:dyDescent="0.25">
      <c r="A910" s="41" t="s">
        <v>47</v>
      </c>
      <c r="B910" s="42">
        <v>0.52800000000000002</v>
      </c>
      <c r="C910" s="42">
        <v>391.6</v>
      </c>
      <c r="D910" s="42">
        <v>741.67</v>
      </c>
      <c r="E910" s="43">
        <v>44562</v>
      </c>
    </row>
    <row r="911" spans="1:5" x14ac:dyDescent="0.25">
      <c r="A911" s="41" t="s">
        <v>47</v>
      </c>
      <c r="B911" s="42">
        <v>1</v>
      </c>
      <c r="C911" s="42">
        <v>741.67</v>
      </c>
      <c r="D911" s="42">
        <v>741.67</v>
      </c>
      <c r="E911" s="43">
        <v>44562</v>
      </c>
    </row>
    <row r="912" spans="1:5" x14ac:dyDescent="0.25">
      <c r="A912" s="41" t="s">
        <v>47</v>
      </c>
      <c r="B912" s="42">
        <v>1.2609999999999999</v>
      </c>
      <c r="C912" s="42">
        <v>935.25</v>
      </c>
      <c r="D912" s="42">
        <v>741.67</v>
      </c>
      <c r="E912" s="43">
        <v>44562</v>
      </c>
    </row>
    <row r="913" spans="1:5" x14ac:dyDescent="0.25">
      <c r="A913" s="41" t="s">
        <v>47</v>
      </c>
      <c r="B913" s="42">
        <v>1.2609999999999999</v>
      </c>
      <c r="C913" s="42">
        <v>935.24</v>
      </c>
      <c r="D913" s="42">
        <v>741.67</v>
      </c>
      <c r="E913" s="43">
        <v>44562</v>
      </c>
    </row>
    <row r="914" spans="1:5" x14ac:dyDescent="0.25">
      <c r="A914" s="41" t="s">
        <v>47</v>
      </c>
      <c r="B914" s="42">
        <v>4.1779999999999999</v>
      </c>
      <c r="C914" s="42">
        <v>3098.69</v>
      </c>
      <c r="D914" s="42">
        <v>741.67</v>
      </c>
      <c r="E914" s="43">
        <v>44562</v>
      </c>
    </row>
    <row r="915" spans="1:5" x14ac:dyDescent="0.25">
      <c r="A915" s="41" t="s">
        <v>47</v>
      </c>
      <c r="B915" s="42">
        <v>1.2609999999999999</v>
      </c>
      <c r="C915" s="42">
        <v>1071.8499999999999</v>
      </c>
      <c r="D915" s="42">
        <v>850</v>
      </c>
      <c r="E915" s="43">
        <v>44562</v>
      </c>
    </row>
    <row r="916" spans="1:5" x14ac:dyDescent="0.25">
      <c r="A916" s="41" t="s">
        <v>53</v>
      </c>
      <c r="B916" s="42">
        <v>4.05</v>
      </c>
      <c r="C916" s="42">
        <v>1253.03</v>
      </c>
      <c r="D916" s="42">
        <v>309.39</v>
      </c>
      <c r="E916" s="43">
        <v>44562</v>
      </c>
    </row>
    <row r="917" spans="1:5" x14ac:dyDescent="0.25">
      <c r="A917" s="41" t="s">
        <v>53</v>
      </c>
      <c r="B917" s="42">
        <v>3.1280000000000001</v>
      </c>
      <c r="C917" s="42">
        <v>967.77</v>
      </c>
      <c r="D917" s="42">
        <v>309.39</v>
      </c>
      <c r="E917" s="43">
        <v>44562</v>
      </c>
    </row>
    <row r="918" spans="1:5" x14ac:dyDescent="0.25">
      <c r="A918" s="41" t="s">
        <v>53</v>
      </c>
      <c r="B918" s="42">
        <v>1.4850000000000001</v>
      </c>
      <c r="C918" s="42">
        <v>459.44</v>
      </c>
      <c r="D918" s="42">
        <v>309.39</v>
      </c>
      <c r="E918" s="43">
        <v>44562</v>
      </c>
    </row>
    <row r="919" spans="1:5" x14ac:dyDescent="0.25">
      <c r="A919" s="41" t="s">
        <v>53</v>
      </c>
      <c r="B919" s="42">
        <v>4.4550000000000001</v>
      </c>
      <c r="C919" s="42">
        <v>1378.33</v>
      </c>
      <c r="D919" s="42">
        <v>309.39</v>
      </c>
      <c r="E919" s="43">
        <v>44562</v>
      </c>
    </row>
    <row r="920" spans="1:5" x14ac:dyDescent="0.25">
      <c r="A920" s="41" t="s">
        <v>53</v>
      </c>
      <c r="B920" s="42">
        <v>1.357</v>
      </c>
      <c r="C920" s="42">
        <v>419.84</v>
      </c>
      <c r="D920" s="42">
        <v>309.39</v>
      </c>
      <c r="E920" s="43">
        <v>44562</v>
      </c>
    </row>
    <row r="921" spans="1:5" x14ac:dyDescent="0.25">
      <c r="A921" s="41" t="s">
        <v>53</v>
      </c>
      <c r="B921" s="42">
        <v>5.67</v>
      </c>
      <c r="C921" s="42">
        <v>1775.14</v>
      </c>
      <c r="D921" s="42">
        <v>313.08</v>
      </c>
      <c r="E921" s="43">
        <v>44562</v>
      </c>
    </row>
    <row r="922" spans="1:5" x14ac:dyDescent="0.25">
      <c r="A922" s="41" t="s">
        <v>53</v>
      </c>
      <c r="B922" s="42">
        <v>3.7130000000000001</v>
      </c>
      <c r="C922" s="42">
        <v>1668.98</v>
      </c>
      <c r="D922" s="42">
        <v>449.5</v>
      </c>
      <c r="E922" s="43">
        <v>44562</v>
      </c>
    </row>
    <row r="923" spans="1:5" x14ac:dyDescent="0.25">
      <c r="A923" s="41" t="s">
        <v>53</v>
      </c>
      <c r="B923" s="42">
        <v>0.8</v>
      </c>
      <c r="C923" s="42">
        <v>236</v>
      </c>
      <c r="D923" s="42">
        <v>295</v>
      </c>
      <c r="E923" s="43">
        <v>44562</v>
      </c>
    </row>
    <row r="924" spans="1:5" x14ac:dyDescent="0.25">
      <c r="A924" s="41" t="s">
        <v>53</v>
      </c>
      <c r="B924" s="42">
        <v>1.4850000000000001</v>
      </c>
      <c r="C924" s="42">
        <v>438.08</v>
      </c>
      <c r="D924" s="42">
        <v>295</v>
      </c>
      <c r="E924" s="43">
        <v>44562</v>
      </c>
    </row>
    <row r="925" spans="1:5" x14ac:dyDescent="0.25">
      <c r="A925" s="41" t="s">
        <v>53</v>
      </c>
      <c r="B925" s="42">
        <v>0.6</v>
      </c>
      <c r="C925" s="42">
        <v>177</v>
      </c>
      <c r="D925" s="42">
        <v>295</v>
      </c>
      <c r="E925" s="43">
        <v>44562</v>
      </c>
    </row>
    <row r="926" spans="1:5" x14ac:dyDescent="0.25">
      <c r="A926" s="41" t="s">
        <v>53</v>
      </c>
      <c r="B926" s="42">
        <v>2.97</v>
      </c>
      <c r="C926" s="42">
        <v>876.15</v>
      </c>
      <c r="D926" s="42">
        <v>295</v>
      </c>
      <c r="E926" s="43">
        <v>44562</v>
      </c>
    </row>
    <row r="927" spans="1:5" x14ac:dyDescent="0.25">
      <c r="A927" s="41" t="s">
        <v>53</v>
      </c>
      <c r="B927" s="42">
        <v>5.94</v>
      </c>
      <c r="C927" s="42">
        <v>1752.3</v>
      </c>
      <c r="D927" s="42">
        <v>295</v>
      </c>
      <c r="E927" s="43">
        <v>44562</v>
      </c>
    </row>
    <row r="928" spans="1:5" x14ac:dyDescent="0.25">
      <c r="A928" s="41" t="s">
        <v>53</v>
      </c>
      <c r="B928" s="42">
        <v>1.1539999999999999</v>
      </c>
      <c r="C928" s="42">
        <v>340.43</v>
      </c>
      <c r="D928" s="42">
        <v>295</v>
      </c>
      <c r="E928" s="43">
        <v>44562</v>
      </c>
    </row>
    <row r="929" spans="1:5" x14ac:dyDescent="0.25">
      <c r="A929" s="41" t="s">
        <v>53</v>
      </c>
      <c r="B929" s="42">
        <v>5.2649999999999997</v>
      </c>
      <c r="C929" s="42">
        <v>1553.17</v>
      </c>
      <c r="D929" s="42">
        <v>295</v>
      </c>
      <c r="E929" s="43">
        <v>44562</v>
      </c>
    </row>
    <row r="930" spans="1:5" x14ac:dyDescent="0.25">
      <c r="A930" s="41" t="s">
        <v>53</v>
      </c>
      <c r="B930" s="42">
        <v>1.4850000000000001</v>
      </c>
      <c r="C930" s="42">
        <v>437.86</v>
      </c>
      <c r="D930" s="42">
        <v>294.86</v>
      </c>
      <c r="E930" s="43">
        <v>44562</v>
      </c>
    </row>
    <row r="931" spans="1:5" x14ac:dyDescent="0.25">
      <c r="A931" s="41" t="s">
        <v>53</v>
      </c>
      <c r="B931" s="42">
        <v>0.74299999999999999</v>
      </c>
      <c r="C931" s="42">
        <v>218.81</v>
      </c>
      <c r="D931" s="42">
        <v>294.5</v>
      </c>
      <c r="E931" s="43">
        <v>44562</v>
      </c>
    </row>
    <row r="932" spans="1:5" x14ac:dyDescent="0.25">
      <c r="A932" s="41" t="s">
        <v>53</v>
      </c>
      <c r="B932" s="42">
        <v>1.357</v>
      </c>
      <c r="C932" s="42">
        <v>399.64</v>
      </c>
      <c r="D932" s="42">
        <v>294.5</v>
      </c>
      <c r="E932" s="43">
        <v>44562</v>
      </c>
    </row>
    <row r="933" spans="1:5" x14ac:dyDescent="0.25">
      <c r="A933" s="41" t="s">
        <v>53</v>
      </c>
      <c r="B933" s="42">
        <v>5.1980000000000004</v>
      </c>
      <c r="C933" s="42">
        <v>1530.81</v>
      </c>
      <c r="D933" s="42">
        <v>294.5</v>
      </c>
      <c r="E933" s="43">
        <v>44562</v>
      </c>
    </row>
    <row r="934" spans="1:5" x14ac:dyDescent="0.25">
      <c r="A934" s="41" t="s">
        <v>53</v>
      </c>
      <c r="B934" s="42">
        <v>4.05</v>
      </c>
      <c r="C934" s="42">
        <v>1192.72</v>
      </c>
      <c r="D934" s="42">
        <v>294.5</v>
      </c>
      <c r="E934" s="43">
        <v>44562</v>
      </c>
    </row>
    <row r="935" spans="1:5" x14ac:dyDescent="0.25">
      <c r="A935" s="41" t="s">
        <v>53</v>
      </c>
      <c r="B935" s="42">
        <v>1.357</v>
      </c>
      <c r="C935" s="42">
        <v>399.64</v>
      </c>
      <c r="D935" s="42">
        <v>294.5</v>
      </c>
      <c r="E935" s="43">
        <v>44562</v>
      </c>
    </row>
    <row r="936" spans="1:5" x14ac:dyDescent="0.25">
      <c r="A936" s="41" t="s">
        <v>53</v>
      </c>
      <c r="B936" s="42">
        <v>5.1980000000000004</v>
      </c>
      <c r="C936" s="42">
        <v>1530.81</v>
      </c>
      <c r="D936" s="42">
        <v>294.5</v>
      </c>
      <c r="E936" s="43">
        <v>44562</v>
      </c>
    </row>
    <row r="937" spans="1:5" x14ac:dyDescent="0.25">
      <c r="A937" s="41" t="s">
        <v>53</v>
      </c>
      <c r="B937" s="42">
        <v>2.2280000000000002</v>
      </c>
      <c r="C937" s="42">
        <v>656.15</v>
      </c>
      <c r="D937" s="42">
        <v>294.5</v>
      </c>
      <c r="E937" s="43">
        <v>44562</v>
      </c>
    </row>
    <row r="938" spans="1:5" x14ac:dyDescent="0.25">
      <c r="A938" s="41" t="s">
        <v>53</v>
      </c>
      <c r="B938" s="42">
        <v>2.2280000000000002</v>
      </c>
      <c r="C938" s="42">
        <v>656.14</v>
      </c>
      <c r="D938" s="42">
        <v>294.5</v>
      </c>
      <c r="E938" s="43">
        <v>44562</v>
      </c>
    </row>
    <row r="939" spans="1:5" x14ac:dyDescent="0.25">
      <c r="A939" s="41" t="s">
        <v>53</v>
      </c>
      <c r="B939" s="42">
        <v>4.75</v>
      </c>
      <c r="C939" s="42">
        <v>1842.45</v>
      </c>
      <c r="D939" s="42">
        <v>387.88</v>
      </c>
      <c r="E939" s="43">
        <v>44562</v>
      </c>
    </row>
    <row r="940" spans="1:5" x14ac:dyDescent="0.25">
      <c r="A940" s="41" t="s">
        <v>53</v>
      </c>
      <c r="B940" s="42">
        <v>0.8</v>
      </c>
      <c r="C940" s="42">
        <v>335.62</v>
      </c>
      <c r="D940" s="42">
        <v>419.53</v>
      </c>
      <c r="E940" s="43">
        <v>44562</v>
      </c>
    </row>
    <row r="941" spans="1:5" x14ac:dyDescent="0.25">
      <c r="A941" s="41" t="s">
        <v>53</v>
      </c>
      <c r="B941" s="42">
        <v>2.2280000000000002</v>
      </c>
      <c r="C941" s="42">
        <v>821.82</v>
      </c>
      <c r="D941" s="42">
        <v>368.86</v>
      </c>
      <c r="E941" s="43">
        <v>44562</v>
      </c>
    </row>
    <row r="942" spans="1:5" x14ac:dyDescent="0.25">
      <c r="A942" s="41" t="s">
        <v>53</v>
      </c>
      <c r="B942" s="42">
        <v>1.357</v>
      </c>
      <c r="C942" s="42">
        <v>386.75</v>
      </c>
      <c r="D942" s="42">
        <v>285</v>
      </c>
      <c r="E942" s="43">
        <v>44562</v>
      </c>
    </row>
    <row r="943" spans="1:5" x14ac:dyDescent="0.25">
      <c r="A943" s="41" t="s">
        <v>53</v>
      </c>
      <c r="B943" s="42">
        <v>4.05</v>
      </c>
      <c r="C943" s="42">
        <v>1154.25</v>
      </c>
      <c r="D943" s="42">
        <v>285</v>
      </c>
      <c r="E943" s="43">
        <v>44562</v>
      </c>
    </row>
    <row r="944" spans="1:5" x14ac:dyDescent="0.25">
      <c r="A944" s="41" t="s">
        <v>53</v>
      </c>
      <c r="B944" s="42">
        <v>3.399</v>
      </c>
      <c r="C944" s="42">
        <v>968.71</v>
      </c>
      <c r="D944" s="42">
        <v>285</v>
      </c>
      <c r="E944" s="43">
        <v>44562</v>
      </c>
    </row>
    <row r="945" spans="1:5" x14ac:dyDescent="0.25">
      <c r="A945" s="41" t="s">
        <v>179</v>
      </c>
      <c r="B945" s="42">
        <v>0.15</v>
      </c>
      <c r="C945" s="42">
        <v>24</v>
      </c>
      <c r="D945" s="42">
        <v>160</v>
      </c>
      <c r="E945" s="43">
        <v>44562</v>
      </c>
    </row>
    <row r="946" spans="1:5" x14ac:dyDescent="0.25">
      <c r="A946" s="41" t="s">
        <v>179</v>
      </c>
      <c r="B946" s="42">
        <v>6.3710000000000004</v>
      </c>
      <c r="C946" s="42">
        <v>1019.36</v>
      </c>
      <c r="D946" s="42">
        <v>160</v>
      </c>
      <c r="E946" s="43">
        <v>44562</v>
      </c>
    </row>
    <row r="947" spans="1:5" x14ac:dyDescent="0.25">
      <c r="A947" s="41" t="s">
        <v>179</v>
      </c>
      <c r="B947" s="42">
        <v>0.125</v>
      </c>
      <c r="C947" s="42">
        <v>20</v>
      </c>
      <c r="D947" s="42">
        <v>160</v>
      </c>
      <c r="E947" s="43">
        <v>44562</v>
      </c>
    </row>
    <row r="948" spans="1:5" x14ac:dyDescent="0.25">
      <c r="A948" s="41" t="s">
        <v>179</v>
      </c>
      <c r="B948" s="42">
        <v>0.05</v>
      </c>
      <c r="C948" s="42">
        <v>8</v>
      </c>
      <c r="D948" s="42">
        <v>160</v>
      </c>
      <c r="E948" s="43">
        <v>44562</v>
      </c>
    </row>
    <row r="949" spans="1:5" x14ac:dyDescent="0.25">
      <c r="A949" s="41" t="s">
        <v>179</v>
      </c>
      <c r="B949" s="42">
        <v>5.28</v>
      </c>
      <c r="C949" s="42">
        <v>844.8</v>
      </c>
      <c r="D949" s="42">
        <v>160</v>
      </c>
      <c r="E949" s="43">
        <v>44562</v>
      </c>
    </row>
    <row r="950" spans="1:5" x14ac:dyDescent="0.25">
      <c r="A950" s="41" t="s">
        <v>179</v>
      </c>
      <c r="B950" s="42">
        <v>0.32500000000000001</v>
      </c>
      <c r="C950" s="42">
        <v>52</v>
      </c>
      <c r="D950" s="42">
        <v>160</v>
      </c>
      <c r="E950" s="43">
        <v>44562</v>
      </c>
    </row>
    <row r="951" spans="1:5" x14ac:dyDescent="0.25">
      <c r="A951" s="41" t="s">
        <v>179</v>
      </c>
      <c r="B951" s="42">
        <v>7.335</v>
      </c>
      <c r="C951" s="42">
        <v>1173.5999999999999</v>
      </c>
      <c r="D951" s="42">
        <v>160</v>
      </c>
      <c r="E951" s="43">
        <v>44562</v>
      </c>
    </row>
    <row r="952" spans="1:5" x14ac:dyDescent="0.25">
      <c r="A952" s="41" t="s">
        <v>179</v>
      </c>
      <c r="B952" s="42">
        <v>1.992</v>
      </c>
      <c r="C952" s="42">
        <v>318.72000000000003</v>
      </c>
      <c r="D952" s="42">
        <v>160</v>
      </c>
      <c r="E952" s="43">
        <v>44562</v>
      </c>
    </row>
    <row r="953" spans="1:5" x14ac:dyDescent="0.25">
      <c r="A953" s="41" t="s">
        <v>179</v>
      </c>
      <c r="B953" s="42">
        <v>5.7039999999999997</v>
      </c>
      <c r="C953" s="42">
        <v>912.64</v>
      </c>
      <c r="D953" s="42">
        <v>160</v>
      </c>
      <c r="E953" s="43">
        <v>44562</v>
      </c>
    </row>
    <row r="954" spans="1:5" x14ac:dyDescent="0.25">
      <c r="A954" s="41" t="s">
        <v>179</v>
      </c>
      <c r="B954" s="42">
        <v>0.05</v>
      </c>
      <c r="C954" s="42">
        <v>8</v>
      </c>
      <c r="D954" s="42">
        <v>160</v>
      </c>
      <c r="E954" s="43">
        <v>44562</v>
      </c>
    </row>
    <row r="955" spans="1:5" x14ac:dyDescent="0.25">
      <c r="A955" s="41" t="s">
        <v>179</v>
      </c>
      <c r="B955" s="42">
        <v>2.7</v>
      </c>
      <c r="C955" s="42">
        <v>432</v>
      </c>
      <c r="D955" s="42">
        <v>160</v>
      </c>
      <c r="E955" s="43">
        <v>44562</v>
      </c>
    </row>
    <row r="956" spans="1:5" x14ac:dyDescent="0.25">
      <c r="A956" s="41" t="s">
        <v>179</v>
      </c>
      <c r="B956" s="42">
        <v>6.6970000000000001</v>
      </c>
      <c r="C956" s="42">
        <v>1071.52</v>
      </c>
      <c r="D956" s="42">
        <v>160</v>
      </c>
      <c r="E956" s="43">
        <v>44562</v>
      </c>
    </row>
    <row r="957" spans="1:5" x14ac:dyDescent="0.25">
      <c r="A957" s="41" t="s">
        <v>179</v>
      </c>
      <c r="B957" s="42">
        <v>0.05</v>
      </c>
      <c r="C957" s="42">
        <v>8</v>
      </c>
      <c r="D957" s="42">
        <v>160</v>
      </c>
      <c r="E957" s="43">
        <v>44562</v>
      </c>
    </row>
    <row r="958" spans="1:5" x14ac:dyDescent="0.25">
      <c r="A958" s="41" t="s">
        <v>179</v>
      </c>
      <c r="B958" s="42">
        <v>3.3279999999999998</v>
      </c>
      <c r="C958" s="42">
        <v>532.48</v>
      </c>
      <c r="D958" s="42">
        <v>160</v>
      </c>
      <c r="E958" s="43">
        <v>44562</v>
      </c>
    </row>
    <row r="959" spans="1:5" x14ac:dyDescent="0.25">
      <c r="A959" s="41" t="s">
        <v>179</v>
      </c>
      <c r="B959" s="42">
        <v>1.288</v>
      </c>
      <c r="C959" s="42">
        <v>206.08</v>
      </c>
      <c r="D959" s="42">
        <v>160</v>
      </c>
      <c r="E959" s="43">
        <v>44562</v>
      </c>
    </row>
    <row r="960" spans="1:5" x14ac:dyDescent="0.25">
      <c r="A960" s="41" t="s">
        <v>179</v>
      </c>
      <c r="B960" s="42">
        <v>0.56000000000000005</v>
      </c>
      <c r="C960" s="42">
        <v>89.6</v>
      </c>
      <c r="D960" s="42">
        <v>160</v>
      </c>
      <c r="E960" s="43">
        <v>44562</v>
      </c>
    </row>
    <row r="961" spans="1:5" x14ac:dyDescent="0.25">
      <c r="A961" s="41" t="s">
        <v>179</v>
      </c>
      <c r="B961" s="42">
        <v>0.05</v>
      </c>
      <c r="C961" s="42">
        <v>8</v>
      </c>
      <c r="D961" s="42">
        <v>160</v>
      </c>
      <c r="E961" s="43">
        <v>44562</v>
      </c>
    </row>
    <row r="962" spans="1:5" x14ac:dyDescent="0.25">
      <c r="A962" s="41" t="s">
        <v>179</v>
      </c>
      <c r="B962" s="42">
        <v>1.2130000000000001</v>
      </c>
      <c r="C962" s="42">
        <v>194.08</v>
      </c>
      <c r="D962" s="42">
        <v>160</v>
      </c>
      <c r="E962" s="43">
        <v>44562</v>
      </c>
    </row>
    <row r="963" spans="1:5" x14ac:dyDescent="0.25">
      <c r="A963" s="41" t="s">
        <v>179</v>
      </c>
      <c r="B963" s="42">
        <v>6.7320000000000002</v>
      </c>
      <c r="C963" s="42">
        <v>1077.1199999999999</v>
      </c>
      <c r="D963" s="42">
        <v>160</v>
      </c>
      <c r="E963" s="43">
        <v>44562</v>
      </c>
    </row>
    <row r="964" spans="1:5" x14ac:dyDescent="0.25">
      <c r="A964" s="41" t="s">
        <v>179</v>
      </c>
      <c r="B964" s="42">
        <v>0.3</v>
      </c>
      <c r="C964" s="42">
        <v>48</v>
      </c>
      <c r="D964" s="42">
        <v>160</v>
      </c>
      <c r="E964" s="43">
        <v>44562</v>
      </c>
    </row>
    <row r="965" spans="1:5" x14ac:dyDescent="0.25">
      <c r="A965" s="41" t="s">
        <v>179</v>
      </c>
      <c r="B965" s="42">
        <v>0.2</v>
      </c>
      <c r="C965" s="42">
        <v>32</v>
      </c>
      <c r="D965" s="42">
        <v>160</v>
      </c>
      <c r="E965" s="43">
        <v>44562</v>
      </c>
    </row>
    <row r="966" spans="1:5" x14ac:dyDescent="0.25">
      <c r="A966" s="41" t="s">
        <v>179</v>
      </c>
      <c r="B966" s="42">
        <v>0.13500000000000001</v>
      </c>
      <c r="C966" s="42">
        <v>21.6</v>
      </c>
      <c r="D966" s="42">
        <v>160</v>
      </c>
      <c r="E966" s="43">
        <v>44562</v>
      </c>
    </row>
    <row r="967" spans="1:5" x14ac:dyDescent="0.25">
      <c r="A967" s="41" t="s">
        <v>179</v>
      </c>
      <c r="B967" s="42">
        <v>0.82799999999999996</v>
      </c>
      <c r="C967" s="42">
        <v>132.47999999999999</v>
      </c>
      <c r="D967" s="42">
        <v>160</v>
      </c>
      <c r="E967" s="43">
        <v>44562</v>
      </c>
    </row>
    <row r="968" spans="1:5" x14ac:dyDescent="0.25">
      <c r="A968" s="41" t="s">
        <v>179</v>
      </c>
      <c r="B968" s="42">
        <v>0.05</v>
      </c>
      <c r="C968" s="42">
        <v>8</v>
      </c>
      <c r="D968" s="42">
        <v>160</v>
      </c>
      <c r="E968" s="43">
        <v>44562</v>
      </c>
    </row>
    <row r="969" spans="1:5" x14ac:dyDescent="0.25">
      <c r="A969" s="41" t="s">
        <v>179</v>
      </c>
      <c r="B969" s="42">
        <v>0.05</v>
      </c>
      <c r="C969" s="42">
        <v>8</v>
      </c>
      <c r="D969" s="42">
        <v>160</v>
      </c>
      <c r="E969" s="43">
        <v>44562</v>
      </c>
    </row>
    <row r="970" spans="1:5" x14ac:dyDescent="0.25">
      <c r="A970" s="41" t="s">
        <v>179</v>
      </c>
      <c r="B970" s="42">
        <v>0.32500000000000001</v>
      </c>
      <c r="C970" s="42">
        <v>52</v>
      </c>
      <c r="D970" s="42">
        <v>160</v>
      </c>
      <c r="E970" s="43">
        <v>44562</v>
      </c>
    </row>
    <row r="971" spans="1:5" x14ac:dyDescent="0.25">
      <c r="A971" s="41" t="s">
        <v>179</v>
      </c>
      <c r="B971" s="42">
        <v>0.15</v>
      </c>
      <c r="C971" s="42">
        <v>24</v>
      </c>
      <c r="D971" s="42">
        <v>160</v>
      </c>
      <c r="E971" s="43">
        <v>44562</v>
      </c>
    </row>
    <row r="972" spans="1:5" x14ac:dyDescent="0.25">
      <c r="A972" s="41" t="s">
        <v>179</v>
      </c>
      <c r="B972" s="42">
        <v>3.3279999999999998</v>
      </c>
      <c r="C972" s="42">
        <v>532.48</v>
      </c>
      <c r="D972" s="42">
        <v>160</v>
      </c>
      <c r="E972" s="43">
        <v>44562</v>
      </c>
    </row>
    <row r="973" spans="1:5" x14ac:dyDescent="0.25">
      <c r="A973" s="41" t="s">
        <v>179</v>
      </c>
      <c r="B973" s="42">
        <v>0.4</v>
      </c>
      <c r="C973" s="42">
        <v>64</v>
      </c>
      <c r="D973" s="42">
        <v>160</v>
      </c>
      <c r="E973" s="43">
        <v>44562</v>
      </c>
    </row>
    <row r="974" spans="1:5" x14ac:dyDescent="0.25">
      <c r="A974" s="41" t="s">
        <v>179</v>
      </c>
      <c r="B974" s="42">
        <v>5.1609999999999996</v>
      </c>
      <c r="C974" s="42">
        <v>825.76</v>
      </c>
      <c r="D974" s="42">
        <v>160</v>
      </c>
      <c r="E974" s="43">
        <v>44562</v>
      </c>
    </row>
    <row r="975" spans="1:5" x14ac:dyDescent="0.25">
      <c r="A975" s="41" t="s">
        <v>179</v>
      </c>
      <c r="B975" s="42">
        <v>0.05</v>
      </c>
      <c r="C975" s="42">
        <v>8</v>
      </c>
      <c r="D975" s="42">
        <v>160</v>
      </c>
      <c r="E975" s="43">
        <v>44562</v>
      </c>
    </row>
    <row r="976" spans="1:5" x14ac:dyDescent="0.25">
      <c r="A976" s="41" t="s">
        <v>179</v>
      </c>
      <c r="B976" s="42">
        <v>0.15</v>
      </c>
      <c r="C976" s="42">
        <v>24</v>
      </c>
      <c r="D976" s="42">
        <v>160</v>
      </c>
      <c r="E976" s="43">
        <v>44562</v>
      </c>
    </row>
    <row r="977" spans="1:5" x14ac:dyDescent="0.25">
      <c r="A977" s="41" t="s">
        <v>179</v>
      </c>
      <c r="B977" s="42">
        <v>0.22500000000000001</v>
      </c>
      <c r="C977" s="42">
        <v>36</v>
      </c>
      <c r="D977" s="42">
        <v>160</v>
      </c>
      <c r="E977" s="43">
        <v>44562</v>
      </c>
    </row>
    <row r="978" spans="1:5" x14ac:dyDescent="0.25">
      <c r="A978" s="41" t="s">
        <v>179</v>
      </c>
      <c r="B978" s="42">
        <v>0.5</v>
      </c>
      <c r="C978" s="42">
        <v>80</v>
      </c>
      <c r="D978" s="42">
        <v>160</v>
      </c>
      <c r="E978" s="43">
        <v>44562</v>
      </c>
    </row>
    <row r="979" spans="1:5" x14ac:dyDescent="0.25">
      <c r="A979" s="41" t="s">
        <v>179</v>
      </c>
      <c r="B979" s="42">
        <v>0.05</v>
      </c>
      <c r="C979" s="42">
        <v>8</v>
      </c>
      <c r="D979" s="42">
        <v>160</v>
      </c>
      <c r="E979" s="43">
        <v>44562</v>
      </c>
    </row>
    <row r="980" spans="1:5" x14ac:dyDescent="0.25">
      <c r="A980" s="41" t="s">
        <v>63</v>
      </c>
      <c r="B980" s="42">
        <v>0.33500000000000002</v>
      </c>
      <c r="C980" s="42">
        <v>66.12</v>
      </c>
      <c r="D980" s="42">
        <v>197.37</v>
      </c>
      <c r="E980" s="43">
        <v>44562</v>
      </c>
    </row>
    <row r="981" spans="1:5" x14ac:dyDescent="0.25">
      <c r="A981" s="41" t="s">
        <v>63</v>
      </c>
      <c r="B981" s="42">
        <v>0.18</v>
      </c>
      <c r="C981" s="42">
        <v>35.53</v>
      </c>
      <c r="D981" s="42">
        <v>197.39</v>
      </c>
      <c r="E981" s="43">
        <v>44562</v>
      </c>
    </row>
    <row r="982" spans="1:5" x14ac:dyDescent="0.25">
      <c r="A982" s="41" t="s">
        <v>63</v>
      </c>
      <c r="B982" s="42">
        <v>2.4</v>
      </c>
      <c r="C982" s="42">
        <v>473.71</v>
      </c>
      <c r="D982" s="42">
        <v>197.38</v>
      </c>
      <c r="E982" s="43">
        <v>44562</v>
      </c>
    </row>
    <row r="983" spans="1:5" x14ac:dyDescent="0.25">
      <c r="A983" s="41" t="s">
        <v>63</v>
      </c>
      <c r="B983" s="42">
        <v>0.32</v>
      </c>
      <c r="C983" s="42">
        <v>63.16</v>
      </c>
      <c r="D983" s="42">
        <v>197.38</v>
      </c>
      <c r="E983" s="43">
        <v>44562</v>
      </c>
    </row>
    <row r="984" spans="1:5" x14ac:dyDescent="0.25">
      <c r="A984" s="41" t="s">
        <v>63</v>
      </c>
      <c r="B984" s="42">
        <v>5.1660000000000004</v>
      </c>
      <c r="C984" s="42">
        <v>1019.67</v>
      </c>
      <c r="D984" s="42">
        <v>197.38</v>
      </c>
      <c r="E984" s="43">
        <v>44562</v>
      </c>
    </row>
    <row r="985" spans="1:5" x14ac:dyDescent="0.25">
      <c r="A985" s="41" t="s">
        <v>63</v>
      </c>
      <c r="B985" s="42">
        <v>0.05</v>
      </c>
      <c r="C985" s="42">
        <v>9.8699999999999992</v>
      </c>
      <c r="D985" s="42">
        <v>197.4</v>
      </c>
      <c r="E985" s="43">
        <v>44562</v>
      </c>
    </row>
    <row r="986" spans="1:5" x14ac:dyDescent="0.25">
      <c r="A986" s="41" t="s">
        <v>63</v>
      </c>
      <c r="B986" s="42">
        <v>2.9950000000000001</v>
      </c>
      <c r="C986" s="42">
        <v>591.15</v>
      </c>
      <c r="D986" s="42">
        <v>197.38</v>
      </c>
      <c r="E986" s="43">
        <v>44562</v>
      </c>
    </row>
    <row r="987" spans="1:5" x14ac:dyDescent="0.25">
      <c r="A987" s="41" t="s">
        <v>63</v>
      </c>
      <c r="B987" s="42">
        <v>0.125</v>
      </c>
      <c r="C987" s="42">
        <v>24.67</v>
      </c>
      <c r="D987" s="42">
        <v>197.36</v>
      </c>
      <c r="E987" s="43">
        <v>44562</v>
      </c>
    </row>
    <row r="988" spans="1:5" x14ac:dyDescent="0.25">
      <c r="A988" s="41" t="s">
        <v>63</v>
      </c>
      <c r="B988" s="42">
        <v>0.52</v>
      </c>
      <c r="C988" s="42">
        <v>102.64</v>
      </c>
      <c r="D988" s="42">
        <v>197.38</v>
      </c>
      <c r="E988" s="43">
        <v>44562</v>
      </c>
    </row>
    <row r="989" spans="1:5" x14ac:dyDescent="0.25">
      <c r="A989" s="41" t="s">
        <v>63</v>
      </c>
      <c r="B989" s="42">
        <v>0.05</v>
      </c>
      <c r="C989" s="42">
        <v>9.8699999999999992</v>
      </c>
      <c r="D989" s="42">
        <v>197.4</v>
      </c>
      <c r="E989" s="43">
        <v>44562</v>
      </c>
    </row>
    <row r="990" spans="1:5" x14ac:dyDescent="0.25">
      <c r="A990" s="41" t="s">
        <v>63</v>
      </c>
      <c r="B990" s="42">
        <v>0.30499999999999999</v>
      </c>
      <c r="C990" s="42">
        <v>60.2</v>
      </c>
      <c r="D990" s="42">
        <v>197.38</v>
      </c>
      <c r="E990" s="43">
        <v>44562</v>
      </c>
    </row>
    <row r="991" spans="1:5" x14ac:dyDescent="0.25">
      <c r="A991" s="41" t="s">
        <v>63</v>
      </c>
      <c r="B991" s="42">
        <v>6.8000000000000005E-2</v>
      </c>
      <c r="C991" s="42">
        <v>13.42</v>
      </c>
      <c r="D991" s="42">
        <v>197.35</v>
      </c>
      <c r="E991" s="43">
        <v>44562</v>
      </c>
    </row>
    <row r="992" spans="1:5" x14ac:dyDescent="0.25">
      <c r="A992" s="41" t="s">
        <v>63</v>
      </c>
      <c r="B992" s="42">
        <v>0.05</v>
      </c>
      <c r="C992" s="42">
        <v>9.8699999999999992</v>
      </c>
      <c r="D992" s="42">
        <v>197.4</v>
      </c>
      <c r="E992" s="43">
        <v>44562</v>
      </c>
    </row>
    <row r="993" spans="1:5" x14ac:dyDescent="0.25">
      <c r="A993" s="41" t="s">
        <v>63</v>
      </c>
      <c r="B993" s="42">
        <v>0.375</v>
      </c>
      <c r="C993" s="42">
        <v>74.02</v>
      </c>
      <c r="D993" s="42">
        <v>197.39</v>
      </c>
      <c r="E993" s="43">
        <v>44562</v>
      </c>
    </row>
    <row r="994" spans="1:5" x14ac:dyDescent="0.25">
      <c r="A994" s="41" t="s">
        <v>63</v>
      </c>
      <c r="B994" s="42">
        <v>4.1859999999999999</v>
      </c>
      <c r="C994" s="42">
        <v>826.23</v>
      </c>
      <c r="D994" s="42">
        <v>197.38</v>
      </c>
      <c r="E994" s="43">
        <v>44562</v>
      </c>
    </row>
    <row r="995" spans="1:5" x14ac:dyDescent="0.25">
      <c r="A995" s="41" t="s">
        <v>63</v>
      </c>
      <c r="B995" s="42">
        <v>0.115</v>
      </c>
      <c r="C995" s="42">
        <v>22.7</v>
      </c>
      <c r="D995" s="42">
        <v>197.39</v>
      </c>
      <c r="E995" s="43">
        <v>44562</v>
      </c>
    </row>
    <row r="996" spans="1:5" x14ac:dyDescent="0.25">
      <c r="A996" s="41" t="s">
        <v>63</v>
      </c>
      <c r="B996" s="42">
        <v>0.05</v>
      </c>
      <c r="C996" s="42">
        <v>9.8699999999999992</v>
      </c>
      <c r="D996" s="42">
        <v>197.4</v>
      </c>
      <c r="E996" s="43">
        <v>44562</v>
      </c>
    </row>
    <row r="997" spans="1:5" x14ac:dyDescent="0.25">
      <c r="A997" s="41" t="s">
        <v>63</v>
      </c>
      <c r="B997" s="42">
        <v>0.96799999999999997</v>
      </c>
      <c r="C997" s="42">
        <v>191.06</v>
      </c>
      <c r="D997" s="42">
        <v>197.38</v>
      </c>
      <c r="E997" s="43">
        <v>44562</v>
      </c>
    </row>
    <row r="998" spans="1:5" x14ac:dyDescent="0.25">
      <c r="A998" s="41" t="s">
        <v>63</v>
      </c>
      <c r="B998" s="42">
        <v>7.4999999999999997E-2</v>
      </c>
      <c r="C998" s="42">
        <v>14.8</v>
      </c>
      <c r="D998" s="42">
        <v>197.33</v>
      </c>
      <c r="E998" s="43">
        <v>44562</v>
      </c>
    </row>
    <row r="999" spans="1:5" x14ac:dyDescent="0.25">
      <c r="A999" s="41" t="s">
        <v>63</v>
      </c>
      <c r="B999" s="42">
        <v>5.14</v>
      </c>
      <c r="C999" s="42">
        <v>1014.54</v>
      </c>
      <c r="D999" s="42">
        <v>197.38</v>
      </c>
      <c r="E999" s="43">
        <v>44562</v>
      </c>
    </row>
    <row r="1000" spans="1:5" x14ac:dyDescent="0.25">
      <c r="A1000" s="41" t="s">
        <v>63</v>
      </c>
      <c r="B1000" s="42">
        <v>8.1440000000000001</v>
      </c>
      <c r="C1000" s="42">
        <v>1606.52</v>
      </c>
      <c r="D1000" s="42">
        <v>197.26</v>
      </c>
      <c r="E1000" s="43">
        <v>44562</v>
      </c>
    </row>
    <row r="1001" spans="1:5" x14ac:dyDescent="0.25">
      <c r="A1001" s="41" t="s">
        <v>63</v>
      </c>
      <c r="B1001" s="42">
        <v>4.2240000000000002</v>
      </c>
      <c r="C1001" s="42">
        <v>827.9</v>
      </c>
      <c r="D1001" s="42">
        <v>196</v>
      </c>
      <c r="E1001" s="43">
        <v>44562</v>
      </c>
    </row>
    <row r="1002" spans="1:5" x14ac:dyDescent="0.25">
      <c r="A1002" s="41" t="s">
        <v>63</v>
      </c>
      <c r="B1002" s="42">
        <v>0.3</v>
      </c>
      <c r="C1002" s="42">
        <v>58.8</v>
      </c>
      <c r="D1002" s="42">
        <v>196</v>
      </c>
      <c r="E1002" s="43">
        <v>44562</v>
      </c>
    </row>
    <row r="1003" spans="1:5" x14ac:dyDescent="0.25">
      <c r="A1003" s="41" t="s">
        <v>63</v>
      </c>
      <c r="B1003" s="42">
        <v>0.15</v>
      </c>
      <c r="C1003" s="42">
        <v>29.4</v>
      </c>
      <c r="D1003" s="42">
        <v>196</v>
      </c>
      <c r="E1003" s="43">
        <v>44562</v>
      </c>
    </row>
    <row r="1004" spans="1:5" x14ac:dyDescent="0.25">
      <c r="A1004" s="41" t="s">
        <v>63</v>
      </c>
      <c r="B1004" s="42">
        <v>0.66</v>
      </c>
      <c r="C1004" s="42">
        <v>129.36000000000001</v>
      </c>
      <c r="D1004" s="42">
        <v>196</v>
      </c>
      <c r="E1004" s="43">
        <v>44562</v>
      </c>
    </row>
    <row r="1005" spans="1:5" x14ac:dyDescent="0.25">
      <c r="A1005" s="41" t="s">
        <v>63</v>
      </c>
      <c r="B1005" s="42">
        <v>5.7290000000000001</v>
      </c>
      <c r="C1005" s="42">
        <v>1122.8800000000001</v>
      </c>
      <c r="D1005" s="42">
        <v>196</v>
      </c>
      <c r="E1005" s="43">
        <v>44562</v>
      </c>
    </row>
    <row r="1006" spans="1:5" x14ac:dyDescent="0.25">
      <c r="A1006" s="41" t="s">
        <v>63</v>
      </c>
      <c r="B1006" s="42">
        <v>4.2999999999999997E-2</v>
      </c>
      <c r="C1006" s="42">
        <v>8.43</v>
      </c>
      <c r="D1006" s="42">
        <v>196.05</v>
      </c>
      <c r="E1006" s="43">
        <v>44562</v>
      </c>
    </row>
    <row r="1007" spans="1:5" x14ac:dyDescent="0.25">
      <c r="A1007" s="41" t="s">
        <v>63</v>
      </c>
      <c r="B1007" s="42">
        <v>2.7</v>
      </c>
      <c r="C1007" s="42">
        <v>529.20000000000005</v>
      </c>
      <c r="D1007" s="42">
        <v>196</v>
      </c>
      <c r="E1007" s="43">
        <v>44562</v>
      </c>
    </row>
    <row r="1008" spans="1:5" x14ac:dyDescent="0.25">
      <c r="A1008" s="41" t="s">
        <v>63</v>
      </c>
      <c r="B1008" s="42">
        <v>0.73399999999999999</v>
      </c>
      <c r="C1008" s="42">
        <v>143.86000000000001</v>
      </c>
      <c r="D1008" s="42">
        <v>195.99</v>
      </c>
      <c r="E1008" s="43">
        <v>44562</v>
      </c>
    </row>
    <row r="1009" spans="1:5" x14ac:dyDescent="0.25">
      <c r="A1009" s="41" t="s">
        <v>63</v>
      </c>
      <c r="B1009" s="42">
        <v>0.03</v>
      </c>
      <c r="C1009" s="42">
        <v>5.88</v>
      </c>
      <c r="D1009" s="42">
        <v>196</v>
      </c>
      <c r="E1009" s="43">
        <v>44562</v>
      </c>
    </row>
    <row r="1010" spans="1:5" x14ac:dyDescent="0.25">
      <c r="A1010" s="41" t="s">
        <v>63</v>
      </c>
      <c r="B1010" s="42">
        <v>2.6619999999999999</v>
      </c>
      <c r="C1010" s="42">
        <v>521.75</v>
      </c>
      <c r="D1010" s="42">
        <v>196</v>
      </c>
      <c r="E1010" s="43">
        <v>44562</v>
      </c>
    </row>
    <row r="1011" spans="1:5" x14ac:dyDescent="0.25">
      <c r="A1011" s="41" t="s">
        <v>63</v>
      </c>
      <c r="B1011" s="42">
        <v>5.5419999999999998</v>
      </c>
      <c r="C1011" s="42">
        <v>1086.23</v>
      </c>
      <c r="D1011" s="42">
        <v>196</v>
      </c>
      <c r="E1011" s="43">
        <v>44562</v>
      </c>
    </row>
    <row r="1012" spans="1:5" x14ac:dyDescent="0.25">
      <c r="A1012" s="41" t="s">
        <v>63</v>
      </c>
      <c r="B1012" s="42">
        <v>0.51</v>
      </c>
      <c r="C1012" s="42">
        <v>99.96</v>
      </c>
      <c r="D1012" s="42">
        <v>196</v>
      </c>
      <c r="E1012" s="43">
        <v>44562</v>
      </c>
    </row>
    <row r="1013" spans="1:5" x14ac:dyDescent="0.25">
      <c r="A1013" s="41" t="s">
        <v>63</v>
      </c>
      <c r="B1013" s="42">
        <v>4.2999999999999997E-2</v>
      </c>
      <c r="C1013" s="42">
        <v>8.43</v>
      </c>
      <c r="D1013" s="42">
        <v>196.05</v>
      </c>
      <c r="E1013" s="43">
        <v>44562</v>
      </c>
    </row>
    <row r="1014" spans="1:5" x14ac:dyDescent="0.25">
      <c r="A1014" s="41" t="s">
        <v>63</v>
      </c>
      <c r="B1014" s="42">
        <v>1.2929999999999999</v>
      </c>
      <c r="C1014" s="42">
        <v>253.43</v>
      </c>
      <c r="D1014" s="42">
        <v>196</v>
      </c>
      <c r="E1014" s="43">
        <v>44562</v>
      </c>
    </row>
    <row r="1015" spans="1:5" x14ac:dyDescent="0.25">
      <c r="A1015" s="41" t="s">
        <v>63</v>
      </c>
      <c r="B1015" s="42">
        <v>6.5750000000000002</v>
      </c>
      <c r="C1015" s="42">
        <v>1288.7</v>
      </c>
      <c r="D1015" s="42">
        <v>196</v>
      </c>
      <c r="E1015" s="43">
        <v>44562</v>
      </c>
    </row>
    <row r="1016" spans="1:5" x14ac:dyDescent="0.25">
      <c r="A1016" s="41" t="s">
        <v>63</v>
      </c>
      <c r="B1016" s="42">
        <v>4.2999999999999997E-2</v>
      </c>
      <c r="C1016" s="42">
        <v>8.43</v>
      </c>
      <c r="D1016" s="42">
        <v>196.05</v>
      </c>
      <c r="E1016" s="43">
        <v>44562</v>
      </c>
    </row>
    <row r="1017" spans="1:5" x14ac:dyDescent="0.25">
      <c r="A1017" s="41" t="s">
        <v>63</v>
      </c>
      <c r="B1017" s="42">
        <v>0.96499999999999997</v>
      </c>
      <c r="C1017" s="42">
        <v>189.14</v>
      </c>
      <c r="D1017" s="42">
        <v>196</v>
      </c>
      <c r="E1017" s="43">
        <v>44562</v>
      </c>
    </row>
    <row r="1018" spans="1:5" x14ac:dyDescent="0.25">
      <c r="A1018" s="41" t="s">
        <v>63</v>
      </c>
      <c r="B1018" s="42">
        <v>0.22500000000000001</v>
      </c>
      <c r="C1018" s="42">
        <v>44.1</v>
      </c>
      <c r="D1018" s="42">
        <v>196</v>
      </c>
      <c r="E1018" s="43">
        <v>44562</v>
      </c>
    </row>
    <row r="1019" spans="1:5" x14ac:dyDescent="0.25">
      <c r="A1019" s="41" t="s">
        <v>63</v>
      </c>
      <c r="B1019" s="42">
        <v>0.09</v>
      </c>
      <c r="C1019" s="42">
        <v>17.64</v>
      </c>
      <c r="D1019" s="42">
        <v>196</v>
      </c>
      <c r="E1019" s="43">
        <v>44562</v>
      </c>
    </row>
    <row r="1020" spans="1:5" x14ac:dyDescent="0.25">
      <c r="A1020" s="41" t="s">
        <v>63</v>
      </c>
      <c r="B1020" s="42">
        <v>0.97699999999999998</v>
      </c>
      <c r="C1020" s="42">
        <v>191.49</v>
      </c>
      <c r="D1020" s="42">
        <v>196</v>
      </c>
      <c r="E1020" s="43">
        <v>44562</v>
      </c>
    </row>
    <row r="1021" spans="1:5" x14ac:dyDescent="0.25">
      <c r="A1021" s="41" t="s">
        <v>63</v>
      </c>
      <c r="B1021" s="42">
        <v>5.5E-2</v>
      </c>
      <c r="C1021" s="42">
        <v>10.78</v>
      </c>
      <c r="D1021" s="42">
        <v>196</v>
      </c>
      <c r="E1021" s="43">
        <v>44562</v>
      </c>
    </row>
    <row r="1022" spans="1:5" x14ac:dyDescent="0.25">
      <c r="A1022" s="41" t="s">
        <v>63</v>
      </c>
      <c r="B1022" s="42">
        <v>4.2999999999999997E-2</v>
      </c>
      <c r="C1022" s="42">
        <v>8.43</v>
      </c>
      <c r="D1022" s="42">
        <v>196.05</v>
      </c>
      <c r="E1022" s="43">
        <v>44562</v>
      </c>
    </row>
    <row r="1023" spans="1:5" x14ac:dyDescent="0.25">
      <c r="A1023" s="41" t="s">
        <v>63</v>
      </c>
      <c r="B1023" s="42">
        <v>0.313</v>
      </c>
      <c r="C1023" s="42">
        <v>61.35</v>
      </c>
      <c r="D1023" s="42">
        <v>196.01</v>
      </c>
      <c r="E1023" s="43">
        <v>44562</v>
      </c>
    </row>
    <row r="1024" spans="1:5" x14ac:dyDescent="0.25">
      <c r="A1024" s="41" t="s">
        <v>63</v>
      </c>
      <c r="B1024" s="42">
        <v>8.7999999999999995E-2</v>
      </c>
      <c r="C1024" s="42">
        <v>17.25</v>
      </c>
      <c r="D1024" s="42">
        <v>196.02</v>
      </c>
      <c r="E1024" s="43">
        <v>44562</v>
      </c>
    </row>
    <row r="1025" spans="1:5" x14ac:dyDescent="0.25">
      <c r="A1025" s="41" t="s">
        <v>63</v>
      </c>
      <c r="B1025" s="42">
        <v>0.75900000000000001</v>
      </c>
      <c r="C1025" s="42">
        <v>148.76</v>
      </c>
      <c r="D1025" s="42">
        <v>195.99</v>
      </c>
      <c r="E1025" s="43">
        <v>44562</v>
      </c>
    </row>
    <row r="1026" spans="1:5" x14ac:dyDescent="0.25">
      <c r="A1026" s="41" t="s">
        <v>63</v>
      </c>
      <c r="B1026" s="42">
        <v>5.7290000000000001</v>
      </c>
      <c r="C1026" s="42">
        <v>1122.8900000000001</v>
      </c>
      <c r="D1026" s="42">
        <v>196</v>
      </c>
      <c r="E1026" s="43">
        <v>44562</v>
      </c>
    </row>
    <row r="1027" spans="1:5" x14ac:dyDescent="0.25">
      <c r="A1027" s="41" t="s">
        <v>63</v>
      </c>
      <c r="B1027" s="42">
        <v>4.2999999999999997E-2</v>
      </c>
      <c r="C1027" s="42">
        <v>8.43</v>
      </c>
      <c r="D1027" s="42">
        <v>196.05</v>
      </c>
      <c r="E1027" s="43">
        <v>44562</v>
      </c>
    </row>
    <row r="1028" spans="1:5" x14ac:dyDescent="0.25">
      <c r="A1028" s="41" t="s">
        <v>63</v>
      </c>
      <c r="B1028" s="42">
        <v>2.6619999999999999</v>
      </c>
      <c r="C1028" s="42">
        <v>521.75</v>
      </c>
      <c r="D1028" s="42">
        <v>196</v>
      </c>
      <c r="E1028" s="43">
        <v>44562</v>
      </c>
    </row>
    <row r="1029" spans="1:5" x14ac:dyDescent="0.25">
      <c r="A1029" s="41" t="s">
        <v>63</v>
      </c>
      <c r="B1029" s="42">
        <v>0.1</v>
      </c>
      <c r="C1029" s="42">
        <v>19.600000000000001</v>
      </c>
      <c r="D1029" s="42">
        <v>196</v>
      </c>
      <c r="E1029" s="43">
        <v>44562</v>
      </c>
    </row>
    <row r="1030" spans="1:5" x14ac:dyDescent="0.25">
      <c r="A1030" s="41" t="s">
        <v>63</v>
      </c>
      <c r="B1030" s="42">
        <v>0.45</v>
      </c>
      <c r="C1030" s="42">
        <v>88.2</v>
      </c>
      <c r="D1030" s="42">
        <v>196</v>
      </c>
      <c r="E1030" s="43">
        <v>44562</v>
      </c>
    </row>
    <row r="1031" spans="1:5" x14ac:dyDescent="0.25">
      <c r="A1031" s="41" t="s">
        <v>63</v>
      </c>
      <c r="B1031" s="42">
        <v>4.2999999999999997E-2</v>
      </c>
      <c r="C1031" s="42">
        <v>8.43</v>
      </c>
      <c r="D1031" s="42">
        <v>196.05</v>
      </c>
      <c r="E1031" s="43">
        <v>44562</v>
      </c>
    </row>
    <row r="1032" spans="1:5" x14ac:dyDescent="0.25">
      <c r="A1032" s="41" t="s">
        <v>63</v>
      </c>
      <c r="B1032" s="42">
        <v>0.12</v>
      </c>
      <c r="C1032" s="42">
        <v>23.52</v>
      </c>
      <c r="D1032" s="42">
        <v>196</v>
      </c>
      <c r="E1032" s="43">
        <v>44562</v>
      </c>
    </row>
    <row r="1033" spans="1:5" x14ac:dyDescent="0.25">
      <c r="A1033" s="41" t="s">
        <v>63</v>
      </c>
      <c r="B1033" s="42">
        <v>0.27</v>
      </c>
      <c r="C1033" s="42">
        <v>52.92</v>
      </c>
      <c r="D1033" s="42">
        <v>196</v>
      </c>
      <c r="E1033" s="43">
        <v>44562</v>
      </c>
    </row>
    <row r="1034" spans="1:5" x14ac:dyDescent="0.25">
      <c r="A1034" s="41" t="s">
        <v>63</v>
      </c>
      <c r="B1034" s="42">
        <v>0.05</v>
      </c>
      <c r="C1034" s="42">
        <v>9.8000000000000007</v>
      </c>
      <c r="D1034" s="42">
        <v>196</v>
      </c>
      <c r="E1034" s="43">
        <v>44562</v>
      </c>
    </row>
    <row r="1035" spans="1:5" x14ac:dyDescent="0.25">
      <c r="A1035" s="41" t="s">
        <v>63</v>
      </c>
      <c r="B1035" s="42">
        <v>0.55000000000000004</v>
      </c>
      <c r="C1035" s="42">
        <v>107.8</v>
      </c>
      <c r="D1035" s="42">
        <v>196</v>
      </c>
      <c r="E1035" s="43">
        <v>44562</v>
      </c>
    </row>
    <row r="1036" spans="1:5" x14ac:dyDescent="0.25">
      <c r="A1036" s="41" t="s">
        <v>63</v>
      </c>
      <c r="B1036" s="42">
        <v>4.5380000000000003</v>
      </c>
      <c r="C1036" s="42">
        <v>889.45</v>
      </c>
      <c r="D1036" s="42">
        <v>196</v>
      </c>
      <c r="E1036" s="43">
        <v>44562</v>
      </c>
    </row>
    <row r="1037" spans="1:5" x14ac:dyDescent="0.25">
      <c r="A1037" s="41" t="s">
        <v>80</v>
      </c>
      <c r="B1037" s="42">
        <v>0.84</v>
      </c>
      <c r="C1037" s="42">
        <v>218.79</v>
      </c>
      <c r="D1037" s="42">
        <v>260.45999999999998</v>
      </c>
      <c r="E1037" s="43">
        <v>44562</v>
      </c>
    </row>
    <row r="1038" spans="1:5" x14ac:dyDescent="0.25">
      <c r="A1038" s="41" t="s">
        <v>80</v>
      </c>
      <c r="B1038" s="42">
        <v>5.6159999999999997</v>
      </c>
      <c r="C1038" s="42">
        <v>1462.8</v>
      </c>
      <c r="D1038" s="42">
        <v>260.47000000000003</v>
      </c>
      <c r="E1038" s="43">
        <v>44562</v>
      </c>
    </row>
    <row r="1039" spans="1:5" x14ac:dyDescent="0.25">
      <c r="A1039" s="41" t="s">
        <v>80</v>
      </c>
      <c r="B1039" s="42">
        <v>1.1200000000000001</v>
      </c>
      <c r="C1039" s="42">
        <v>291.73</v>
      </c>
      <c r="D1039" s="42">
        <v>260.47000000000003</v>
      </c>
      <c r="E1039" s="43">
        <v>44562</v>
      </c>
    </row>
    <row r="1040" spans="1:5" x14ac:dyDescent="0.25">
      <c r="A1040" s="41" t="s">
        <v>80</v>
      </c>
      <c r="B1040" s="42">
        <v>1.7989999999999999</v>
      </c>
      <c r="C1040" s="42">
        <v>468.59</v>
      </c>
      <c r="D1040" s="42">
        <v>260.47000000000003</v>
      </c>
      <c r="E1040" s="43">
        <v>44562</v>
      </c>
    </row>
    <row r="1041" spans="1:5" x14ac:dyDescent="0.25">
      <c r="A1041" s="41" t="s">
        <v>80</v>
      </c>
      <c r="B1041" s="42">
        <v>1.8720000000000001</v>
      </c>
      <c r="C1041" s="42">
        <v>487.6</v>
      </c>
      <c r="D1041" s="42">
        <v>260.47000000000003</v>
      </c>
      <c r="E1041" s="43">
        <v>44562</v>
      </c>
    </row>
    <row r="1042" spans="1:5" x14ac:dyDescent="0.25">
      <c r="A1042" s="41" t="s">
        <v>80</v>
      </c>
      <c r="B1042" s="42">
        <v>1.6120000000000001</v>
      </c>
      <c r="C1042" s="42">
        <v>419.87</v>
      </c>
      <c r="D1042" s="42">
        <v>260.47000000000003</v>
      </c>
      <c r="E1042" s="43">
        <v>44562</v>
      </c>
    </row>
    <row r="1043" spans="1:5" x14ac:dyDescent="0.25">
      <c r="A1043" s="41" t="s">
        <v>80</v>
      </c>
      <c r="B1043" s="42">
        <v>6.3520000000000003</v>
      </c>
      <c r="C1043" s="42">
        <v>1654.51</v>
      </c>
      <c r="D1043" s="42">
        <v>260.47000000000003</v>
      </c>
      <c r="E1043" s="43">
        <v>44562</v>
      </c>
    </row>
    <row r="1044" spans="1:5" x14ac:dyDescent="0.25">
      <c r="A1044" s="41" t="s">
        <v>80</v>
      </c>
      <c r="B1044" s="42">
        <v>0.84</v>
      </c>
      <c r="C1044" s="42">
        <v>218.79</v>
      </c>
      <c r="D1044" s="42">
        <v>260.45999999999998</v>
      </c>
      <c r="E1044" s="43">
        <v>44562</v>
      </c>
    </row>
    <row r="1045" spans="1:5" x14ac:dyDescent="0.25">
      <c r="A1045" s="41" t="s">
        <v>80</v>
      </c>
      <c r="B1045" s="42">
        <v>5.7759999999999998</v>
      </c>
      <c r="C1045" s="42">
        <v>1504.48</v>
      </c>
      <c r="D1045" s="42">
        <v>260.47000000000003</v>
      </c>
      <c r="E1045" s="43">
        <v>44562</v>
      </c>
    </row>
    <row r="1046" spans="1:5" x14ac:dyDescent="0.25">
      <c r="A1046" s="41" t="s">
        <v>80</v>
      </c>
      <c r="B1046" s="42">
        <v>8.798</v>
      </c>
      <c r="C1046" s="42">
        <v>2291.62</v>
      </c>
      <c r="D1046" s="42">
        <v>260.47000000000003</v>
      </c>
      <c r="E1046" s="43">
        <v>44562</v>
      </c>
    </row>
    <row r="1047" spans="1:5" x14ac:dyDescent="0.25">
      <c r="A1047" s="41" t="s">
        <v>80</v>
      </c>
      <c r="B1047" s="42">
        <v>0.84</v>
      </c>
      <c r="C1047" s="42">
        <v>218.79</v>
      </c>
      <c r="D1047" s="42">
        <v>260.45999999999998</v>
      </c>
      <c r="E1047" s="43">
        <v>44562</v>
      </c>
    </row>
    <row r="1048" spans="1:5" x14ac:dyDescent="0.25">
      <c r="A1048" s="41" t="s">
        <v>80</v>
      </c>
      <c r="B1048" s="42">
        <v>8.4239999999999995</v>
      </c>
      <c r="C1048" s="42">
        <v>2194.1999999999998</v>
      </c>
      <c r="D1048" s="42">
        <v>260.47000000000003</v>
      </c>
      <c r="E1048" s="43">
        <v>44562</v>
      </c>
    </row>
    <row r="1049" spans="1:5" x14ac:dyDescent="0.25">
      <c r="A1049" s="41" t="s">
        <v>80</v>
      </c>
      <c r="B1049" s="42">
        <v>7.2450000000000001</v>
      </c>
      <c r="C1049" s="42">
        <v>1887.11</v>
      </c>
      <c r="D1049" s="42">
        <v>260.47000000000003</v>
      </c>
      <c r="E1049" s="43">
        <v>44562</v>
      </c>
    </row>
    <row r="1050" spans="1:5" x14ac:dyDescent="0.25">
      <c r="A1050" s="41" t="s">
        <v>80</v>
      </c>
      <c r="B1050" s="42">
        <v>1.8720000000000001</v>
      </c>
      <c r="C1050" s="42">
        <v>487.6</v>
      </c>
      <c r="D1050" s="42">
        <v>260.47000000000003</v>
      </c>
      <c r="E1050" s="43">
        <v>44562</v>
      </c>
    </row>
    <row r="1051" spans="1:5" x14ac:dyDescent="0.25">
      <c r="A1051" s="41" t="s">
        <v>80</v>
      </c>
      <c r="B1051" s="42">
        <v>0.84</v>
      </c>
      <c r="C1051" s="42">
        <v>218.79</v>
      </c>
      <c r="D1051" s="42">
        <v>260.45999999999998</v>
      </c>
      <c r="E1051" s="43">
        <v>44562</v>
      </c>
    </row>
    <row r="1052" spans="1:5" x14ac:dyDescent="0.25">
      <c r="A1052" s="41" t="s">
        <v>80</v>
      </c>
      <c r="B1052" s="42">
        <v>2.8079999999999998</v>
      </c>
      <c r="C1052" s="42">
        <v>731.4</v>
      </c>
      <c r="D1052" s="42">
        <v>260.47000000000003</v>
      </c>
      <c r="E1052" s="43">
        <v>44562</v>
      </c>
    </row>
    <row r="1053" spans="1:5" x14ac:dyDescent="0.25">
      <c r="A1053" s="41" t="s">
        <v>80</v>
      </c>
      <c r="B1053" s="42">
        <v>2.0699999999999998</v>
      </c>
      <c r="C1053" s="42">
        <v>539.16999999999996</v>
      </c>
      <c r="D1053" s="42">
        <v>260.47000000000003</v>
      </c>
      <c r="E1053" s="43">
        <v>44562</v>
      </c>
    </row>
    <row r="1054" spans="1:5" x14ac:dyDescent="0.25">
      <c r="A1054" s="41" t="s">
        <v>80</v>
      </c>
      <c r="B1054" s="42">
        <v>0.7</v>
      </c>
      <c r="C1054" s="42">
        <v>182.33</v>
      </c>
      <c r="D1054" s="42">
        <v>260.47000000000003</v>
      </c>
      <c r="E1054" s="43">
        <v>44562</v>
      </c>
    </row>
    <row r="1055" spans="1:5" x14ac:dyDescent="0.25">
      <c r="A1055" s="41" t="s">
        <v>80</v>
      </c>
      <c r="B1055" s="42">
        <v>4.4939999999999998</v>
      </c>
      <c r="C1055" s="42">
        <v>1170.55</v>
      </c>
      <c r="D1055" s="42">
        <v>260.47000000000003</v>
      </c>
      <c r="E1055" s="43">
        <v>44562</v>
      </c>
    </row>
    <row r="1056" spans="1:5" x14ac:dyDescent="0.25">
      <c r="A1056" s="41" t="s">
        <v>80</v>
      </c>
      <c r="B1056" s="42">
        <v>0.84</v>
      </c>
      <c r="C1056" s="42">
        <v>218.79</v>
      </c>
      <c r="D1056" s="42">
        <v>260.45999999999998</v>
      </c>
      <c r="E1056" s="43">
        <v>44562</v>
      </c>
    </row>
    <row r="1057" spans="1:5" x14ac:dyDescent="0.25">
      <c r="A1057" s="41" t="s">
        <v>80</v>
      </c>
      <c r="B1057" s="42">
        <v>4.68</v>
      </c>
      <c r="C1057" s="42">
        <v>1219</v>
      </c>
      <c r="D1057" s="42">
        <v>260.47000000000003</v>
      </c>
      <c r="E1057" s="43">
        <v>44562</v>
      </c>
    </row>
    <row r="1058" spans="1:5" x14ac:dyDescent="0.25">
      <c r="A1058" s="41" t="s">
        <v>80</v>
      </c>
      <c r="B1058" s="42">
        <v>0.56000000000000005</v>
      </c>
      <c r="C1058" s="42">
        <v>145.86000000000001</v>
      </c>
      <c r="D1058" s="42">
        <v>260.45999999999998</v>
      </c>
      <c r="E1058" s="43">
        <v>44562</v>
      </c>
    </row>
    <row r="1059" spans="1:5" x14ac:dyDescent="0.25">
      <c r="A1059" s="41" t="s">
        <v>80</v>
      </c>
      <c r="B1059" s="42">
        <v>3.6040000000000001</v>
      </c>
      <c r="C1059" s="42">
        <v>938.75</v>
      </c>
      <c r="D1059" s="42">
        <v>260.47000000000003</v>
      </c>
      <c r="E1059" s="43">
        <v>44562</v>
      </c>
    </row>
    <row r="1060" spans="1:5" x14ac:dyDescent="0.25">
      <c r="A1060" s="41" t="s">
        <v>80</v>
      </c>
      <c r="B1060" s="42">
        <v>1.591</v>
      </c>
      <c r="C1060" s="42">
        <v>448.67</v>
      </c>
      <c r="D1060" s="42">
        <v>282.01</v>
      </c>
      <c r="E1060" s="43">
        <v>44562</v>
      </c>
    </row>
    <row r="1061" spans="1:5" x14ac:dyDescent="0.25">
      <c r="A1061" s="41" t="s">
        <v>80</v>
      </c>
      <c r="B1061" s="42">
        <v>0.7</v>
      </c>
      <c r="C1061" s="42">
        <v>198.56</v>
      </c>
      <c r="D1061" s="42">
        <v>283.66000000000003</v>
      </c>
      <c r="E1061" s="43">
        <v>44562</v>
      </c>
    </row>
    <row r="1062" spans="1:5" x14ac:dyDescent="0.25">
      <c r="A1062" s="41" t="s">
        <v>80</v>
      </c>
      <c r="B1062" s="42">
        <v>8.2799999999999994</v>
      </c>
      <c r="C1062" s="42">
        <v>2332.31</v>
      </c>
      <c r="D1062" s="42">
        <v>281.68</v>
      </c>
      <c r="E1062" s="43">
        <v>44562</v>
      </c>
    </row>
    <row r="1063" spans="1:5" x14ac:dyDescent="0.25">
      <c r="A1063" s="41" t="s">
        <v>80</v>
      </c>
      <c r="B1063" s="42">
        <v>1.246</v>
      </c>
      <c r="C1063" s="42">
        <v>323.95999999999998</v>
      </c>
      <c r="D1063" s="42">
        <v>260</v>
      </c>
      <c r="E1063" s="43">
        <v>44562</v>
      </c>
    </row>
    <row r="1064" spans="1:5" x14ac:dyDescent="0.25">
      <c r="A1064" s="41" t="s">
        <v>80</v>
      </c>
      <c r="B1064" s="42">
        <v>9.36</v>
      </c>
      <c r="C1064" s="42">
        <v>2433.6</v>
      </c>
      <c r="D1064" s="42">
        <v>260</v>
      </c>
      <c r="E1064" s="43">
        <v>44562</v>
      </c>
    </row>
    <row r="1065" spans="1:5" x14ac:dyDescent="0.25">
      <c r="A1065" s="41" t="s">
        <v>80</v>
      </c>
      <c r="B1065" s="42">
        <v>0.56000000000000005</v>
      </c>
      <c r="C1065" s="42">
        <v>145.6</v>
      </c>
      <c r="D1065" s="42">
        <v>260</v>
      </c>
      <c r="E1065" s="43">
        <v>44562</v>
      </c>
    </row>
    <row r="1066" spans="1:5" x14ac:dyDescent="0.25">
      <c r="A1066" s="41" t="s">
        <v>80</v>
      </c>
      <c r="B1066" s="42">
        <v>3.7440000000000002</v>
      </c>
      <c r="C1066" s="42">
        <v>973.44</v>
      </c>
      <c r="D1066" s="42">
        <v>260</v>
      </c>
      <c r="E1066" s="43">
        <v>44562</v>
      </c>
    </row>
    <row r="1067" spans="1:5" x14ac:dyDescent="0.25">
      <c r="A1067" s="41" t="s">
        <v>80</v>
      </c>
      <c r="B1067" s="42">
        <v>1.591</v>
      </c>
      <c r="C1067" s="42">
        <v>413.66</v>
      </c>
      <c r="D1067" s="42">
        <v>260</v>
      </c>
      <c r="E1067" s="43">
        <v>44562</v>
      </c>
    </row>
    <row r="1068" spans="1:5" x14ac:dyDescent="0.25">
      <c r="A1068" s="41" t="s">
        <v>80</v>
      </c>
      <c r="B1068" s="42">
        <v>0.84</v>
      </c>
      <c r="C1068" s="42">
        <v>218.4</v>
      </c>
      <c r="D1068" s="42">
        <v>260</v>
      </c>
      <c r="E1068" s="43">
        <v>44562</v>
      </c>
    </row>
    <row r="1069" spans="1:5" x14ac:dyDescent="0.25">
      <c r="A1069" s="41" t="s">
        <v>80</v>
      </c>
      <c r="B1069" s="42">
        <v>4.68</v>
      </c>
      <c r="C1069" s="42">
        <v>1216.8</v>
      </c>
      <c r="D1069" s="42">
        <v>260</v>
      </c>
      <c r="E1069" s="43">
        <v>44562</v>
      </c>
    </row>
    <row r="1070" spans="1:5" x14ac:dyDescent="0.25">
      <c r="A1070" s="41" t="s">
        <v>80</v>
      </c>
      <c r="B1070" s="42">
        <v>1.76</v>
      </c>
      <c r="C1070" s="42">
        <v>457.6</v>
      </c>
      <c r="D1070" s="42">
        <v>260</v>
      </c>
      <c r="E1070" s="43">
        <v>44562</v>
      </c>
    </row>
    <row r="1071" spans="1:5" x14ac:dyDescent="0.25">
      <c r="A1071" s="41" t="s">
        <v>80</v>
      </c>
      <c r="B1071" s="42">
        <v>1.1200000000000001</v>
      </c>
      <c r="C1071" s="42">
        <v>291.2</v>
      </c>
      <c r="D1071" s="42">
        <v>260</v>
      </c>
      <c r="E1071" s="43">
        <v>44562</v>
      </c>
    </row>
    <row r="1072" spans="1:5" x14ac:dyDescent="0.25">
      <c r="A1072" s="41" t="s">
        <v>80</v>
      </c>
      <c r="B1072" s="42">
        <v>0.68100000000000005</v>
      </c>
      <c r="C1072" s="42">
        <v>177.06</v>
      </c>
      <c r="D1072" s="42">
        <v>260</v>
      </c>
      <c r="E1072" s="43">
        <v>44562</v>
      </c>
    </row>
    <row r="1073" spans="1:5" x14ac:dyDescent="0.25">
      <c r="A1073" s="41" t="s">
        <v>80</v>
      </c>
      <c r="B1073" s="42">
        <v>13.225</v>
      </c>
      <c r="C1073" s="42">
        <v>3438.5</v>
      </c>
      <c r="D1073" s="42">
        <v>260</v>
      </c>
      <c r="E1073" s="43">
        <v>44562</v>
      </c>
    </row>
    <row r="1074" spans="1:5" x14ac:dyDescent="0.25">
      <c r="A1074" s="41" t="s">
        <v>80</v>
      </c>
      <c r="B1074" s="42">
        <v>0.56000000000000005</v>
      </c>
      <c r="C1074" s="42">
        <v>145.6</v>
      </c>
      <c r="D1074" s="42">
        <v>260</v>
      </c>
      <c r="E1074" s="43">
        <v>44562</v>
      </c>
    </row>
    <row r="1075" spans="1:5" x14ac:dyDescent="0.25">
      <c r="A1075" s="41" t="s">
        <v>80</v>
      </c>
      <c r="B1075" s="42">
        <v>4.7839999999999998</v>
      </c>
      <c r="C1075" s="42">
        <v>1243.8399999999999</v>
      </c>
      <c r="D1075" s="42">
        <v>260</v>
      </c>
      <c r="E1075" s="43">
        <v>44562</v>
      </c>
    </row>
    <row r="1076" spans="1:5" x14ac:dyDescent="0.25">
      <c r="A1076" s="41" t="s">
        <v>80</v>
      </c>
      <c r="B1076" s="42">
        <v>0.56000000000000005</v>
      </c>
      <c r="C1076" s="42">
        <v>145.6</v>
      </c>
      <c r="D1076" s="42">
        <v>260</v>
      </c>
      <c r="E1076" s="43">
        <v>44562</v>
      </c>
    </row>
    <row r="1077" spans="1:5" x14ac:dyDescent="0.25">
      <c r="A1077" s="41" t="s">
        <v>80</v>
      </c>
      <c r="B1077" s="42">
        <v>1.7989999999999999</v>
      </c>
      <c r="C1077" s="42">
        <v>467.74</v>
      </c>
      <c r="D1077" s="42">
        <v>260</v>
      </c>
      <c r="E1077" s="43">
        <v>44562</v>
      </c>
    </row>
    <row r="1078" spans="1:5" x14ac:dyDescent="0.25">
      <c r="A1078" s="41" t="s">
        <v>80</v>
      </c>
      <c r="B1078" s="42">
        <v>1.591</v>
      </c>
      <c r="C1078" s="42">
        <v>413.66</v>
      </c>
      <c r="D1078" s="42">
        <v>260</v>
      </c>
      <c r="E1078" s="43">
        <v>44562</v>
      </c>
    </row>
    <row r="1079" spans="1:5" x14ac:dyDescent="0.25">
      <c r="A1079" s="41" t="s">
        <v>80</v>
      </c>
      <c r="B1079" s="42">
        <v>1.246</v>
      </c>
      <c r="C1079" s="42">
        <v>323.95999999999998</v>
      </c>
      <c r="D1079" s="42">
        <v>260</v>
      </c>
      <c r="E1079" s="43">
        <v>44562</v>
      </c>
    </row>
    <row r="1080" spans="1:5" x14ac:dyDescent="0.25">
      <c r="A1080" s="41" t="s">
        <v>80</v>
      </c>
      <c r="B1080" s="42">
        <v>4.2770000000000001</v>
      </c>
      <c r="C1080" s="42">
        <v>1112.02</v>
      </c>
      <c r="D1080" s="42">
        <v>260</v>
      </c>
      <c r="E1080" s="43">
        <v>44562</v>
      </c>
    </row>
    <row r="1081" spans="1:5" x14ac:dyDescent="0.25">
      <c r="A1081" s="41" t="s">
        <v>80</v>
      </c>
      <c r="B1081" s="42">
        <v>0.84</v>
      </c>
      <c r="C1081" s="42">
        <v>218.4</v>
      </c>
      <c r="D1081" s="42">
        <v>260</v>
      </c>
      <c r="E1081" s="43">
        <v>44562</v>
      </c>
    </row>
    <row r="1082" spans="1:5" x14ac:dyDescent="0.25">
      <c r="A1082" s="41" t="s">
        <v>80</v>
      </c>
      <c r="B1082" s="42">
        <v>6.7880000000000003</v>
      </c>
      <c r="C1082" s="42">
        <v>1764.88</v>
      </c>
      <c r="D1082" s="42">
        <v>260</v>
      </c>
      <c r="E1082" s="43">
        <v>44562</v>
      </c>
    </row>
    <row r="1083" spans="1:5" x14ac:dyDescent="0.25">
      <c r="A1083" s="41" t="s">
        <v>80</v>
      </c>
      <c r="B1083" s="42">
        <v>7.2450000000000001</v>
      </c>
      <c r="C1083" s="42">
        <v>1883.7</v>
      </c>
      <c r="D1083" s="42">
        <v>260</v>
      </c>
      <c r="E1083" s="43">
        <v>44562</v>
      </c>
    </row>
    <row r="1084" spans="1:5" x14ac:dyDescent="0.25">
      <c r="A1084" s="41" t="s">
        <v>80</v>
      </c>
      <c r="B1084" s="42">
        <v>1.76</v>
      </c>
      <c r="C1084" s="42">
        <v>457.6</v>
      </c>
      <c r="D1084" s="42">
        <v>260</v>
      </c>
      <c r="E1084" s="43">
        <v>44562</v>
      </c>
    </row>
    <row r="1085" spans="1:5" x14ac:dyDescent="0.25">
      <c r="A1085" s="41" t="s">
        <v>80</v>
      </c>
      <c r="B1085" s="42">
        <v>0.84</v>
      </c>
      <c r="C1085" s="42">
        <v>218.4</v>
      </c>
      <c r="D1085" s="42">
        <v>260</v>
      </c>
      <c r="E1085" s="43">
        <v>44562</v>
      </c>
    </row>
    <row r="1086" spans="1:5" x14ac:dyDescent="0.25">
      <c r="A1086" s="41" t="s">
        <v>80</v>
      </c>
      <c r="B1086" s="42">
        <v>9.36</v>
      </c>
      <c r="C1086" s="42">
        <v>2433.6</v>
      </c>
      <c r="D1086" s="42">
        <v>260</v>
      </c>
      <c r="E1086" s="43">
        <v>44562</v>
      </c>
    </row>
    <row r="1087" spans="1:5" x14ac:dyDescent="0.25">
      <c r="A1087" s="41" t="s">
        <v>80</v>
      </c>
      <c r="B1087" s="42">
        <v>9.3149999999999995</v>
      </c>
      <c r="C1087" s="42">
        <v>2421.9</v>
      </c>
      <c r="D1087" s="42">
        <v>260</v>
      </c>
      <c r="E1087" s="43">
        <v>44562</v>
      </c>
    </row>
    <row r="1088" spans="1:5" x14ac:dyDescent="0.25">
      <c r="A1088" s="41" t="s">
        <v>80</v>
      </c>
      <c r="B1088" s="42">
        <v>0.84</v>
      </c>
      <c r="C1088" s="42">
        <v>218.4</v>
      </c>
      <c r="D1088" s="42">
        <v>260</v>
      </c>
      <c r="E1088" s="43">
        <v>44562</v>
      </c>
    </row>
    <row r="1089" spans="1:5" x14ac:dyDescent="0.25">
      <c r="A1089" s="41" t="s">
        <v>80</v>
      </c>
      <c r="B1089" s="42">
        <v>5.6159999999999997</v>
      </c>
      <c r="C1089" s="42">
        <v>1460.16</v>
      </c>
      <c r="D1089" s="42">
        <v>260</v>
      </c>
      <c r="E1089" s="43">
        <v>44562</v>
      </c>
    </row>
    <row r="1090" spans="1:5" x14ac:dyDescent="0.25">
      <c r="A1090" s="41" t="s">
        <v>80</v>
      </c>
      <c r="B1090" s="42">
        <v>2.0699999999999998</v>
      </c>
      <c r="C1090" s="42">
        <v>538.20000000000005</v>
      </c>
      <c r="D1090" s="42">
        <v>260</v>
      </c>
      <c r="E1090" s="43">
        <v>44562</v>
      </c>
    </row>
    <row r="1091" spans="1:5" x14ac:dyDescent="0.25">
      <c r="A1091" s="41" t="s">
        <v>80</v>
      </c>
      <c r="B1091" s="42">
        <v>0.56000000000000005</v>
      </c>
      <c r="C1091" s="42">
        <v>145.6</v>
      </c>
      <c r="D1091" s="42">
        <v>260</v>
      </c>
      <c r="E1091" s="43">
        <v>44562</v>
      </c>
    </row>
    <row r="1092" spans="1:5" x14ac:dyDescent="0.25">
      <c r="A1092" s="41" t="s">
        <v>80</v>
      </c>
      <c r="B1092" s="42">
        <v>6.5519999999999996</v>
      </c>
      <c r="C1092" s="42">
        <v>1703.52</v>
      </c>
      <c r="D1092" s="42">
        <v>260</v>
      </c>
      <c r="E1092" s="43">
        <v>44562</v>
      </c>
    </row>
    <row r="1093" spans="1:5" x14ac:dyDescent="0.25">
      <c r="A1093" s="41" t="s">
        <v>80</v>
      </c>
      <c r="B1093" s="42">
        <v>1.1200000000000001</v>
      </c>
      <c r="C1093" s="42">
        <v>291.2</v>
      </c>
      <c r="D1093" s="42">
        <v>260</v>
      </c>
      <c r="E1093" s="43">
        <v>44562</v>
      </c>
    </row>
    <row r="1094" spans="1:5" x14ac:dyDescent="0.25">
      <c r="A1094" s="41" t="s">
        <v>80</v>
      </c>
      <c r="B1094" s="42">
        <v>0.08</v>
      </c>
      <c r="C1094" s="42">
        <v>20.8</v>
      </c>
      <c r="D1094" s="42">
        <v>260</v>
      </c>
      <c r="E1094" s="43">
        <v>44562</v>
      </c>
    </row>
    <row r="1095" spans="1:5" x14ac:dyDescent="0.25">
      <c r="A1095" s="41" t="s">
        <v>80</v>
      </c>
      <c r="B1095" s="42">
        <v>1.8720000000000001</v>
      </c>
      <c r="C1095" s="42">
        <v>486.72</v>
      </c>
      <c r="D1095" s="42">
        <v>260</v>
      </c>
      <c r="E1095" s="43">
        <v>44562</v>
      </c>
    </row>
    <row r="1096" spans="1:5" x14ac:dyDescent="0.25">
      <c r="A1096" s="41" t="s">
        <v>80</v>
      </c>
      <c r="B1096" s="42">
        <v>0.56000000000000005</v>
      </c>
      <c r="C1096" s="42">
        <v>145.6</v>
      </c>
      <c r="D1096" s="42">
        <v>260</v>
      </c>
      <c r="E1096" s="43">
        <v>44562</v>
      </c>
    </row>
    <row r="1097" spans="1:5" x14ac:dyDescent="0.25">
      <c r="A1097" s="41" t="s">
        <v>80</v>
      </c>
      <c r="B1097" s="42">
        <v>4.68</v>
      </c>
      <c r="C1097" s="42">
        <v>1216.8</v>
      </c>
      <c r="D1097" s="42">
        <v>260</v>
      </c>
      <c r="E1097" s="43">
        <v>44562</v>
      </c>
    </row>
    <row r="1098" spans="1:5" x14ac:dyDescent="0.25">
      <c r="A1098" s="41" t="s">
        <v>80</v>
      </c>
      <c r="B1098" s="42">
        <v>1.8720000000000001</v>
      </c>
      <c r="C1098" s="42">
        <v>486.72</v>
      </c>
      <c r="D1098" s="42">
        <v>260</v>
      </c>
      <c r="E1098" s="43">
        <v>44562</v>
      </c>
    </row>
    <row r="1099" spans="1:5" x14ac:dyDescent="0.25">
      <c r="A1099" s="41" t="s">
        <v>80</v>
      </c>
      <c r="B1099" s="42">
        <v>0.84</v>
      </c>
      <c r="C1099" s="42">
        <v>218.4</v>
      </c>
      <c r="D1099" s="42">
        <v>260</v>
      </c>
      <c r="E1099" s="43">
        <v>44562</v>
      </c>
    </row>
    <row r="1100" spans="1:5" x14ac:dyDescent="0.25">
      <c r="A1100" s="41" t="s">
        <v>80</v>
      </c>
      <c r="B1100" s="42">
        <v>9.3149999999999995</v>
      </c>
      <c r="C1100" s="42">
        <v>2447.67</v>
      </c>
      <c r="D1100" s="42">
        <v>262.77</v>
      </c>
      <c r="E1100" s="43">
        <v>44562</v>
      </c>
    </row>
    <row r="1101" spans="1:5" x14ac:dyDescent="0.25">
      <c r="A1101" s="41" t="s">
        <v>80</v>
      </c>
      <c r="B1101" s="42">
        <v>1.698</v>
      </c>
      <c r="C1101" s="42">
        <v>471.82</v>
      </c>
      <c r="D1101" s="42">
        <v>277.87</v>
      </c>
      <c r="E1101" s="43">
        <v>44562</v>
      </c>
    </row>
    <row r="1102" spans="1:5" x14ac:dyDescent="0.25">
      <c r="A1102" s="41" t="s">
        <v>80</v>
      </c>
      <c r="B1102" s="42">
        <v>5.6159999999999997</v>
      </c>
      <c r="C1102" s="42">
        <v>1560.52</v>
      </c>
      <c r="D1102" s="42">
        <v>277.87</v>
      </c>
      <c r="E1102" s="43">
        <v>44562</v>
      </c>
    </row>
    <row r="1103" spans="1:5" x14ac:dyDescent="0.25">
      <c r="A1103" s="41" t="s">
        <v>80</v>
      </c>
      <c r="B1103" s="42">
        <v>0.56000000000000005</v>
      </c>
      <c r="C1103" s="42">
        <v>155.61000000000001</v>
      </c>
      <c r="D1103" s="42">
        <v>277.88</v>
      </c>
      <c r="E1103" s="43">
        <v>44562</v>
      </c>
    </row>
    <row r="1104" spans="1:5" x14ac:dyDescent="0.25">
      <c r="A1104" s="41" t="s">
        <v>80</v>
      </c>
      <c r="B1104" s="42">
        <v>1.448</v>
      </c>
      <c r="C1104" s="42">
        <v>402.35</v>
      </c>
      <c r="D1104" s="42">
        <v>277.87</v>
      </c>
      <c r="E1104" s="43">
        <v>44562</v>
      </c>
    </row>
    <row r="1105" spans="1:5" x14ac:dyDescent="0.25">
      <c r="A1105" s="41" t="s">
        <v>80</v>
      </c>
      <c r="B1105" s="42">
        <v>1.8720000000000001</v>
      </c>
      <c r="C1105" s="42">
        <v>520.16999999999996</v>
      </c>
      <c r="D1105" s="42">
        <v>277.87</v>
      </c>
      <c r="E1105" s="43">
        <v>44562</v>
      </c>
    </row>
    <row r="1106" spans="1:5" x14ac:dyDescent="0.25">
      <c r="A1106" s="41" t="s">
        <v>80</v>
      </c>
      <c r="B1106" s="42">
        <v>1.8720000000000001</v>
      </c>
      <c r="C1106" s="42">
        <v>508.48</v>
      </c>
      <c r="D1106" s="42">
        <v>271.62</v>
      </c>
      <c r="E1106" s="43">
        <v>44562</v>
      </c>
    </row>
    <row r="1107" spans="1:5" x14ac:dyDescent="0.25">
      <c r="A1107" s="41" t="s">
        <v>80</v>
      </c>
      <c r="B1107" s="42">
        <v>1.8080000000000001</v>
      </c>
      <c r="C1107" s="42">
        <v>488.16</v>
      </c>
      <c r="D1107" s="42">
        <v>270</v>
      </c>
      <c r="E1107" s="43">
        <v>44562</v>
      </c>
    </row>
    <row r="1108" spans="1:5" x14ac:dyDescent="0.25">
      <c r="A1108" s="41" t="s">
        <v>80</v>
      </c>
      <c r="B1108" s="42">
        <v>8.4239999999999995</v>
      </c>
      <c r="C1108" s="42">
        <v>2274.48</v>
      </c>
      <c r="D1108" s="42">
        <v>270</v>
      </c>
      <c r="E1108" s="43">
        <v>44562</v>
      </c>
    </row>
    <row r="1109" spans="1:5" x14ac:dyDescent="0.25">
      <c r="A1109" s="41" t="s">
        <v>80</v>
      </c>
      <c r="B1109" s="42">
        <v>1.6639999999999999</v>
      </c>
      <c r="C1109" s="42">
        <v>449.28</v>
      </c>
      <c r="D1109" s="42">
        <v>270</v>
      </c>
      <c r="E1109" s="43">
        <v>44562</v>
      </c>
    </row>
    <row r="1110" spans="1:5" x14ac:dyDescent="0.25">
      <c r="A1110" s="41" t="s">
        <v>80</v>
      </c>
      <c r="B1110" s="42">
        <v>0.84</v>
      </c>
      <c r="C1110" s="42">
        <v>226.8</v>
      </c>
      <c r="D1110" s="42">
        <v>270</v>
      </c>
      <c r="E1110" s="43">
        <v>44562</v>
      </c>
    </row>
    <row r="1111" spans="1:5" x14ac:dyDescent="0.25">
      <c r="A1111" s="41" t="s">
        <v>80</v>
      </c>
      <c r="B1111" s="42">
        <v>0.90700000000000003</v>
      </c>
      <c r="C1111" s="42">
        <v>244.89</v>
      </c>
      <c r="D1111" s="42">
        <v>270</v>
      </c>
      <c r="E1111" s="43">
        <v>44562</v>
      </c>
    </row>
    <row r="1112" spans="1:5" x14ac:dyDescent="0.25">
      <c r="A1112" s="41" t="s">
        <v>80</v>
      </c>
      <c r="B1112" s="42">
        <v>9.3149999999999995</v>
      </c>
      <c r="C1112" s="42">
        <v>2515.0500000000002</v>
      </c>
      <c r="D1112" s="42">
        <v>270</v>
      </c>
      <c r="E1112" s="43">
        <v>44562</v>
      </c>
    </row>
    <row r="1113" spans="1:5" x14ac:dyDescent="0.25">
      <c r="A1113" s="41" t="s">
        <v>80</v>
      </c>
      <c r="B1113" s="42">
        <v>0.84</v>
      </c>
      <c r="C1113" s="42">
        <v>226.8</v>
      </c>
      <c r="D1113" s="42">
        <v>270</v>
      </c>
      <c r="E1113" s="43">
        <v>44562</v>
      </c>
    </row>
    <row r="1114" spans="1:5" x14ac:dyDescent="0.25">
      <c r="A1114" s="41" t="s">
        <v>80</v>
      </c>
      <c r="B1114" s="42">
        <v>6.5519999999999996</v>
      </c>
      <c r="C1114" s="42">
        <v>1769.04</v>
      </c>
      <c r="D1114" s="42">
        <v>270</v>
      </c>
      <c r="E1114" s="43">
        <v>44562</v>
      </c>
    </row>
    <row r="1115" spans="1:5" x14ac:dyDescent="0.25">
      <c r="A1115" s="41" t="s">
        <v>80</v>
      </c>
      <c r="B1115" s="42">
        <v>1.698</v>
      </c>
      <c r="C1115" s="42">
        <v>458.46</v>
      </c>
      <c r="D1115" s="42">
        <v>270</v>
      </c>
      <c r="E1115" s="43">
        <v>44562</v>
      </c>
    </row>
    <row r="1116" spans="1:5" x14ac:dyDescent="0.25">
      <c r="A1116" s="41" t="s">
        <v>80</v>
      </c>
      <c r="B1116" s="42">
        <v>1.7989999999999999</v>
      </c>
      <c r="C1116" s="42">
        <v>485.73</v>
      </c>
      <c r="D1116" s="42">
        <v>270</v>
      </c>
      <c r="E1116" s="43">
        <v>44562</v>
      </c>
    </row>
    <row r="1117" spans="1:5" x14ac:dyDescent="0.25">
      <c r="A1117" s="41" t="s">
        <v>80</v>
      </c>
      <c r="B1117" s="42">
        <v>1.8720000000000001</v>
      </c>
      <c r="C1117" s="42">
        <v>505.44</v>
      </c>
      <c r="D1117" s="42">
        <v>270</v>
      </c>
      <c r="E1117" s="43">
        <v>44562</v>
      </c>
    </row>
    <row r="1118" spans="1:5" x14ac:dyDescent="0.25">
      <c r="A1118" s="41" t="s">
        <v>80</v>
      </c>
      <c r="B1118" s="42">
        <v>2.0880000000000001</v>
      </c>
      <c r="C1118" s="42">
        <v>563.76</v>
      </c>
      <c r="D1118" s="42">
        <v>270</v>
      </c>
      <c r="E1118" s="43">
        <v>44562</v>
      </c>
    </row>
    <row r="1119" spans="1:5" x14ac:dyDescent="0.25">
      <c r="A1119" s="41" t="s">
        <v>80</v>
      </c>
      <c r="B1119" s="42">
        <v>6.3520000000000003</v>
      </c>
      <c r="C1119" s="42">
        <v>1715.04</v>
      </c>
      <c r="D1119" s="42">
        <v>270</v>
      </c>
      <c r="E1119" s="43">
        <v>44562</v>
      </c>
    </row>
    <row r="1120" spans="1:5" x14ac:dyDescent="0.25">
      <c r="A1120" s="41" t="s">
        <v>80</v>
      </c>
      <c r="B1120" s="42">
        <v>4.68</v>
      </c>
      <c r="C1120" s="42">
        <v>1263.5999999999999</v>
      </c>
      <c r="D1120" s="42">
        <v>270</v>
      </c>
      <c r="E1120" s="43">
        <v>44562</v>
      </c>
    </row>
    <row r="1121" spans="1:5" x14ac:dyDescent="0.25">
      <c r="A1121" s="41" t="s">
        <v>95</v>
      </c>
      <c r="B1121" s="42">
        <v>2.036</v>
      </c>
      <c r="C1121" s="42">
        <v>773.68</v>
      </c>
      <c r="D1121" s="42">
        <v>380</v>
      </c>
      <c r="E1121" s="43">
        <v>44562</v>
      </c>
    </row>
    <row r="1122" spans="1:5" x14ac:dyDescent="0.25">
      <c r="A1122" s="41" t="s">
        <v>95</v>
      </c>
      <c r="B1122" s="42">
        <v>1.131</v>
      </c>
      <c r="C1122" s="42">
        <v>429.78</v>
      </c>
      <c r="D1122" s="42">
        <v>380</v>
      </c>
      <c r="E1122" s="43">
        <v>44562</v>
      </c>
    </row>
    <row r="1123" spans="1:5" x14ac:dyDescent="0.25">
      <c r="A1123" s="41" t="s">
        <v>95</v>
      </c>
      <c r="B1123" s="42">
        <v>2.8330000000000002</v>
      </c>
      <c r="C1123" s="42">
        <v>1076.54</v>
      </c>
      <c r="D1123" s="42">
        <v>380</v>
      </c>
      <c r="E1123" s="43">
        <v>44562</v>
      </c>
    </row>
    <row r="1124" spans="1:5" x14ac:dyDescent="0.25">
      <c r="A1124" s="41" t="s">
        <v>95</v>
      </c>
      <c r="B1124" s="42">
        <v>2</v>
      </c>
      <c r="C1124" s="42">
        <v>760</v>
      </c>
      <c r="D1124" s="42">
        <v>380</v>
      </c>
      <c r="E1124" s="43">
        <v>44562</v>
      </c>
    </row>
    <row r="1125" spans="1:5" x14ac:dyDescent="0.25">
      <c r="A1125" s="41" t="s">
        <v>95</v>
      </c>
      <c r="B1125" s="42">
        <v>2.714</v>
      </c>
      <c r="C1125" s="42">
        <v>841.34</v>
      </c>
      <c r="D1125" s="42">
        <v>310</v>
      </c>
      <c r="E1125" s="43">
        <v>44562</v>
      </c>
    </row>
    <row r="1126" spans="1:5" x14ac:dyDescent="0.25">
      <c r="A1126" s="41" t="s">
        <v>95</v>
      </c>
      <c r="B1126" s="42">
        <v>2.262</v>
      </c>
      <c r="C1126" s="42">
        <v>701.22</v>
      </c>
      <c r="D1126" s="42">
        <v>310</v>
      </c>
      <c r="E1126" s="43">
        <v>44562</v>
      </c>
    </row>
    <row r="1127" spans="1:5" x14ac:dyDescent="0.25">
      <c r="A1127" s="41" t="s">
        <v>95</v>
      </c>
      <c r="B1127" s="42">
        <v>0.96099999999999997</v>
      </c>
      <c r="C1127" s="42">
        <v>297.91000000000003</v>
      </c>
      <c r="D1127" s="42">
        <v>310</v>
      </c>
      <c r="E1127" s="43">
        <v>44562</v>
      </c>
    </row>
    <row r="1128" spans="1:5" x14ac:dyDescent="0.25">
      <c r="A1128" s="41" t="s">
        <v>95</v>
      </c>
      <c r="B1128" s="42">
        <v>2.8279999999999998</v>
      </c>
      <c r="C1128" s="42">
        <v>876.68</v>
      </c>
      <c r="D1128" s="42">
        <v>310</v>
      </c>
      <c r="E1128" s="43">
        <v>44562</v>
      </c>
    </row>
    <row r="1129" spans="1:5" x14ac:dyDescent="0.25">
      <c r="A1129" s="41" t="s">
        <v>95</v>
      </c>
      <c r="B1129" s="42">
        <v>2.036</v>
      </c>
      <c r="C1129" s="42">
        <v>631.16</v>
      </c>
      <c r="D1129" s="42">
        <v>310</v>
      </c>
      <c r="E1129" s="43">
        <v>44562</v>
      </c>
    </row>
    <row r="1130" spans="1:5" x14ac:dyDescent="0.25">
      <c r="A1130" s="41" t="s">
        <v>95</v>
      </c>
      <c r="B1130" s="42">
        <v>2.5449999999999999</v>
      </c>
      <c r="C1130" s="42">
        <v>788.95</v>
      </c>
      <c r="D1130" s="42">
        <v>310</v>
      </c>
      <c r="E1130" s="43">
        <v>44562</v>
      </c>
    </row>
    <row r="1131" spans="1:5" x14ac:dyDescent="0.25">
      <c r="A1131" s="41" t="s">
        <v>95</v>
      </c>
      <c r="B1131" s="42">
        <v>1.6539999999999999</v>
      </c>
      <c r="C1131" s="42">
        <v>512.74</v>
      </c>
      <c r="D1131" s="42">
        <v>310</v>
      </c>
      <c r="E1131" s="43">
        <v>44562</v>
      </c>
    </row>
    <row r="1132" spans="1:5" x14ac:dyDescent="0.25">
      <c r="A1132" s="41" t="s">
        <v>95</v>
      </c>
      <c r="B1132" s="42">
        <v>1.131</v>
      </c>
      <c r="C1132" s="42">
        <v>350.61</v>
      </c>
      <c r="D1132" s="42">
        <v>310</v>
      </c>
      <c r="E1132" s="43">
        <v>44562</v>
      </c>
    </row>
    <row r="1133" spans="1:5" x14ac:dyDescent="0.25">
      <c r="A1133" s="41" t="s">
        <v>95</v>
      </c>
      <c r="B1133" s="42">
        <v>2.93</v>
      </c>
      <c r="C1133" s="42">
        <v>908.3</v>
      </c>
      <c r="D1133" s="42">
        <v>310</v>
      </c>
      <c r="E1133" s="43">
        <v>44562</v>
      </c>
    </row>
    <row r="1134" spans="1:5" x14ac:dyDescent="0.25">
      <c r="A1134" s="41" t="s">
        <v>95</v>
      </c>
      <c r="B1134" s="42">
        <v>1.357</v>
      </c>
      <c r="C1134" s="42">
        <v>414.4</v>
      </c>
      <c r="D1134" s="42">
        <v>305.38</v>
      </c>
      <c r="E1134" s="43">
        <v>44562</v>
      </c>
    </row>
    <row r="1135" spans="1:5" x14ac:dyDescent="0.25">
      <c r="A1135" s="41" t="s">
        <v>95</v>
      </c>
      <c r="B1135" s="42">
        <v>3.3929999999999998</v>
      </c>
      <c r="C1135" s="42">
        <v>1000.94</v>
      </c>
      <c r="D1135" s="42">
        <v>295</v>
      </c>
      <c r="E1135" s="43">
        <v>44562</v>
      </c>
    </row>
    <row r="1136" spans="1:5" x14ac:dyDescent="0.25">
      <c r="A1136" s="41" t="s">
        <v>95</v>
      </c>
      <c r="B1136" s="42">
        <v>1.131</v>
      </c>
      <c r="C1136" s="42">
        <v>333.64</v>
      </c>
      <c r="D1136" s="42">
        <v>295</v>
      </c>
      <c r="E1136" s="43">
        <v>44562</v>
      </c>
    </row>
    <row r="1137" spans="1:5" x14ac:dyDescent="0.25">
      <c r="A1137" s="41" t="s">
        <v>95</v>
      </c>
      <c r="B1137" s="42">
        <v>2.198</v>
      </c>
      <c r="C1137" s="42">
        <v>648.41</v>
      </c>
      <c r="D1137" s="42">
        <v>295</v>
      </c>
      <c r="E1137" s="43">
        <v>44562</v>
      </c>
    </row>
    <row r="1138" spans="1:5" x14ac:dyDescent="0.25">
      <c r="A1138" s="41" t="s">
        <v>95</v>
      </c>
      <c r="B1138" s="42">
        <v>2.198</v>
      </c>
      <c r="C1138" s="42">
        <v>648.41</v>
      </c>
      <c r="D1138" s="42">
        <v>295</v>
      </c>
      <c r="E1138" s="43">
        <v>44562</v>
      </c>
    </row>
    <row r="1139" spans="1:5" x14ac:dyDescent="0.25">
      <c r="A1139" s="41" t="s">
        <v>95</v>
      </c>
      <c r="B1139" s="42">
        <v>3.3929999999999998</v>
      </c>
      <c r="C1139" s="42">
        <v>1000.93</v>
      </c>
      <c r="D1139" s="42">
        <v>295</v>
      </c>
      <c r="E1139" s="43">
        <v>44562</v>
      </c>
    </row>
    <row r="1140" spans="1:5" x14ac:dyDescent="0.25">
      <c r="A1140" s="41" t="s">
        <v>95</v>
      </c>
      <c r="B1140" s="42">
        <v>1.357</v>
      </c>
      <c r="C1140" s="42">
        <v>400.32</v>
      </c>
      <c r="D1140" s="42">
        <v>295</v>
      </c>
      <c r="E1140" s="43">
        <v>44562</v>
      </c>
    </row>
    <row r="1141" spans="1:5" x14ac:dyDescent="0.25">
      <c r="A1141" s="41" t="s">
        <v>95</v>
      </c>
      <c r="B1141" s="42">
        <v>3.3929999999999998</v>
      </c>
      <c r="C1141" s="42">
        <v>1000.93</v>
      </c>
      <c r="D1141" s="42">
        <v>295</v>
      </c>
      <c r="E1141" s="43">
        <v>44562</v>
      </c>
    </row>
    <row r="1142" spans="1:5" x14ac:dyDescent="0.25">
      <c r="A1142" s="41" t="s">
        <v>110</v>
      </c>
      <c r="B1142" s="42">
        <v>0.52</v>
      </c>
      <c r="C1142" s="42">
        <v>703.53</v>
      </c>
      <c r="D1142" s="42">
        <v>1352.94</v>
      </c>
      <c r="E1142" s="43">
        <v>44562</v>
      </c>
    </row>
    <row r="1143" spans="1:5" x14ac:dyDescent="0.25">
      <c r="A1143" s="41" t="s">
        <v>110</v>
      </c>
      <c r="B1143" s="42">
        <v>0.52</v>
      </c>
      <c r="C1143" s="42">
        <v>703.53</v>
      </c>
      <c r="D1143" s="42">
        <v>1352.94</v>
      </c>
      <c r="E1143" s="43">
        <v>44562</v>
      </c>
    </row>
    <row r="1144" spans="1:5" x14ac:dyDescent="0.25">
      <c r="A1144" s="41" t="s">
        <v>75</v>
      </c>
      <c r="B1144" s="42">
        <v>0.34</v>
      </c>
      <c r="C1144" s="42">
        <v>460</v>
      </c>
      <c r="D1144" s="42">
        <v>1352.94</v>
      </c>
      <c r="E1144" s="43">
        <v>44562</v>
      </c>
    </row>
    <row r="1145" spans="1:5" x14ac:dyDescent="0.25">
      <c r="A1145" s="41" t="s">
        <v>111</v>
      </c>
      <c r="B1145" s="42">
        <v>0.55700000000000005</v>
      </c>
      <c r="C1145" s="42">
        <v>1114</v>
      </c>
      <c r="D1145" s="42">
        <v>2000</v>
      </c>
      <c r="E1145" s="43">
        <v>44562</v>
      </c>
    </row>
    <row r="1146" spans="1:5" x14ac:dyDescent="0.25">
      <c r="A1146" s="41" t="s">
        <v>111</v>
      </c>
      <c r="B1146" s="42">
        <v>0.69599999999999995</v>
      </c>
      <c r="C1146" s="42">
        <v>1392</v>
      </c>
      <c r="D1146" s="42">
        <v>2000</v>
      </c>
      <c r="E1146" s="43">
        <v>44562</v>
      </c>
    </row>
    <row r="1147" spans="1:5" x14ac:dyDescent="0.25">
      <c r="A1147" s="41" t="s">
        <v>111</v>
      </c>
      <c r="B1147" s="42">
        <v>0.76500000000000001</v>
      </c>
      <c r="C1147" s="42">
        <v>1530</v>
      </c>
      <c r="D1147" s="42">
        <v>2000</v>
      </c>
      <c r="E1147" s="43">
        <v>44562</v>
      </c>
    </row>
    <row r="1148" spans="1:5" x14ac:dyDescent="0.25">
      <c r="A1148" s="41" t="s">
        <v>111</v>
      </c>
      <c r="B1148" s="42">
        <v>0.41699999999999998</v>
      </c>
      <c r="C1148" s="42">
        <v>834</v>
      </c>
      <c r="D1148" s="42">
        <v>2000</v>
      </c>
      <c r="E1148" s="43">
        <v>44562</v>
      </c>
    </row>
    <row r="1149" spans="1:5" x14ac:dyDescent="0.25">
      <c r="A1149" s="41" t="s">
        <v>111</v>
      </c>
      <c r="B1149" s="42">
        <v>0.48699999999999999</v>
      </c>
      <c r="C1149" s="42">
        <v>974</v>
      </c>
      <c r="D1149" s="42">
        <v>2000</v>
      </c>
      <c r="E1149" s="43">
        <v>44562</v>
      </c>
    </row>
    <row r="1150" spans="1:5" x14ac:dyDescent="0.25">
      <c r="A1150" s="41" t="s">
        <v>111</v>
      </c>
      <c r="B1150" s="42">
        <v>0.55700000000000005</v>
      </c>
      <c r="C1150" s="42">
        <v>1114</v>
      </c>
      <c r="D1150" s="42">
        <v>2000</v>
      </c>
      <c r="E1150" s="43">
        <v>44562</v>
      </c>
    </row>
    <row r="1151" spans="1:5" x14ac:dyDescent="0.25">
      <c r="A1151" s="41" t="s">
        <v>111</v>
      </c>
      <c r="B1151" s="42">
        <v>0.69599999999999995</v>
      </c>
      <c r="C1151" s="42">
        <v>1392</v>
      </c>
      <c r="D1151" s="42">
        <v>2000</v>
      </c>
      <c r="E1151" s="43">
        <v>44562</v>
      </c>
    </row>
    <row r="1152" spans="1:5" x14ac:dyDescent="0.25">
      <c r="A1152" s="41" t="s">
        <v>111</v>
      </c>
      <c r="B1152" s="42">
        <v>0.83499999999999996</v>
      </c>
      <c r="C1152" s="42">
        <v>1809.3</v>
      </c>
      <c r="D1152" s="42">
        <v>2166.83</v>
      </c>
      <c r="E1152" s="43">
        <v>44562</v>
      </c>
    </row>
    <row r="1153" spans="1:5" x14ac:dyDescent="0.25">
      <c r="A1153" s="41" t="s">
        <v>111</v>
      </c>
      <c r="B1153" s="42">
        <v>0.55700000000000005</v>
      </c>
      <c r="C1153" s="42">
        <v>1176.7</v>
      </c>
      <c r="D1153" s="42">
        <v>2112.5700000000002</v>
      </c>
      <c r="E1153" s="43">
        <v>44562</v>
      </c>
    </row>
    <row r="1154" spans="1:5" x14ac:dyDescent="0.25">
      <c r="A1154" s="41" t="s">
        <v>56</v>
      </c>
      <c r="B1154" s="42">
        <v>0.5</v>
      </c>
      <c r="C1154" s="42">
        <v>316.8</v>
      </c>
      <c r="D1154" s="42">
        <v>633.6</v>
      </c>
      <c r="E1154" s="43">
        <v>44562</v>
      </c>
    </row>
    <row r="1155" spans="1:5" x14ac:dyDescent="0.25">
      <c r="A1155" s="41" t="s">
        <v>56</v>
      </c>
      <c r="B1155" s="42">
        <v>1.8620000000000001</v>
      </c>
      <c r="C1155" s="42">
        <v>1179.74</v>
      </c>
      <c r="D1155" s="42">
        <v>633.59</v>
      </c>
      <c r="E1155" s="43">
        <v>44562</v>
      </c>
    </row>
    <row r="1156" spans="1:5" x14ac:dyDescent="0.25">
      <c r="A1156" s="41" t="s">
        <v>56</v>
      </c>
      <c r="B1156" s="42">
        <v>0.96499999999999997</v>
      </c>
      <c r="C1156" s="42">
        <v>611.42999999999995</v>
      </c>
      <c r="D1156" s="42">
        <v>633.61</v>
      </c>
      <c r="E1156" s="43">
        <v>44562</v>
      </c>
    </row>
    <row r="1157" spans="1:5" x14ac:dyDescent="0.25">
      <c r="A1157" s="41" t="s">
        <v>56</v>
      </c>
      <c r="B1157" s="42">
        <v>0.16</v>
      </c>
      <c r="C1157" s="42">
        <v>101.38</v>
      </c>
      <c r="D1157" s="42">
        <v>633.63</v>
      </c>
      <c r="E1157" s="43">
        <v>44562</v>
      </c>
    </row>
    <row r="1158" spans="1:5" x14ac:dyDescent="0.25">
      <c r="A1158" s="41" t="s">
        <v>56</v>
      </c>
      <c r="B1158" s="42">
        <v>1.1200000000000001</v>
      </c>
      <c r="C1158" s="42">
        <v>709.62</v>
      </c>
      <c r="D1158" s="42">
        <v>633.59</v>
      </c>
      <c r="E1158" s="43">
        <v>44562</v>
      </c>
    </row>
    <row r="1159" spans="1:5" x14ac:dyDescent="0.25">
      <c r="A1159" s="41" t="s">
        <v>56</v>
      </c>
      <c r="B1159" s="42">
        <v>1.381</v>
      </c>
      <c r="C1159" s="42">
        <v>874.99</v>
      </c>
      <c r="D1159" s="42">
        <v>633.59</v>
      </c>
      <c r="E1159" s="43">
        <v>44562</v>
      </c>
    </row>
    <row r="1160" spans="1:5" x14ac:dyDescent="0.25">
      <c r="A1160" s="41" t="s">
        <v>56</v>
      </c>
      <c r="B1160" s="42">
        <v>0.34699999999999998</v>
      </c>
      <c r="C1160" s="42">
        <v>219.85</v>
      </c>
      <c r="D1160" s="42">
        <v>633.57000000000005</v>
      </c>
      <c r="E1160" s="43">
        <v>44562</v>
      </c>
    </row>
    <row r="1161" spans="1:5" x14ac:dyDescent="0.25">
      <c r="A1161" s="41" t="s">
        <v>56</v>
      </c>
      <c r="B1161" s="42">
        <v>0.21</v>
      </c>
      <c r="C1161" s="42">
        <v>133.05000000000001</v>
      </c>
      <c r="D1161" s="42">
        <v>633.57000000000005</v>
      </c>
      <c r="E1161" s="43">
        <v>44562</v>
      </c>
    </row>
    <row r="1162" spans="1:5" x14ac:dyDescent="0.25">
      <c r="A1162" s="41" t="s">
        <v>56</v>
      </c>
      <c r="B1162" s="42">
        <v>0.60799999999999998</v>
      </c>
      <c r="C1162" s="42">
        <v>385.22</v>
      </c>
      <c r="D1162" s="42">
        <v>633.59</v>
      </c>
      <c r="E1162" s="43">
        <v>44562</v>
      </c>
    </row>
    <row r="1163" spans="1:5" x14ac:dyDescent="0.25">
      <c r="A1163" s="41" t="s">
        <v>56</v>
      </c>
      <c r="B1163" s="42">
        <v>1.3</v>
      </c>
      <c r="C1163" s="42">
        <v>823.66</v>
      </c>
      <c r="D1163" s="42">
        <v>633.58000000000004</v>
      </c>
      <c r="E1163" s="43">
        <v>44562</v>
      </c>
    </row>
    <row r="1164" spans="1:5" x14ac:dyDescent="0.25">
      <c r="A1164" s="41" t="s">
        <v>56</v>
      </c>
      <c r="B1164" s="42">
        <v>1.018</v>
      </c>
      <c r="C1164" s="42">
        <v>645</v>
      </c>
      <c r="D1164" s="42">
        <v>633.6</v>
      </c>
      <c r="E1164" s="43">
        <v>44562</v>
      </c>
    </row>
    <row r="1165" spans="1:5" x14ac:dyDescent="0.25">
      <c r="A1165" s="41" t="s">
        <v>56</v>
      </c>
      <c r="B1165" s="42">
        <v>0.17</v>
      </c>
      <c r="C1165" s="42">
        <v>107.71</v>
      </c>
      <c r="D1165" s="42">
        <v>633.59</v>
      </c>
      <c r="E1165" s="43">
        <v>44562</v>
      </c>
    </row>
    <row r="1166" spans="1:5" x14ac:dyDescent="0.25">
      <c r="A1166" s="41" t="s">
        <v>56</v>
      </c>
      <c r="B1166" s="42">
        <v>0.97499999999999998</v>
      </c>
      <c r="C1166" s="42">
        <v>617.75</v>
      </c>
      <c r="D1166" s="42">
        <v>633.59</v>
      </c>
      <c r="E1166" s="43">
        <v>44562</v>
      </c>
    </row>
    <row r="1167" spans="1:5" x14ac:dyDescent="0.25">
      <c r="A1167" s="41" t="s">
        <v>56</v>
      </c>
      <c r="B1167" s="42">
        <v>1.7030000000000001</v>
      </c>
      <c r="C1167" s="42">
        <v>1079.01</v>
      </c>
      <c r="D1167" s="42">
        <v>633.59</v>
      </c>
      <c r="E1167" s="43">
        <v>44562</v>
      </c>
    </row>
    <row r="1168" spans="1:5" x14ac:dyDescent="0.25">
      <c r="A1168" s="41" t="s">
        <v>56</v>
      </c>
      <c r="B1168" s="42">
        <v>0.17</v>
      </c>
      <c r="C1168" s="42">
        <v>107.71</v>
      </c>
      <c r="D1168" s="42">
        <v>633.59</v>
      </c>
      <c r="E1168" s="43">
        <v>44562</v>
      </c>
    </row>
    <row r="1169" spans="1:5" x14ac:dyDescent="0.25">
      <c r="A1169" s="41" t="s">
        <v>56</v>
      </c>
      <c r="B1169" s="42">
        <v>0.5</v>
      </c>
      <c r="C1169" s="42">
        <v>316.79000000000002</v>
      </c>
      <c r="D1169" s="42">
        <v>633.58000000000004</v>
      </c>
      <c r="E1169" s="43">
        <v>44562</v>
      </c>
    </row>
    <row r="1170" spans="1:5" x14ac:dyDescent="0.25">
      <c r="A1170" s="41" t="s">
        <v>56</v>
      </c>
      <c r="B1170" s="42">
        <v>2.6150000000000002</v>
      </c>
      <c r="C1170" s="42">
        <v>1656.84</v>
      </c>
      <c r="D1170" s="42">
        <v>633.59</v>
      </c>
      <c r="E1170" s="43">
        <v>44562</v>
      </c>
    </row>
    <row r="1171" spans="1:5" x14ac:dyDescent="0.25">
      <c r="A1171" s="41" t="s">
        <v>56</v>
      </c>
      <c r="B1171" s="42">
        <v>6.7960000000000003</v>
      </c>
      <c r="C1171" s="42">
        <v>4305.87</v>
      </c>
      <c r="D1171" s="42">
        <v>633.59</v>
      </c>
      <c r="E1171" s="43">
        <v>44562</v>
      </c>
    </row>
    <row r="1172" spans="1:5" x14ac:dyDescent="0.25">
      <c r="A1172" s="41" t="s">
        <v>56</v>
      </c>
      <c r="B1172" s="42">
        <v>1.373</v>
      </c>
      <c r="C1172" s="42">
        <v>869.92</v>
      </c>
      <c r="D1172" s="42">
        <v>633.59</v>
      </c>
      <c r="E1172" s="43">
        <v>44562</v>
      </c>
    </row>
    <row r="1173" spans="1:5" x14ac:dyDescent="0.25">
      <c r="A1173" s="41" t="s">
        <v>56</v>
      </c>
      <c r="B1173" s="42">
        <v>0.21</v>
      </c>
      <c r="C1173" s="42">
        <v>133.05000000000001</v>
      </c>
      <c r="D1173" s="42">
        <v>633.57000000000005</v>
      </c>
      <c r="E1173" s="43">
        <v>44562</v>
      </c>
    </row>
    <row r="1174" spans="1:5" x14ac:dyDescent="0.25">
      <c r="A1174" s="41" t="s">
        <v>56</v>
      </c>
      <c r="B1174" s="42">
        <v>1.2609999999999999</v>
      </c>
      <c r="C1174" s="42">
        <v>798.95</v>
      </c>
      <c r="D1174" s="42">
        <v>633.58000000000004</v>
      </c>
      <c r="E1174" s="43">
        <v>44562</v>
      </c>
    </row>
    <row r="1175" spans="1:5" x14ac:dyDescent="0.25">
      <c r="A1175" s="41" t="s">
        <v>56</v>
      </c>
      <c r="B1175" s="42">
        <v>0.98499999999999999</v>
      </c>
      <c r="C1175" s="42">
        <v>624.09</v>
      </c>
      <c r="D1175" s="42">
        <v>633.59</v>
      </c>
      <c r="E1175" s="43">
        <v>44562</v>
      </c>
    </row>
    <row r="1176" spans="1:5" x14ac:dyDescent="0.25">
      <c r="A1176" s="41" t="s">
        <v>56</v>
      </c>
      <c r="B1176" s="42">
        <v>0.35</v>
      </c>
      <c r="C1176" s="42">
        <v>221.76</v>
      </c>
      <c r="D1176" s="42">
        <v>633.6</v>
      </c>
      <c r="E1176" s="43">
        <v>44562</v>
      </c>
    </row>
    <row r="1177" spans="1:5" x14ac:dyDescent="0.25">
      <c r="A1177" s="41" t="s">
        <v>56</v>
      </c>
      <c r="B1177" s="42">
        <v>1.08</v>
      </c>
      <c r="C1177" s="42">
        <v>684.28</v>
      </c>
      <c r="D1177" s="42">
        <v>633.59</v>
      </c>
      <c r="E1177" s="43">
        <v>44562</v>
      </c>
    </row>
    <row r="1178" spans="1:5" x14ac:dyDescent="0.25">
      <c r="A1178" s="41" t="s">
        <v>56</v>
      </c>
      <c r="B1178" s="42">
        <v>2.2360000000000002</v>
      </c>
      <c r="C1178" s="42">
        <v>1416.72</v>
      </c>
      <c r="D1178" s="42">
        <v>633.6</v>
      </c>
      <c r="E1178" s="43">
        <v>44562</v>
      </c>
    </row>
    <row r="1179" spans="1:5" x14ac:dyDescent="0.25">
      <c r="A1179" s="41" t="s">
        <v>56</v>
      </c>
      <c r="B1179" s="42">
        <v>0.71099999999999997</v>
      </c>
      <c r="C1179" s="42">
        <v>450.47</v>
      </c>
      <c r="D1179" s="42">
        <v>633.57000000000005</v>
      </c>
      <c r="E1179" s="43">
        <v>44562</v>
      </c>
    </row>
    <row r="1180" spans="1:5" x14ac:dyDescent="0.25">
      <c r="A1180" s="41" t="s">
        <v>56</v>
      </c>
      <c r="B1180" s="42">
        <v>0.128</v>
      </c>
      <c r="C1180" s="42">
        <v>81.099999999999994</v>
      </c>
      <c r="D1180" s="42">
        <v>633.59</v>
      </c>
      <c r="E1180" s="43">
        <v>44562</v>
      </c>
    </row>
    <row r="1181" spans="1:5" x14ac:dyDescent="0.25">
      <c r="A1181" s="41" t="s">
        <v>56</v>
      </c>
      <c r="B1181" s="42">
        <v>0.32</v>
      </c>
      <c r="C1181" s="42">
        <v>202.75</v>
      </c>
      <c r="D1181" s="42">
        <v>633.59</v>
      </c>
      <c r="E1181" s="43">
        <v>44562</v>
      </c>
    </row>
    <row r="1182" spans="1:5" x14ac:dyDescent="0.25">
      <c r="A1182" s="41" t="s">
        <v>56</v>
      </c>
      <c r="B1182" s="42">
        <v>1.2649999999999999</v>
      </c>
      <c r="C1182" s="42">
        <v>801.5</v>
      </c>
      <c r="D1182" s="42">
        <v>633.6</v>
      </c>
      <c r="E1182" s="43">
        <v>44562</v>
      </c>
    </row>
    <row r="1183" spans="1:5" x14ac:dyDescent="0.25">
      <c r="A1183" s="41" t="s">
        <v>56</v>
      </c>
      <c r="B1183" s="42">
        <v>1.002</v>
      </c>
      <c r="C1183" s="42">
        <v>634.85</v>
      </c>
      <c r="D1183" s="42">
        <v>633.58000000000004</v>
      </c>
      <c r="E1183" s="43">
        <v>44562</v>
      </c>
    </row>
    <row r="1184" spans="1:5" x14ac:dyDescent="0.25">
      <c r="A1184" s="41" t="s">
        <v>56</v>
      </c>
      <c r="B1184" s="42">
        <v>0.128</v>
      </c>
      <c r="C1184" s="42">
        <v>81.09</v>
      </c>
      <c r="D1184" s="42">
        <v>633.52</v>
      </c>
      <c r="E1184" s="43">
        <v>44562</v>
      </c>
    </row>
    <row r="1185" spans="1:5" x14ac:dyDescent="0.25">
      <c r="A1185" s="41" t="s">
        <v>56</v>
      </c>
      <c r="B1185" s="42">
        <v>0.45</v>
      </c>
      <c r="C1185" s="42">
        <v>285.12</v>
      </c>
      <c r="D1185" s="42">
        <v>633.6</v>
      </c>
      <c r="E1185" s="43">
        <v>44562</v>
      </c>
    </row>
    <row r="1186" spans="1:5" x14ac:dyDescent="0.25">
      <c r="A1186" s="41" t="s">
        <v>56</v>
      </c>
      <c r="B1186" s="42">
        <v>1.736</v>
      </c>
      <c r="C1186" s="42">
        <v>1099.9100000000001</v>
      </c>
      <c r="D1186" s="42">
        <v>633.59</v>
      </c>
      <c r="E1186" s="43">
        <v>44562</v>
      </c>
    </row>
    <row r="1187" spans="1:5" x14ac:dyDescent="0.25">
      <c r="A1187" s="41" t="s">
        <v>56</v>
      </c>
      <c r="B1187" s="42">
        <v>0.35</v>
      </c>
      <c r="C1187" s="42">
        <v>221.76</v>
      </c>
      <c r="D1187" s="42">
        <v>633.6</v>
      </c>
      <c r="E1187" s="43">
        <v>44562</v>
      </c>
    </row>
    <row r="1188" spans="1:5" x14ac:dyDescent="0.25">
      <c r="A1188" s="41" t="s">
        <v>56</v>
      </c>
      <c r="B1188" s="42">
        <v>0.17899999999999999</v>
      </c>
      <c r="C1188" s="42">
        <v>113.41</v>
      </c>
      <c r="D1188" s="42">
        <v>633.58000000000004</v>
      </c>
      <c r="E1188" s="43">
        <v>44562</v>
      </c>
    </row>
    <row r="1189" spans="1:5" x14ac:dyDescent="0.25">
      <c r="A1189" s="41" t="s">
        <v>56</v>
      </c>
      <c r="B1189" s="42">
        <v>1.26</v>
      </c>
      <c r="C1189" s="42">
        <v>798.32</v>
      </c>
      <c r="D1189" s="42">
        <v>633.59</v>
      </c>
      <c r="E1189" s="43">
        <v>44562</v>
      </c>
    </row>
    <row r="1190" spans="1:5" x14ac:dyDescent="0.25">
      <c r="A1190" s="41" t="s">
        <v>56</v>
      </c>
      <c r="B1190" s="42">
        <v>1.31</v>
      </c>
      <c r="C1190" s="42">
        <v>875.55</v>
      </c>
      <c r="D1190" s="42">
        <v>668.36</v>
      </c>
      <c r="E1190" s="43">
        <v>44562</v>
      </c>
    </row>
    <row r="1191" spans="1:5" x14ac:dyDescent="0.25">
      <c r="A1191" s="41" t="s">
        <v>56</v>
      </c>
      <c r="B1191" s="42">
        <v>2.0099999999999998</v>
      </c>
      <c r="C1191" s="42">
        <v>1346.7</v>
      </c>
      <c r="D1191" s="42">
        <v>670</v>
      </c>
      <c r="E1191" s="43">
        <v>44562</v>
      </c>
    </row>
    <row r="1192" spans="1:5" x14ac:dyDescent="0.25">
      <c r="A1192" s="41" t="s">
        <v>56</v>
      </c>
      <c r="B1192" s="42">
        <v>0.13600000000000001</v>
      </c>
      <c r="C1192" s="42">
        <v>91.12</v>
      </c>
      <c r="D1192" s="42">
        <v>670</v>
      </c>
      <c r="E1192" s="43">
        <v>44562</v>
      </c>
    </row>
    <row r="1193" spans="1:5" x14ac:dyDescent="0.25">
      <c r="A1193" s="41" t="s">
        <v>56</v>
      </c>
      <c r="B1193" s="42">
        <v>0.54</v>
      </c>
      <c r="C1193" s="42">
        <v>361.8</v>
      </c>
      <c r="D1193" s="42">
        <v>670</v>
      </c>
      <c r="E1193" s="43">
        <v>44562</v>
      </c>
    </row>
    <row r="1194" spans="1:5" x14ac:dyDescent="0.25">
      <c r="A1194" s="41" t="s">
        <v>56</v>
      </c>
      <c r="B1194" s="42">
        <v>1.1719999999999999</v>
      </c>
      <c r="C1194" s="42">
        <v>785.24</v>
      </c>
      <c r="D1194" s="42">
        <v>670</v>
      </c>
      <c r="E1194" s="43">
        <v>44562</v>
      </c>
    </row>
    <row r="1195" spans="1:5" x14ac:dyDescent="0.25">
      <c r="A1195" s="41" t="s">
        <v>56</v>
      </c>
      <c r="B1195" s="42">
        <v>1.54</v>
      </c>
      <c r="C1195" s="42">
        <v>1031.8</v>
      </c>
      <c r="D1195" s="42">
        <v>670</v>
      </c>
      <c r="E1195" s="43">
        <v>44562</v>
      </c>
    </row>
    <row r="1196" spans="1:5" x14ac:dyDescent="0.25">
      <c r="A1196" s="41" t="s">
        <v>56</v>
      </c>
      <c r="B1196" s="42">
        <v>0.14499999999999999</v>
      </c>
      <c r="C1196" s="42">
        <v>97.15</v>
      </c>
      <c r="D1196" s="42">
        <v>670</v>
      </c>
      <c r="E1196" s="43">
        <v>44562</v>
      </c>
    </row>
    <row r="1197" spans="1:5" x14ac:dyDescent="0.25">
      <c r="A1197" s="41" t="s">
        <v>56</v>
      </c>
      <c r="B1197" s="42">
        <v>0.45</v>
      </c>
      <c r="C1197" s="42">
        <v>301.5</v>
      </c>
      <c r="D1197" s="42">
        <v>670</v>
      </c>
      <c r="E1197" s="43">
        <v>44562</v>
      </c>
    </row>
    <row r="1198" spans="1:5" x14ac:dyDescent="0.25">
      <c r="A1198" s="41" t="s">
        <v>56</v>
      </c>
      <c r="B1198" s="42">
        <v>1.55</v>
      </c>
      <c r="C1198" s="42">
        <v>1038.5</v>
      </c>
      <c r="D1198" s="42">
        <v>670</v>
      </c>
      <c r="E1198" s="43">
        <v>44562</v>
      </c>
    </row>
    <row r="1199" spans="1:5" x14ac:dyDescent="0.25">
      <c r="A1199" s="41" t="s">
        <v>56</v>
      </c>
      <c r="B1199" s="42">
        <v>1.139</v>
      </c>
      <c r="C1199" s="42">
        <v>763.13</v>
      </c>
      <c r="D1199" s="42">
        <v>670</v>
      </c>
      <c r="E1199" s="43">
        <v>44562</v>
      </c>
    </row>
    <row r="1200" spans="1:5" x14ac:dyDescent="0.25">
      <c r="A1200" s="41" t="s">
        <v>56</v>
      </c>
      <c r="B1200" s="42">
        <v>0.17899999999999999</v>
      </c>
      <c r="C1200" s="42">
        <v>119.93</v>
      </c>
      <c r="D1200" s="42">
        <v>670</v>
      </c>
      <c r="E1200" s="43">
        <v>44562</v>
      </c>
    </row>
    <row r="1201" spans="1:5" x14ac:dyDescent="0.25">
      <c r="A1201" s="41" t="s">
        <v>56</v>
      </c>
      <c r="B1201" s="42">
        <v>1.4450000000000001</v>
      </c>
      <c r="C1201" s="42">
        <v>968.15</v>
      </c>
      <c r="D1201" s="42">
        <v>670</v>
      </c>
      <c r="E1201" s="43">
        <v>44562</v>
      </c>
    </row>
    <row r="1202" spans="1:5" x14ac:dyDescent="0.25">
      <c r="A1202" s="41" t="s">
        <v>56</v>
      </c>
      <c r="B1202" s="42">
        <v>0.755</v>
      </c>
      <c r="C1202" s="42">
        <v>505.85</v>
      </c>
      <c r="D1202" s="42">
        <v>670</v>
      </c>
      <c r="E1202" s="43">
        <v>44562</v>
      </c>
    </row>
    <row r="1203" spans="1:5" x14ac:dyDescent="0.25">
      <c r="A1203" s="41" t="s">
        <v>56</v>
      </c>
      <c r="B1203" s="42">
        <v>0.29799999999999999</v>
      </c>
      <c r="C1203" s="42">
        <v>199.66</v>
      </c>
      <c r="D1203" s="42">
        <v>670</v>
      </c>
      <c r="E1203" s="43">
        <v>44562</v>
      </c>
    </row>
    <row r="1204" spans="1:5" x14ac:dyDescent="0.25">
      <c r="A1204" s="41" t="s">
        <v>56</v>
      </c>
      <c r="B1204" s="42">
        <v>0.28999999999999998</v>
      </c>
      <c r="C1204" s="42">
        <v>194.3</v>
      </c>
      <c r="D1204" s="42">
        <v>670</v>
      </c>
      <c r="E1204" s="43">
        <v>44562</v>
      </c>
    </row>
    <row r="1205" spans="1:5" x14ac:dyDescent="0.25">
      <c r="A1205" s="41" t="s">
        <v>56</v>
      </c>
      <c r="B1205" s="42">
        <v>1.32</v>
      </c>
      <c r="C1205" s="42">
        <v>884.4</v>
      </c>
      <c r="D1205" s="42">
        <v>670</v>
      </c>
      <c r="E1205" s="43">
        <v>44562</v>
      </c>
    </row>
    <row r="1206" spans="1:5" x14ac:dyDescent="0.25">
      <c r="A1206" s="41" t="s">
        <v>56</v>
      </c>
      <c r="B1206" s="42">
        <v>2.661</v>
      </c>
      <c r="C1206" s="42">
        <v>1726.44</v>
      </c>
      <c r="D1206" s="42">
        <v>648.79</v>
      </c>
      <c r="E1206" s="43">
        <v>44562</v>
      </c>
    </row>
    <row r="1207" spans="1:5" x14ac:dyDescent="0.25">
      <c r="A1207" s="41" t="s">
        <v>56</v>
      </c>
      <c r="B1207" s="42">
        <v>0.14499999999999999</v>
      </c>
      <c r="C1207" s="42">
        <v>92.8</v>
      </c>
      <c r="D1207" s="42">
        <v>640</v>
      </c>
      <c r="E1207" s="43">
        <v>44562</v>
      </c>
    </row>
    <row r="1208" spans="1:5" x14ac:dyDescent="0.25">
      <c r="A1208" s="41" t="s">
        <v>56</v>
      </c>
      <c r="B1208" s="42">
        <v>0.45</v>
      </c>
      <c r="C1208" s="42">
        <v>288</v>
      </c>
      <c r="D1208" s="42">
        <v>640</v>
      </c>
      <c r="E1208" s="43">
        <v>44562</v>
      </c>
    </row>
    <row r="1209" spans="1:5" x14ac:dyDescent="0.25">
      <c r="A1209" s="41" t="s">
        <v>56</v>
      </c>
      <c r="B1209" s="42">
        <v>1.393</v>
      </c>
      <c r="C1209" s="42">
        <v>891.52</v>
      </c>
      <c r="D1209" s="42">
        <v>640</v>
      </c>
      <c r="E1209" s="43">
        <v>44562</v>
      </c>
    </row>
    <row r="1210" spans="1:5" x14ac:dyDescent="0.25">
      <c r="A1210" s="41" t="s">
        <v>56</v>
      </c>
      <c r="B1210" s="42">
        <v>0.749</v>
      </c>
      <c r="C1210" s="42">
        <v>479.36</v>
      </c>
      <c r="D1210" s="42">
        <v>640</v>
      </c>
      <c r="E1210" s="43">
        <v>44562</v>
      </c>
    </row>
    <row r="1211" spans="1:5" x14ac:dyDescent="0.25">
      <c r="A1211" s="41" t="s">
        <v>56</v>
      </c>
      <c r="B1211" s="42">
        <v>0.128</v>
      </c>
      <c r="C1211" s="42">
        <v>81.92</v>
      </c>
      <c r="D1211" s="42">
        <v>640</v>
      </c>
      <c r="E1211" s="43">
        <v>44562</v>
      </c>
    </row>
    <row r="1212" spans="1:5" x14ac:dyDescent="0.25">
      <c r="A1212" s="41" t="s">
        <v>56</v>
      </c>
      <c r="B1212" s="42">
        <v>1.4490000000000001</v>
      </c>
      <c r="C1212" s="42">
        <v>927.36</v>
      </c>
      <c r="D1212" s="42">
        <v>640</v>
      </c>
      <c r="E1212" s="43">
        <v>44562</v>
      </c>
    </row>
    <row r="1213" spans="1:5" x14ac:dyDescent="0.25">
      <c r="A1213" s="41" t="s">
        <v>56</v>
      </c>
      <c r="B1213" s="42">
        <v>0.25</v>
      </c>
      <c r="C1213" s="42">
        <v>160</v>
      </c>
      <c r="D1213" s="42">
        <v>640</v>
      </c>
      <c r="E1213" s="43">
        <v>44562</v>
      </c>
    </row>
    <row r="1214" spans="1:5" x14ac:dyDescent="0.25">
      <c r="A1214" s="41" t="s">
        <v>56</v>
      </c>
      <c r="B1214" s="42">
        <v>0.17899999999999999</v>
      </c>
      <c r="C1214" s="42">
        <v>114.56</v>
      </c>
      <c r="D1214" s="42">
        <v>640</v>
      </c>
      <c r="E1214" s="43">
        <v>44562</v>
      </c>
    </row>
    <row r="1215" spans="1:5" x14ac:dyDescent="0.25">
      <c r="A1215" s="41" t="s">
        <v>56</v>
      </c>
      <c r="B1215" s="42">
        <v>0.54</v>
      </c>
      <c r="C1215" s="42">
        <v>345.6</v>
      </c>
      <c r="D1215" s="42">
        <v>640</v>
      </c>
      <c r="E1215" s="43">
        <v>44562</v>
      </c>
    </row>
    <row r="1216" spans="1:5" x14ac:dyDescent="0.25">
      <c r="A1216" s="41" t="s">
        <v>56</v>
      </c>
      <c r="B1216" s="42">
        <v>1.73</v>
      </c>
      <c r="C1216" s="42">
        <v>1107.2</v>
      </c>
      <c r="D1216" s="42">
        <v>640</v>
      </c>
      <c r="E1216" s="43">
        <v>44562</v>
      </c>
    </row>
    <row r="1217" spans="1:5" x14ac:dyDescent="0.25">
      <c r="A1217" s="41" t="s">
        <v>56</v>
      </c>
      <c r="B1217" s="42">
        <v>0.88</v>
      </c>
      <c r="C1217" s="42">
        <v>563.20000000000005</v>
      </c>
      <c r="D1217" s="42">
        <v>640</v>
      </c>
      <c r="E1217" s="43">
        <v>44562</v>
      </c>
    </row>
    <row r="1218" spans="1:5" x14ac:dyDescent="0.25">
      <c r="A1218" s="41" t="s">
        <v>56</v>
      </c>
      <c r="B1218" s="42">
        <v>0.14499999999999999</v>
      </c>
      <c r="C1218" s="42">
        <v>92.8</v>
      </c>
      <c r="D1218" s="42">
        <v>640</v>
      </c>
      <c r="E1218" s="43">
        <v>44562</v>
      </c>
    </row>
    <row r="1219" spans="1:5" x14ac:dyDescent="0.25">
      <c r="A1219" s="41" t="s">
        <v>56</v>
      </c>
      <c r="B1219" s="42">
        <v>0.35</v>
      </c>
      <c r="C1219" s="42">
        <v>224</v>
      </c>
      <c r="D1219" s="42">
        <v>640</v>
      </c>
      <c r="E1219" s="43">
        <v>44562</v>
      </c>
    </row>
    <row r="1220" spans="1:5" x14ac:dyDescent="0.25">
      <c r="A1220" s="41" t="s">
        <v>56</v>
      </c>
      <c r="B1220" s="42">
        <v>0.91</v>
      </c>
      <c r="C1220" s="42">
        <v>582.4</v>
      </c>
      <c r="D1220" s="42">
        <v>640</v>
      </c>
      <c r="E1220" s="43">
        <v>44562</v>
      </c>
    </row>
    <row r="1221" spans="1:5" x14ac:dyDescent="0.25">
      <c r="A1221" s="41" t="s">
        <v>56</v>
      </c>
      <c r="B1221" s="42">
        <v>1.41</v>
      </c>
      <c r="C1221" s="42">
        <v>902.4</v>
      </c>
      <c r="D1221" s="42">
        <v>640</v>
      </c>
      <c r="E1221" s="43">
        <v>44562</v>
      </c>
    </row>
    <row r="1222" spans="1:5" x14ac:dyDescent="0.25">
      <c r="A1222" s="41" t="s">
        <v>56</v>
      </c>
      <c r="B1222" s="42">
        <v>0.29799999999999999</v>
      </c>
      <c r="C1222" s="42">
        <v>190.72</v>
      </c>
      <c r="D1222" s="42">
        <v>640</v>
      </c>
      <c r="E1222" s="43">
        <v>44562</v>
      </c>
    </row>
    <row r="1223" spans="1:5" x14ac:dyDescent="0.25">
      <c r="A1223" s="41" t="s">
        <v>56</v>
      </c>
      <c r="B1223" s="42">
        <v>2.76</v>
      </c>
      <c r="C1223" s="42">
        <v>1766.4</v>
      </c>
      <c r="D1223" s="42">
        <v>640</v>
      </c>
      <c r="E1223" s="43">
        <v>44562</v>
      </c>
    </row>
    <row r="1224" spans="1:5" x14ac:dyDescent="0.25">
      <c r="A1224" s="41" t="s">
        <v>56</v>
      </c>
      <c r="B1224" s="42">
        <v>4.3529999999999998</v>
      </c>
      <c r="C1224" s="42">
        <v>2785.92</v>
      </c>
      <c r="D1224" s="42">
        <v>640</v>
      </c>
      <c r="E1224" s="43">
        <v>44562</v>
      </c>
    </row>
    <row r="1225" spans="1:5" x14ac:dyDescent="0.25">
      <c r="A1225" s="41" t="s">
        <v>56</v>
      </c>
      <c r="B1225" s="42">
        <v>1.653</v>
      </c>
      <c r="C1225" s="42">
        <v>1057.92</v>
      </c>
      <c r="D1225" s="42">
        <v>640</v>
      </c>
      <c r="E1225" s="43">
        <v>44562</v>
      </c>
    </row>
    <row r="1226" spans="1:5" x14ac:dyDescent="0.25">
      <c r="A1226" s="41" t="s">
        <v>56</v>
      </c>
      <c r="B1226" s="42">
        <v>0.16</v>
      </c>
      <c r="C1226" s="42">
        <v>102.4</v>
      </c>
      <c r="D1226" s="42">
        <v>640</v>
      </c>
      <c r="E1226" s="43">
        <v>44562</v>
      </c>
    </row>
    <row r="1227" spans="1:5" x14ac:dyDescent="0.25">
      <c r="A1227" s="41" t="s">
        <v>56</v>
      </c>
      <c r="B1227" s="42">
        <v>1.3</v>
      </c>
      <c r="C1227" s="42">
        <v>832</v>
      </c>
      <c r="D1227" s="42">
        <v>640</v>
      </c>
      <c r="E1227" s="43">
        <v>44562</v>
      </c>
    </row>
    <row r="1228" spans="1:5" x14ac:dyDescent="0.25">
      <c r="A1228" s="41" t="s">
        <v>56</v>
      </c>
      <c r="B1228" s="42">
        <v>1.21</v>
      </c>
      <c r="C1228" s="42">
        <v>774.4</v>
      </c>
      <c r="D1228" s="42">
        <v>640</v>
      </c>
      <c r="E1228" s="43">
        <v>44562</v>
      </c>
    </row>
    <row r="1229" spans="1:5" x14ac:dyDescent="0.25">
      <c r="A1229" s="41" t="s">
        <v>56</v>
      </c>
      <c r="B1229" s="42">
        <v>0.35</v>
      </c>
      <c r="C1229" s="42">
        <v>224</v>
      </c>
      <c r="D1229" s="42">
        <v>640</v>
      </c>
      <c r="E1229" s="43">
        <v>44562</v>
      </c>
    </row>
    <row r="1230" spans="1:5" x14ac:dyDescent="0.25">
      <c r="A1230" s="41" t="s">
        <v>56</v>
      </c>
      <c r="B1230" s="42">
        <v>0.5</v>
      </c>
      <c r="C1230" s="42">
        <v>320</v>
      </c>
      <c r="D1230" s="42">
        <v>640</v>
      </c>
      <c r="E1230" s="43">
        <v>44562</v>
      </c>
    </row>
    <row r="1231" spans="1:5" x14ac:dyDescent="0.25">
      <c r="A1231" s="41" t="s">
        <v>56</v>
      </c>
      <c r="B1231" s="42">
        <v>1.0149999999999999</v>
      </c>
      <c r="C1231" s="42">
        <v>649.6</v>
      </c>
      <c r="D1231" s="42">
        <v>640</v>
      </c>
      <c r="E1231" s="43">
        <v>44562</v>
      </c>
    </row>
    <row r="1232" spans="1:5" x14ac:dyDescent="0.25">
      <c r="A1232" s="41" t="s">
        <v>56</v>
      </c>
      <c r="B1232" s="42">
        <v>0.91600000000000004</v>
      </c>
      <c r="C1232" s="42">
        <v>586.24</v>
      </c>
      <c r="D1232" s="42">
        <v>640</v>
      </c>
      <c r="E1232" s="43">
        <v>44562</v>
      </c>
    </row>
    <row r="1233" spans="1:5" x14ac:dyDescent="0.25">
      <c r="A1233" s="41" t="s">
        <v>56</v>
      </c>
      <c r="B1233" s="42">
        <v>0.17</v>
      </c>
      <c r="C1233" s="42">
        <v>108.8</v>
      </c>
      <c r="D1233" s="42">
        <v>640</v>
      </c>
      <c r="E1233" s="43">
        <v>44562</v>
      </c>
    </row>
    <row r="1234" spans="1:5" x14ac:dyDescent="0.25">
      <c r="A1234" s="41" t="s">
        <v>56</v>
      </c>
      <c r="B1234" s="42">
        <v>0.4</v>
      </c>
      <c r="C1234" s="42">
        <v>256</v>
      </c>
      <c r="D1234" s="42">
        <v>640</v>
      </c>
      <c r="E1234" s="43">
        <v>44562</v>
      </c>
    </row>
    <row r="1235" spans="1:5" x14ac:dyDescent="0.25">
      <c r="A1235" s="41" t="s">
        <v>56</v>
      </c>
      <c r="B1235" s="42">
        <v>1.3</v>
      </c>
      <c r="C1235" s="42">
        <v>832</v>
      </c>
      <c r="D1235" s="42">
        <v>640</v>
      </c>
      <c r="E1235" s="43">
        <v>44562</v>
      </c>
    </row>
    <row r="1236" spans="1:5" x14ac:dyDescent="0.25">
      <c r="A1236" s="41" t="s">
        <v>56</v>
      </c>
      <c r="B1236" s="42">
        <v>0.61799999999999999</v>
      </c>
      <c r="C1236" s="42">
        <v>395.52</v>
      </c>
      <c r="D1236" s="42">
        <v>640</v>
      </c>
      <c r="E1236" s="43">
        <v>44562</v>
      </c>
    </row>
    <row r="1237" spans="1:5" x14ac:dyDescent="0.25">
      <c r="A1237" s="41" t="s">
        <v>56</v>
      </c>
      <c r="B1237" s="42">
        <v>0.15</v>
      </c>
      <c r="C1237" s="42">
        <v>96</v>
      </c>
      <c r="D1237" s="42">
        <v>640</v>
      </c>
      <c r="E1237" s="43">
        <v>44562</v>
      </c>
    </row>
    <row r="1238" spans="1:5" x14ac:dyDescent="0.25">
      <c r="A1238" s="41" t="s">
        <v>56</v>
      </c>
      <c r="B1238" s="42">
        <v>0.55000000000000004</v>
      </c>
      <c r="C1238" s="42">
        <v>352</v>
      </c>
      <c r="D1238" s="42">
        <v>640</v>
      </c>
      <c r="E1238" s="43">
        <v>44562</v>
      </c>
    </row>
    <row r="1239" spans="1:5" x14ac:dyDescent="0.25">
      <c r="A1239" s="41" t="s">
        <v>56</v>
      </c>
      <c r="B1239" s="42">
        <v>1.772</v>
      </c>
      <c r="C1239" s="42">
        <v>1134.08</v>
      </c>
      <c r="D1239" s="42">
        <v>640</v>
      </c>
      <c r="E1239" s="43">
        <v>44562</v>
      </c>
    </row>
    <row r="1240" spans="1:5" x14ac:dyDescent="0.25">
      <c r="A1240" s="41" t="s">
        <v>56</v>
      </c>
      <c r="B1240" s="42">
        <v>0.15</v>
      </c>
      <c r="C1240" s="42">
        <v>96</v>
      </c>
      <c r="D1240" s="42">
        <v>640</v>
      </c>
      <c r="E1240" s="43">
        <v>44562</v>
      </c>
    </row>
    <row r="1241" spans="1:5" x14ac:dyDescent="0.25">
      <c r="A1241" s="41" t="s">
        <v>56</v>
      </c>
      <c r="B1241" s="42">
        <v>0.21</v>
      </c>
      <c r="C1241" s="42">
        <v>134.4</v>
      </c>
      <c r="D1241" s="42">
        <v>640</v>
      </c>
      <c r="E1241" s="43">
        <v>44562</v>
      </c>
    </row>
    <row r="1242" spans="1:5" x14ac:dyDescent="0.25">
      <c r="A1242" s="41" t="s">
        <v>56</v>
      </c>
      <c r="B1242" s="42">
        <v>1.26</v>
      </c>
      <c r="C1242" s="42">
        <v>806.4</v>
      </c>
      <c r="D1242" s="42">
        <v>640</v>
      </c>
      <c r="E1242" s="43">
        <v>44562</v>
      </c>
    </row>
    <row r="1243" spans="1:5" x14ac:dyDescent="0.25">
      <c r="A1243" s="41" t="s">
        <v>56</v>
      </c>
      <c r="B1243" s="42">
        <v>1.603</v>
      </c>
      <c r="C1243" s="42">
        <v>1025.92</v>
      </c>
      <c r="D1243" s="42">
        <v>640</v>
      </c>
      <c r="E1243" s="43">
        <v>44562</v>
      </c>
    </row>
    <row r="1244" spans="1:5" x14ac:dyDescent="0.25">
      <c r="A1244" s="41" t="s">
        <v>56</v>
      </c>
      <c r="B1244" s="42">
        <v>1.984</v>
      </c>
      <c r="C1244" s="42">
        <v>1269.76</v>
      </c>
      <c r="D1244" s="42">
        <v>640</v>
      </c>
      <c r="E1244" s="43">
        <v>44562</v>
      </c>
    </row>
    <row r="1245" spans="1:5" x14ac:dyDescent="0.25">
      <c r="A1245" s="41" t="s">
        <v>56</v>
      </c>
      <c r="B1245" s="42">
        <v>0.16</v>
      </c>
      <c r="C1245" s="42">
        <v>102.4</v>
      </c>
      <c r="D1245" s="42">
        <v>640</v>
      </c>
      <c r="E1245" s="43">
        <v>44562</v>
      </c>
    </row>
    <row r="1246" spans="1:5" x14ac:dyDescent="0.25">
      <c r="A1246" s="41" t="s">
        <v>56</v>
      </c>
      <c r="B1246" s="42">
        <v>0.67500000000000004</v>
      </c>
      <c r="C1246" s="42">
        <v>432</v>
      </c>
      <c r="D1246" s="42">
        <v>640</v>
      </c>
      <c r="E1246" s="43">
        <v>44562</v>
      </c>
    </row>
    <row r="1247" spans="1:5" x14ac:dyDescent="0.25">
      <c r="A1247" s="41" t="s">
        <v>56</v>
      </c>
      <c r="B1247" s="42">
        <v>0.91</v>
      </c>
      <c r="C1247" s="42">
        <v>582.4</v>
      </c>
      <c r="D1247" s="42">
        <v>640</v>
      </c>
      <c r="E1247" s="43">
        <v>44562</v>
      </c>
    </row>
    <row r="1248" spans="1:5" x14ac:dyDescent="0.25">
      <c r="A1248" s="41" t="s">
        <v>56</v>
      </c>
      <c r="B1248" s="42">
        <v>1.38</v>
      </c>
      <c r="C1248" s="42">
        <v>883.2</v>
      </c>
      <c r="D1248" s="42">
        <v>640</v>
      </c>
      <c r="E1248" s="43">
        <v>44562</v>
      </c>
    </row>
    <row r="1249" spans="1:5" x14ac:dyDescent="0.25">
      <c r="A1249" s="41" t="s">
        <v>56</v>
      </c>
      <c r="B1249" s="42">
        <v>0.17</v>
      </c>
      <c r="C1249" s="42">
        <v>108.8</v>
      </c>
      <c r="D1249" s="42">
        <v>640</v>
      </c>
      <c r="E1249" s="43">
        <v>44562</v>
      </c>
    </row>
    <row r="1250" spans="1:5" x14ac:dyDescent="0.25">
      <c r="A1250" s="41" t="s">
        <v>56</v>
      </c>
      <c r="B1250" s="42">
        <v>0.55000000000000004</v>
      </c>
      <c r="C1250" s="42">
        <v>352</v>
      </c>
      <c r="D1250" s="42">
        <v>640</v>
      </c>
      <c r="E1250" s="43">
        <v>44562</v>
      </c>
    </row>
    <row r="1251" spans="1:5" x14ac:dyDescent="0.25">
      <c r="A1251" s="41" t="s">
        <v>56</v>
      </c>
      <c r="B1251" s="42">
        <v>1.3460000000000001</v>
      </c>
      <c r="C1251" s="42">
        <v>861.44</v>
      </c>
      <c r="D1251" s="42">
        <v>640</v>
      </c>
      <c r="E1251" s="43">
        <v>44562</v>
      </c>
    </row>
    <row r="1252" spans="1:5" x14ac:dyDescent="0.25">
      <c r="A1252" s="41" t="s">
        <v>56</v>
      </c>
      <c r="B1252" s="42">
        <v>0.745</v>
      </c>
      <c r="C1252" s="42">
        <v>476.8</v>
      </c>
      <c r="D1252" s="42">
        <v>640</v>
      </c>
      <c r="E1252" s="43">
        <v>44562</v>
      </c>
    </row>
    <row r="1253" spans="1:5" x14ac:dyDescent="0.25">
      <c r="A1253" s="41" t="s">
        <v>56</v>
      </c>
      <c r="B1253" s="42">
        <v>0.372</v>
      </c>
      <c r="C1253" s="42">
        <v>238.08</v>
      </c>
      <c r="D1253" s="42">
        <v>640</v>
      </c>
      <c r="E1253" s="43">
        <v>44562</v>
      </c>
    </row>
    <row r="1254" spans="1:5" x14ac:dyDescent="0.25">
      <c r="A1254" s="41" t="s">
        <v>56</v>
      </c>
      <c r="B1254" s="42">
        <v>0.15</v>
      </c>
      <c r="C1254" s="42">
        <v>96</v>
      </c>
      <c r="D1254" s="42">
        <v>640</v>
      </c>
      <c r="E1254" s="43">
        <v>44562</v>
      </c>
    </row>
    <row r="1255" spans="1:5" x14ac:dyDescent="0.25">
      <c r="A1255" s="41" t="s">
        <v>56</v>
      </c>
      <c r="B1255" s="42">
        <v>0.83</v>
      </c>
      <c r="C1255" s="42">
        <v>531.20000000000005</v>
      </c>
      <c r="D1255" s="42">
        <v>640</v>
      </c>
      <c r="E1255" s="43">
        <v>44562</v>
      </c>
    </row>
    <row r="1256" spans="1:5" x14ac:dyDescent="0.25">
      <c r="A1256" s="41" t="s">
        <v>56</v>
      </c>
      <c r="B1256" s="42">
        <v>2.52</v>
      </c>
      <c r="C1256" s="42">
        <v>1612.8</v>
      </c>
      <c r="D1256" s="42">
        <v>640</v>
      </c>
      <c r="E1256" s="43">
        <v>44562</v>
      </c>
    </row>
    <row r="1257" spans="1:5" x14ac:dyDescent="0.25">
      <c r="A1257" s="41" t="s">
        <v>56</v>
      </c>
      <c r="B1257" s="42">
        <v>0.3</v>
      </c>
      <c r="C1257" s="42">
        <v>192</v>
      </c>
      <c r="D1257" s="42">
        <v>640</v>
      </c>
      <c r="E1257" s="43">
        <v>44562</v>
      </c>
    </row>
    <row r="1258" spans="1:5" x14ac:dyDescent="0.25">
      <c r="A1258" s="41" t="s">
        <v>56</v>
      </c>
      <c r="B1258" s="42">
        <v>0.44</v>
      </c>
      <c r="C1258" s="42">
        <v>281.60000000000002</v>
      </c>
      <c r="D1258" s="42">
        <v>640</v>
      </c>
      <c r="E1258" s="43">
        <v>44562</v>
      </c>
    </row>
    <row r="1259" spans="1:5" x14ac:dyDescent="0.25">
      <c r="A1259" s="41" t="s">
        <v>56</v>
      </c>
      <c r="B1259" s="42">
        <v>0.87</v>
      </c>
      <c r="C1259" s="42">
        <v>556.79999999999995</v>
      </c>
      <c r="D1259" s="42">
        <v>640</v>
      </c>
      <c r="E1259" s="43">
        <v>44562</v>
      </c>
    </row>
    <row r="1260" spans="1:5" x14ac:dyDescent="0.25">
      <c r="A1260" s="41" t="s">
        <v>56</v>
      </c>
      <c r="B1260" s="42">
        <v>1.68</v>
      </c>
      <c r="C1260" s="42">
        <v>1075.2</v>
      </c>
      <c r="D1260" s="42">
        <v>640</v>
      </c>
      <c r="E1260" s="43">
        <v>44562</v>
      </c>
    </row>
    <row r="1261" spans="1:5" x14ac:dyDescent="0.25">
      <c r="A1261" s="41" t="s">
        <v>56</v>
      </c>
      <c r="B1261" s="42">
        <v>0.17</v>
      </c>
      <c r="C1261" s="42">
        <v>108.8</v>
      </c>
      <c r="D1261" s="42">
        <v>640</v>
      </c>
      <c r="E1261" s="43">
        <v>44562</v>
      </c>
    </row>
    <row r="1262" spans="1:5" x14ac:dyDescent="0.25">
      <c r="A1262" s="41" t="s">
        <v>56</v>
      </c>
      <c r="B1262" s="42">
        <v>0.5</v>
      </c>
      <c r="C1262" s="42">
        <v>320</v>
      </c>
      <c r="D1262" s="42">
        <v>640</v>
      </c>
      <c r="E1262" s="43">
        <v>44562</v>
      </c>
    </row>
    <row r="1263" spans="1:5" x14ac:dyDescent="0.25">
      <c r="A1263" s="41" t="s">
        <v>56</v>
      </c>
      <c r="B1263" s="42">
        <v>2.2250000000000001</v>
      </c>
      <c r="C1263" s="42">
        <v>1424</v>
      </c>
      <c r="D1263" s="42">
        <v>640</v>
      </c>
      <c r="E1263" s="43">
        <v>44562</v>
      </c>
    </row>
    <row r="1264" spans="1:5" x14ac:dyDescent="0.25">
      <c r="A1264" s="41" t="s">
        <v>56</v>
      </c>
      <c r="B1264" s="42">
        <v>0.94</v>
      </c>
      <c r="C1264" s="42">
        <v>601.6</v>
      </c>
      <c r="D1264" s="42">
        <v>640</v>
      </c>
      <c r="E1264" s="43">
        <v>44562</v>
      </c>
    </row>
    <row r="1265" spans="1:5" x14ac:dyDescent="0.25">
      <c r="A1265" s="41" t="s">
        <v>56</v>
      </c>
      <c r="B1265" s="42">
        <v>0.15</v>
      </c>
      <c r="C1265" s="42">
        <v>96</v>
      </c>
      <c r="D1265" s="42">
        <v>640</v>
      </c>
      <c r="E1265" s="43">
        <v>44562</v>
      </c>
    </row>
    <row r="1266" spans="1:5" x14ac:dyDescent="0.25">
      <c r="A1266" s="41" t="s">
        <v>56</v>
      </c>
      <c r="B1266" s="42">
        <v>0.67500000000000004</v>
      </c>
      <c r="C1266" s="42">
        <v>432</v>
      </c>
      <c r="D1266" s="42">
        <v>640</v>
      </c>
      <c r="E1266" s="43">
        <v>44562</v>
      </c>
    </row>
    <row r="1267" spans="1:5" x14ac:dyDescent="0.25">
      <c r="A1267" s="41" t="s">
        <v>56</v>
      </c>
      <c r="B1267" s="42">
        <v>1.2050000000000001</v>
      </c>
      <c r="C1267" s="42">
        <v>771.2</v>
      </c>
      <c r="D1267" s="42">
        <v>640</v>
      </c>
      <c r="E1267" s="43">
        <v>44562</v>
      </c>
    </row>
    <row r="1268" spans="1:5" x14ac:dyDescent="0.25">
      <c r="A1268" s="41" t="s">
        <v>56</v>
      </c>
      <c r="B1268" s="42">
        <v>0.33</v>
      </c>
      <c r="C1268" s="42">
        <v>211.2</v>
      </c>
      <c r="D1268" s="42">
        <v>640</v>
      </c>
      <c r="E1268" s="43">
        <v>44562</v>
      </c>
    </row>
    <row r="1269" spans="1:5" x14ac:dyDescent="0.25">
      <c r="A1269" s="41" t="s">
        <v>56</v>
      </c>
      <c r="B1269" s="42">
        <v>0.21</v>
      </c>
      <c r="C1269" s="42">
        <v>134.4</v>
      </c>
      <c r="D1269" s="42">
        <v>640</v>
      </c>
      <c r="E1269" s="43">
        <v>44562</v>
      </c>
    </row>
    <row r="1270" spans="1:5" x14ac:dyDescent="0.25">
      <c r="A1270" s="41" t="s">
        <v>56</v>
      </c>
      <c r="B1270" s="42">
        <v>0.15</v>
      </c>
      <c r="C1270" s="42">
        <v>96</v>
      </c>
      <c r="D1270" s="42">
        <v>640</v>
      </c>
      <c r="E1270" s="43">
        <v>44562</v>
      </c>
    </row>
    <row r="1271" spans="1:5" x14ac:dyDescent="0.25">
      <c r="A1271" s="41" t="s">
        <v>56</v>
      </c>
      <c r="B1271" s="42">
        <v>1.585</v>
      </c>
      <c r="C1271" s="42">
        <v>1014.4</v>
      </c>
      <c r="D1271" s="42">
        <v>640</v>
      </c>
      <c r="E1271" s="43">
        <v>44562</v>
      </c>
    </row>
    <row r="1272" spans="1:5" x14ac:dyDescent="0.25">
      <c r="A1272" s="41" t="s">
        <v>56</v>
      </c>
      <c r="B1272" s="42">
        <v>1.3</v>
      </c>
      <c r="C1272" s="42">
        <v>832</v>
      </c>
      <c r="D1272" s="42">
        <v>640</v>
      </c>
      <c r="E1272" s="43">
        <v>44562</v>
      </c>
    </row>
    <row r="1273" spans="1:5" x14ac:dyDescent="0.25">
      <c r="A1273" s="41" t="s">
        <v>56</v>
      </c>
      <c r="B1273" s="42">
        <v>0.17</v>
      </c>
      <c r="C1273" s="42">
        <v>108.8</v>
      </c>
      <c r="D1273" s="42">
        <v>640</v>
      </c>
      <c r="E1273" s="43">
        <v>44562</v>
      </c>
    </row>
    <row r="1274" spans="1:5" x14ac:dyDescent="0.25">
      <c r="A1274" s="41" t="s">
        <v>57</v>
      </c>
      <c r="B1274" s="42">
        <v>2.52</v>
      </c>
      <c r="C1274" s="42">
        <v>3213</v>
      </c>
      <c r="D1274" s="42">
        <v>1275</v>
      </c>
      <c r="E1274" s="43">
        <v>44562</v>
      </c>
    </row>
    <row r="1275" spans="1:5" x14ac:dyDescent="0.25">
      <c r="A1275" s="41" t="s">
        <v>57</v>
      </c>
      <c r="B1275" s="42">
        <v>2.82</v>
      </c>
      <c r="C1275" s="42">
        <v>3595.5</v>
      </c>
      <c r="D1275" s="42">
        <v>1275</v>
      </c>
      <c r="E1275" s="43">
        <v>44562</v>
      </c>
    </row>
    <row r="1276" spans="1:5" x14ac:dyDescent="0.25">
      <c r="A1276" s="41" t="s">
        <v>57</v>
      </c>
      <c r="B1276" s="42">
        <v>1.56</v>
      </c>
      <c r="C1276" s="42">
        <v>1989</v>
      </c>
      <c r="D1276" s="42">
        <v>1275</v>
      </c>
      <c r="E1276" s="43">
        <v>44562</v>
      </c>
    </row>
    <row r="1277" spans="1:5" x14ac:dyDescent="0.25">
      <c r="A1277" s="41" t="s">
        <v>57</v>
      </c>
      <c r="B1277" s="42">
        <v>2.1160000000000001</v>
      </c>
      <c r="C1277" s="42">
        <v>5677.93</v>
      </c>
      <c r="D1277" s="42">
        <v>2683.33</v>
      </c>
      <c r="E1277" s="43">
        <v>44562</v>
      </c>
    </row>
    <row r="1278" spans="1:5" x14ac:dyDescent="0.25">
      <c r="A1278" s="41" t="s">
        <v>57</v>
      </c>
      <c r="B1278" s="42">
        <v>2.1659999999999999</v>
      </c>
      <c r="C1278" s="42">
        <v>5825.13</v>
      </c>
      <c r="D1278" s="42">
        <v>2689.35</v>
      </c>
      <c r="E1278" s="43">
        <v>44562</v>
      </c>
    </row>
    <row r="1279" spans="1:5" x14ac:dyDescent="0.25">
      <c r="A1279" s="41" t="s">
        <v>57</v>
      </c>
      <c r="B1279" s="42">
        <v>2.9060000000000001</v>
      </c>
      <c r="C1279" s="42">
        <v>7846.2</v>
      </c>
      <c r="D1279" s="42">
        <v>2700</v>
      </c>
      <c r="E1279" s="43">
        <v>44562</v>
      </c>
    </row>
    <row r="1280" spans="1:5" x14ac:dyDescent="0.25">
      <c r="A1280" s="41" t="s">
        <v>57</v>
      </c>
      <c r="B1280" s="42">
        <v>2.016</v>
      </c>
      <c r="C1280" s="42">
        <v>5443.2</v>
      </c>
      <c r="D1280" s="42">
        <v>2700</v>
      </c>
      <c r="E1280" s="43">
        <v>44562</v>
      </c>
    </row>
    <row r="1281" spans="1:5" x14ac:dyDescent="0.25">
      <c r="A1281" s="41" t="s">
        <v>57</v>
      </c>
      <c r="B1281" s="42">
        <v>2.0659999999999998</v>
      </c>
      <c r="C1281" s="42">
        <v>5578.2</v>
      </c>
      <c r="D1281" s="42">
        <v>2700</v>
      </c>
      <c r="E1281" s="43">
        <v>44562</v>
      </c>
    </row>
    <row r="1282" spans="1:5" x14ac:dyDescent="0.25">
      <c r="A1282" s="41" t="s">
        <v>57</v>
      </c>
      <c r="B1282" s="42">
        <v>2.0659999999999998</v>
      </c>
      <c r="C1282" s="42">
        <v>5578.2</v>
      </c>
      <c r="D1282" s="42">
        <v>2700</v>
      </c>
      <c r="E1282" s="43">
        <v>44562</v>
      </c>
    </row>
    <row r="1283" spans="1:5" x14ac:dyDescent="0.25">
      <c r="A1283" s="41" t="s">
        <v>57</v>
      </c>
      <c r="B1283" s="42">
        <v>0.16400000000000001</v>
      </c>
      <c r="C1283" s="42">
        <v>442.8</v>
      </c>
      <c r="D1283" s="42">
        <v>2700</v>
      </c>
      <c r="E1283" s="43">
        <v>44562</v>
      </c>
    </row>
    <row r="1284" spans="1:5" x14ac:dyDescent="0.25">
      <c r="A1284" s="41" t="s">
        <v>57</v>
      </c>
      <c r="B1284" s="42">
        <v>2.0139999999999998</v>
      </c>
      <c r="C1284" s="42">
        <v>5437.8</v>
      </c>
      <c r="D1284" s="42">
        <v>2700</v>
      </c>
      <c r="E1284" s="43">
        <v>44562</v>
      </c>
    </row>
    <row r="1285" spans="1:5" x14ac:dyDescent="0.25">
      <c r="A1285" s="41" t="s">
        <v>57</v>
      </c>
      <c r="B1285" s="42">
        <v>2.42</v>
      </c>
      <c r="C1285" s="42">
        <v>6534</v>
      </c>
      <c r="D1285" s="42">
        <v>2700</v>
      </c>
      <c r="E1285" s="43">
        <v>44562</v>
      </c>
    </row>
    <row r="1286" spans="1:5" x14ac:dyDescent="0.25">
      <c r="A1286" s="41" t="s">
        <v>57</v>
      </c>
      <c r="B1286" s="42">
        <v>2.1160000000000001</v>
      </c>
      <c r="C1286" s="42">
        <v>5403.2</v>
      </c>
      <c r="D1286" s="42">
        <v>2553.5</v>
      </c>
      <c r="E1286" s="43">
        <v>44562</v>
      </c>
    </row>
    <row r="1287" spans="1:5" x14ac:dyDescent="0.25">
      <c r="A1287" s="41" t="s">
        <v>57</v>
      </c>
      <c r="B1287" s="42">
        <v>2.52</v>
      </c>
      <c r="C1287" s="42">
        <v>6300</v>
      </c>
      <c r="D1287" s="42">
        <v>2500</v>
      </c>
      <c r="E1287" s="43">
        <v>44562</v>
      </c>
    </row>
    <row r="1288" spans="1:5" x14ac:dyDescent="0.25">
      <c r="A1288" s="41" t="s">
        <v>57</v>
      </c>
      <c r="B1288" s="42">
        <v>0.32</v>
      </c>
      <c r="C1288" s="42">
        <v>800</v>
      </c>
      <c r="D1288" s="42">
        <v>2500</v>
      </c>
      <c r="E1288" s="43">
        <v>44562</v>
      </c>
    </row>
    <row r="1289" spans="1:5" x14ac:dyDescent="0.25">
      <c r="A1289" s="41" t="s">
        <v>57</v>
      </c>
      <c r="B1289" s="42">
        <v>0.13600000000000001</v>
      </c>
      <c r="C1289" s="42">
        <v>340</v>
      </c>
      <c r="D1289" s="42">
        <v>2500</v>
      </c>
      <c r="E1289" s="43">
        <v>44562</v>
      </c>
    </row>
    <row r="1290" spans="1:5" x14ac:dyDescent="0.25">
      <c r="A1290" s="41" t="s">
        <v>57</v>
      </c>
      <c r="B1290" s="42">
        <v>0.47399999999999998</v>
      </c>
      <c r="C1290" s="42">
        <v>1185</v>
      </c>
      <c r="D1290" s="42">
        <v>2500</v>
      </c>
      <c r="E1290" s="43">
        <v>44562</v>
      </c>
    </row>
    <row r="1291" spans="1:5" x14ac:dyDescent="0.25">
      <c r="A1291" s="41" t="s">
        <v>57</v>
      </c>
      <c r="B1291" s="42">
        <v>2.72</v>
      </c>
      <c r="C1291" s="42">
        <v>6455.46</v>
      </c>
      <c r="D1291" s="42">
        <v>2373.33</v>
      </c>
      <c r="E1291" s="43">
        <v>44562</v>
      </c>
    </row>
    <row r="1292" spans="1:5" x14ac:dyDescent="0.25">
      <c r="A1292" s="41" t="s">
        <v>57</v>
      </c>
      <c r="B1292" s="42">
        <v>2.722</v>
      </c>
      <c r="C1292" s="42">
        <v>6460.21</v>
      </c>
      <c r="D1292" s="42">
        <v>2373.33</v>
      </c>
      <c r="E1292" s="43">
        <v>44562</v>
      </c>
    </row>
    <row r="1293" spans="1:5" x14ac:dyDescent="0.25">
      <c r="A1293" s="41" t="s">
        <v>57</v>
      </c>
      <c r="B1293" s="42">
        <v>3.8220000000000001</v>
      </c>
      <c r="C1293" s="42">
        <v>9320.44</v>
      </c>
      <c r="D1293" s="42">
        <v>2438.63</v>
      </c>
      <c r="E1293" s="43">
        <v>44562</v>
      </c>
    </row>
    <row r="1294" spans="1:5" x14ac:dyDescent="0.25">
      <c r="A1294" s="41" t="s">
        <v>57</v>
      </c>
      <c r="B1294" s="42">
        <v>2.5219999999999998</v>
      </c>
      <c r="C1294" s="42">
        <v>6809.4</v>
      </c>
      <c r="D1294" s="42">
        <v>2700</v>
      </c>
      <c r="E1294" s="43">
        <v>44562</v>
      </c>
    </row>
    <row r="1295" spans="1:5" x14ac:dyDescent="0.25">
      <c r="A1295" s="41" t="s">
        <v>57</v>
      </c>
      <c r="B1295" s="42">
        <v>2.72</v>
      </c>
      <c r="C1295" s="42">
        <v>7344</v>
      </c>
      <c r="D1295" s="42">
        <v>2700</v>
      </c>
      <c r="E1295" s="43">
        <v>44562</v>
      </c>
    </row>
    <row r="1296" spans="1:5" x14ac:dyDescent="0.25">
      <c r="A1296" s="41" t="s">
        <v>57</v>
      </c>
      <c r="B1296" s="42">
        <v>2.8220000000000001</v>
      </c>
      <c r="C1296" s="42">
        <v>7619.4</v>
      </c>
      <c r="D1296" s="42">
        <v>2700</v>
      </c>
      <c r="E1296" s="43">
        <v>44562</v>
      </c>
    </row>
    <row r="1297" spans="1:5" x14ac:dyDescent="0.25">
      <c r="A1297" s="41" t="s">
        <v>57</v>
      </c>
      <c r="B1297" s="42">
        <v>0.16</v>
      </c>
      <c r="C1297" s="42">
        <v>432</v>
      </c>
      <c r="D1297" s="42">
        <v>2700</v>
      </c>
      <c r="E1297" s="43">
        <v>44562</v>
      </c>
    </row>
    <row r="1298" spans="1:5" x14ac:dyDescent="0.25">
      <c r="A1298" s="41" t="s">
        <v>57</v>
      </c>
      <c r="B1298" s="42">
        <v>1.012</v>
      </c>
      <c r="C1298" s="42">
        <v>2732.4</v>
      </c>
      <c r="D1298" s="42">
        <v>2700</v>
      </c>
      <c r="E1298" s="43">
        <v>44562</v>
      </c>
    </row>
    <row r="1299" spans="1:5" x14ac:dyDescent="0.25">
      <c r="A1299" s="41" t="s">
        <v>57</v>
      </c>
      <c r="B1299" s="42">
        <v>2.8220000000000001</v>
      </c>
      <c r="C1299" s="42">
        <v>7619.4</v>
      </c>
      <c r="D1299" s="42">
        <v>2700</v>
      </c>
      <c r="E1299" s="43">
        <v>44562</v>
      </c>
    </row>
    <row r="1300" spans="1:5" x14ac:dyDescent="0.25">
      <c r="A1300" s="41" t="s">
        <v>57</v>
      </c>
      <c r="B1300" s="42">
        <v>0.16</v>
      </c>
      <c r="C1300" s="42">
        <v>432</v>
      </c>
      <c r="D1300" s="42">
        <v>2700</v>
      </c>
      <c r="E1300" s="43">
        <v>44562</v>
      </c>
    </row>
    <row r="1301" spans="1:5" x14ac:dyDescent="0.25">
      <c r="A1301" s="41" t="s">
        <v>57</v>
      </c>
      <c r="B1301" s="42">
        <v>2.722</v>
      </c>
      <c r="C1301" s="42">
        <v>7349.4</v>
      </c>
      <c r="D1301" s="42">
        <v>2700</v>
      </c>
      <c r="E1301" s="43">
        <v>44562</v>
      </c>
    </row>
    <row r="1302" spans="1:5" x14ac:dyDescent="0.25">
      <c r="A1302" s="41" t="s">
        <v>57</v>
      </c>
      <c r="B1302" s="42">
        <v>0.24</v>
      </c>
      <c r="C1302" s="42">
        <v>648</v>
      </c>
      <c r="D1302" s="42">
        <v>2700</v>
      </c>
      <c r="E1302" s="43">
        <v>44562</v>
      </c>
    </row>
    <row r="1303" spans="1:5" x14ac:dyDescent="0.25">
      <c r="A1303" s="41" t="s">
        <v>57</v>
      </c>
      <c r="B1303" s="42">
        <v>2.8220000000000001</v>
      </c>
      <c r="C1303" s="42">
        <v>7619.4</v>
      </c>
      <c r="D1303" s="42">
        <v>2700</v>
      </c>
      <c r="E1303" s="43">
        <v>44562</v>
      </c>
    </row>
    <row r="1304" spans="1:5" x14ac:dyDescent="0.25">
      <c r="A1304" s="41" t="s">
        <v>57</v>
      </c>
      <c r="B1304" s="42">
        <v>2.8220000000000001</v>
      </c>
      <c r="C1304" s="42">
        <v>7301.8</v>
      </c>
      <c r="D1304" s="42">
        <v>2587.46</v>
      </c>
      <c r="E1304" s="43">
        <v>44562</v>
      </c>
    </row>
    <row r="1305" spans="1:5" x14ac:dyDescent="0.25">
      <c r="A1305" s="41" t="s">
        <v>57</v>
      </c>
      <c r="B1305" s="42">
        <v>0.16</v>
      </c>
      <c r="C1305" s="42">
        <v>400</v>
      </c>
      <c r="D1305" s="42">
        <v>2500</v>
      </c>
      <c r="E1305" s="43">
        <v>44562</v>
      </c>
    </row>
    <row r="1306" spans="1:5" x14ac:dyDescent="0.25">
      <c r="A1306" s="41" t="s">
        <v>21</v>
      </c>
      <c r="B1306" s="42">
        <v>2</v>
      </c>
      <c r="C1306" s="42">
        <v>143.24</v>
      </c>
      <c r="D1306" s="42">
        <v>71.62</v>
      </c>
      <c r="E1306" s="43">
        <v>44562</v>
      </c>
    </row>
    <row r="1307" spans="1:5" x14ac:dyDescent="0.25">
      <c r="A1307" s="41" t="s">
        <v>21</v>
      </c>
      <c r="B1307" s="42">
        <v>2</v>
      </c>
      <c r="C1307" s="42">
        <v>143.24</v>
      </c>
      <c r="D1307" s="42">
        <v>71.62</v>
      </c>
      <c r="E1307" s="43">
        <v>44562</v>
      </c>
    </row>
    <row r="1308" spans="1:5" x14ac:dyDescent="0.25">
      <c r="A1308" s="41" t="s">
        <v>21</v>
      </c>
      <c r="B1308" s="42">
        <v>2</v>
      </c>
      <c r="C1308" s="42">
        <v>143.24</v>
      </c>
      <c r="D1308" s="42">
        <v>71.62</v>
      </c>
      <c r="E1308" s="43">
        <v>44562</v>
      </c>
    </row>
    <row r="1309" spans="1:5" x14ac:dyDescent="0.25">
      <c r="A1309" s="41" t="s">
        <v>21</v>
      </c>
      <c r="B1309" s="42">
        <v>2</v>
      </c>
      <c r="C1309" s="42">
        <v>143.24</v>
      </c>
      <c r="D1309" s="42">
        <v>71.62</v>
      </c>
      <c r="E1309" s="43">
        <v>44562</v>
      </c>
    </row>
    <row r="1310" spans="1:5" x14ac:dyDescent="0.25">
      <c r="A1310" s="41" t="s">
        <v>21</v>
      </c>
      <c r="B1310" s="42">
        <v>2</v>
      </c>
      <c r="C1310" s="42">
        <v>143.24</v>
      </c>
      <c r="D1310" s="42">
        <v>71.62</v>
      </c>
      <c r="E1310" s="43">
        <v>44562</v>
      </c>
    </row>
    <row r="1311" spans="1:5" x14ac:dyDescent="0.25">
      <c r="A1311" s="41" t="s">
        <v>21</v>
      </c>
      <c r="B1311" s="42">
        <v>28</v>
      </c>
      <c r="C1311" s="42">
        <v>2010.88</v>
      </c>
      <c r="D1311" s="42">
        <v>71.819999999999993</v>
      </c>
      <c r="E1311" s="43">
        <v>44562</v>
      </c>
    </row>
    <row r="1312" spans="1:5" x14ac:dyDescent="0.25">
      <c r="A1312" s="41" t="s">
        <v>29</v>
      </c>
      <c r="B1312" s="42">
        <v>18</v>
      </c>
      <c r="C1312" s="42">
        <v>5160.0600000000004</v>
      </c>
      <c r="D1312" s="42">
        <v>286.67</v>
      </c>
      <c r="E1312" s="43">
        <v>44562</v>
      </c>
    </row>
    <row r="1313" spans="1:5" x14ac:dyDescent="0.25">
      <c r="A1313" s="41" t="s">
        <v>29</v>
      </c>
      <c r="B1313" s="42">
        <v>15</v>
      </c>
      <c r="C1313" s="42">
        <v>4300.05</v>
      </c>
      <c r="D1313" s="42">
        <v>286.67</v>
      </c>
      <c r="E1313" s="43">
        <v>44562</v>
      </c>
    </row>
    <row r="1314" spans="1:5" x14ac:dyDescent="0.25">
      <c r="A1314" s="41" t="s">
        <v>29</v>
      </c>
      <c r="B1314" s="42">
        <v>9</v>
      </c>
      <c r="C1314" s="42">
        <v>2606.31</v>
      </c>
      <c r="D1314" s="42">
        <v>289.58999999999997</v>
      </c>
      <c r="E1314" s="43">
        <v>44562</v>
      </c>
    </row>
    <row r="1315" spans="1:5" x14ac:dyDescent="0.25">
      <c r="A1315" s="41" t="s">
        <v>29</v>
      </c>
      <c r="B1315" s="42">
        <v>0.08</v>
      </c>
      <c r="C1315" s="42">
        <v>23.17</v>
      </c>
      <c r="D1315" s="42">
        <v>289.63</v>
      </c>
      <c r="E1315" s="43">
        <v>44562</v>
      </c>
    </row>
    <row r="1316" spans="1:5" x14ac:dyDescent="0.25">
      <c r="A1316" s="41" t="s">
        <v>29</v>
      </c>
      <c r="B1316" s="42">
        <v>3.75</v>
      </c>
      <c r="C1316" s="42">
        <v>1085.96</v>
      </c>
      <c r="D1316" s="42">
        <v>289.58999999999997</v>
      </c>
      <c r="E1316" s="43">
        <v>44562</v>
      </c>
    </row>
    <row r="1317" spans="1:5" x14ac:dyDescent="0.25">
      <c r="A1317" s="41" t="s">
        <v>29</v>
      </c>
      <c r="B1317" s="42">
        <v>5.16</v>
      </c>
      <c r="C1317" s="42">
        <v>1494.28</v>
      </c>
      <c r="D1317" s="42">
        <v>289.58999999999997</v>
      </c>
      <c r="E1317" s="43">
        <v>44562</v>
      </c>
    </row>
    <row r="1318" spans="1:5" x14ac:dyDescent="0.25">
      <c r="A1318" s="41" t="s">
        <v>29</v>
      </c>
      <c r="B1318" s="42">
        <v>5</v>
      </c>
      <c r="C1318" s="42">
        <v>1447.95</v>
      </c>
      <c r="D1318" s="42">
        <v>289.58999999999997</v>
      </c>
      <c r="E1318" s="43">
        <v>44562</v>
      </c>
    </row>
    <row r="1319" spans="1:5" x14ac:dyDescent="0.25">
      <c r="A1319" s="41" t="s">
        <v>29</v>
      </c>
      <c r="B1319" s="42">
        <v>3</v>
      </c>
      <c r="C1319" s="42">
        <v>868.77</v>
      </c>
      <c r="D1319" s="42">
        <v>289.58999999999997</v>
      </c>
      <c r="E1319" s="43">
        <v>44562</v>
      </c>
    </row>
    <row r="1320" spans="1:5" x14ac:dyDescent="0.25">
      <c r="A1320" s="41" t="s">
        <v>29</v>
      </c>
      <c r="B1320" s="42">
        <v>5.2</v>
      </c>
      <c r="C1320" s="42">
        <v>1505.87</v>
      </c>
      <c r="D1320" s="42">
        <v>289.58999999999997</v>
      </c>
      <c r="E1320" s="43">
        <v>44562</v>
      </c>
    </row>
    <row r="1321" spans="1:5" x14ac:dyDescent="0.25">
      <c r="A1321" s="41" t="s">
        <v>29</v>
      </c>
      <c r="B1321" s="42">
        <v>5.16</v>
      </c>
      <c r="C1321" s="42">
        <v>1494.28</v>
      </c>
      <c r="D1321" s="42">
        <v>289.58999999999997</v>
      </c>
      <c r="E1321" s="43">
        <v>44562</v>
      </c>
    </row>
    <row r="1322" spans="1:5" x14ac:dyDescent="0.25">
      <c r="A1322" s="41" t="s">
        <v>29</v>
      </c>
      <c r="B1322" s="42">
        <v>3</v>
      </c>
      <c r="C1322" s="42">
        <v>868.77</v>
      </c>
      <c r="D1322" s="42">
        <v>289.58999999999997</v>
      </c>
      <c r="E1322" s="43">
        <v>44562</v>
      </c>
    </row>
    <row r="1323" spans="1:5" x14ac:dyDescent="0.25">
      <c r="A1323" s="41" t="s">
        <v>29</v>
      </c>
      <c r="B1323" s="42">
        <v>5.15</v>
      </c>
      <c r="C1323" s="42">
        <v>1491.4</v>
      </c>
      <c r="D1323" s="42">
        <v>289.58999999999997</v>
      </c>
      <c r="E1323" s="43">
        <v>44562</v>
      </c>
    </row>
    <row r="1324" spans="1:5" x14ac:dyDescent="0.25">
      <c r="A1324" s="41" t="s">
        <v>29</v>
      </c>
      <c r="B1324" s="42">
        <v>5.16</v>
      </c>
      <c r="C1324" s="42">
        <v>1480.7</v>
      </c>
      <c r="D1324" s="42">
        <v>286.95999999999998</v>
      </c>
      <c r="E1324" s="43">
        <v>44562</v>
      </c>
    </row>
    <row r="1325" spans="1:5" x14ac:dyDescent="0.25">
      <c r="A1325" s="41" t="s">
        <v>29</v>
      </c>
      <c r="B1325" s="42">
        <v>3</v>
      </c>
      <c r="C1325" s="42">
        <v>860</v>
      </c>
      <c r="D1325" s="42">
        <v>286.67</v>
      </c>
      <c r="E1325" s="43">
        <v>44562</v>
      </c>
    </row>
    <row r="1326" spans="1:5" x14ac:dyDescent="0.25">
      <c r="A1326" s="41" t="s">
        <v>29</v>
      </c>
      <c r="B1326" s="42">
        <v>6</v>
      </c>
      <c r="C1326" s="42">
        <v>1720</v>
      </c>
      <c r="D1326" s="42">
        <v>286.67</v>
      </c>
      <c r="E1326" s="43">
        <v>44562</v>
      </c>
    </row>
    <row r="1327" spans="1:5" x14ac:dyDescent="0.25">
      <c r="A1327" s="41" t="s">
        <v>29</v>
      </c>
      <c r="B1327" s="42">
        <v>7</v>
      </c>
      <c r="C1327" s="42">
        <v>2006.67</v>
      </c>
      <c r="D1327" s="42">
        <v>286.67</v>
      </c>
      <c r="E1327" s="43">
        <v>44562</v>
      </c>
    </row>
    <row r="1328" spans="1:5" x14ac:dyDescent="0.25">
      <c r="A1328" s="41" t="s">
        <v>29</v>
      </c>
      <c r="B1328" s="42">
        <v>6.8000000000000005E-2</v>
      </c>
      <c r="C1328" s="42">
        <v>19.489999999999998</v>
      </c>
      <c r="D1328" s="42">
        <v>286.62</v>
      </c>
      <c r="E1328" s="43">
        <v>44562</v>
      </c>
    </row>
    <row r="1329" spans="1:5" x14ac:dyDescent="0.25">
      <c r="A1329" s="41" t="s">
        <v>29</v>
      </c>
      <c r="B1329" s="42">
        <v>5</v>
      </c>
      <c r="C1329" s="42">
        <v>1433.33</v>
      </c>
      <c r="D1329" s="42">
        <v>286.67</v>
      </c>
      <c r="E1329" s="43">
        <v>44562</v>
      </c>
    </row>
    <row r="1330" spans="1:5" x14ac:dyDescent="0.25">
      <c r="A1330" s="41" t="s">
        <v>29</v>
      </c>
      <c r="B1330" s="42">
        <v>5</v>
      </c>
      <c r="C1330" s="42">
        <v>1433.33</v>
      </c>
      <c r="D1330" s="42">
        <v>286.67</v>
      </c>
      <c r="E1330" s="43">
        <v>44562</v>
      </c>
    </row>
    <row r="1331" spans="1:5" x14ac:dyDescent="0.25">
      <c r="A1331" s="41" t="s">
        <v>29</v>
      </c>
      <c r="B1331" s="42">
        <v>0.4</v>
      </c>
      <c r="C1331" s="42">
        <v>114.67</v>
      </c>
      <c r="D1331" s="42">
        <v>286.68</v>
      </c>
      <c r="E1331" s="43">
        <v>44562</v>
      </c>
    </row>
    <row r="1332" spans="1:5" x14ac:dyDescent="0.25">
      <c r="A1332" s="41" t="s">
        <v>29</v>
      </c>
      <c r="B1332" s="42">
        <v>6.16</v>
      </c>
      <c r="C1332" s="42">
        <v>1765.87</v>
      </c>
      <c r="D1332" s="42">
        <v>286.67</v>
      </c>
      <c r="E1332" s="43">
        <v>44562</v>
      </c>
    </row>
    <row r="1333" spans="1:5" x14ac:dyDescent="0.25">
      <c r="A1333" s="41" t="s">
        <v>29</v>
      </c>
      <c r="B1333" s="42">
        <v>6.2</v>
      </c>
      <c r="C1333" s="42">
        <v>1777.33</v>
      </c>
      <c r="D1333" s="42">
        <v>286.67</v>
      </c>
      <c r="E1333" s="43">
        <v>44562</v>
      </c>
    </row>
    <row r="1334" spans="1:5" x14ac:dyDescent="0.25">
      <c r="A1334" s="41" t="s">
        <v>29</v>
      </c>
      <c r="B1334" s="42">
        <v>3</v>
      </c>
      <c r="C1334" s="42">
        <v>860</v>
      </c>
      <c r="D1334" s="42">
        <v>286.67</v>
      </c>
      <c r="E1334" s="43">
        <v>44562</v>
      </c>
    </row>
    <row r="1335" spans="1:5" x14ac:dyDescent="0.25">
      <c r="A1335" s="41" t="s">
        <v>29</v>
      </c>
      <c r="B1335" s="42">
        <v>4.16</v>
      </c>
      <c r="C1335" s="42">
        <v>1192.54</v>
      </c>
      <c r="D1335" s="42">
        <v>286.67</v>
      </c>
      <c r="E1335" s="43">
        <v>44562</v>
      </c>
    </row>
    <row r="1336" spans="1:5" x14ac:dyDescent="0.25">
      <c r="A1336" s="41" t="s">
        <v>29</v>
      </c>
      <c r="B1336" s="42">
        <v>4</v>
      </c>
      <c r="C1336" s="42">
        <v>1146.67</v>
      </c>
      <c r="D1336" s="42">
        <v>286.67</v>
      </c>
      <c r="E1336" s="43">
        <v>44562</v>
      </c>
    </row>
    <row r="1337" spans="1:5" x14ac:dyDescent="0.25">
      <c r="A1337" s="41" t="s">
        <v>29</v>
      </c>
      <c r="B1337" s="42">
        <v>6.8000000000000005E-2</v>
      </c>
      <c r="C1337" s="42">
        <v>19.489999999999998</v>
      </c>
      <c r="D1337" s="42">
        <v>286.62</v>
      </c>
      <c r="E1337" s="43">
        <v>44562</v>
      </c>
    </row>
    <row r="1338" spans="1:5" x14ac:dyDescent="0.25">
      <c r="A1338" s="41" t="s">
        <v>29</v>
      </c>
      <c r="B1338" s="42">
        <v>4.28</v>
      </c>
      <c r="C1338" s="42">
        <v>1226.94</v>
      </c>
      <c r="D1338" s="42">
        <v>286.67</v>
      </c>
      <c r="E1338" s="43">
        <v>44562</v>
      </c>
    </row>
    <row r="1339" spans="1:5" x14ac:dyDescent="0.25">
      <c r="A1339" s="41" t="s">
        <v>29</v>
      </c>
      <c r="B1339" s="42">
        <v>6</v>
      </c>
      <c r="C1339" s="42">
        <v>1720</v>
      </c>
      <c r="D1339" s="42">
        <v>286.67</v>
      </c>
      <c r="E1339" s="43">
        <v>44562</v>
      </c>
    </row>
    <row r="1340" spans="1:5" x14ac:dyDescent="0.25">
      <c r="A1340" s="41" t="s">
        <v>29</v>
      </c>
      <c r="B1340" s="42">
        <v>6</v>
      </c>
      <c r="C1340" s="42">
        <v>1720</v>
      </c>
      <c r="D1340" s="42">
        <v>286.67</v>
      </c>
      <c r="E1340" s="43">
        <v>44562</v>
      </c>
    </row>
    <row r="1341" spans="1:5" x14ac:dyDescent="0.25">
      <c r="A1341" s="41" t="s">
        <v>29</v>
      </c>
      <c r="B1341" s="42">
        <v>6</v>
      </c>
      <c r="C1341" s="42">
        <v>1720</v>
      </c>
      <c r="D1341" s="42">
        <v>286.67</v>
      </c>
      <c r="E1341" s="43">
        <v>44562</v>
      </c>
    </row>
    <row r="1342" spans="1:5" x14ac:dyDescent="0.25">
      <c r="A1342" s="41" t="s">
        <v>29</v>
      </c>
      <c r="B1342" s="42">
        <v>5</v>
      </c>
      <c r="C1342" s="42">
        <v>1433.33</v>
      </c>
      <c r="D1342" s="42">
        <v>286.67</v>
      </c>
      <c r="E1342" s="43">
        <v>44562</v>
      </c>
    </row>
    <row r="1343" spans="1:5" x14ac:dyDescent="0.25">
      <c r="A1343" s="41" t="s">
        <v>29</v>
      </c>
      <c r="B1343" s="42">
        <v>5.16</v>
      </c>
      <c r="C1343" s="42">
        <v>1479.2</v>
      </c>
      <c r="D1343" s="42">
        <v>286.67</v>
      </c>
      <c r="E1343" s="43">
        <v>44562</v>
      </c>
    </row>
    <row r="1344" spans="1:5" x14ac:dyDescent="0.25">
      <c r="A1344" s="41" t="s">
        <v>29</v>
      </c>
      <c r="B1344" s="42">
        <v>6</v>
      </c>
      <c r="C1344" s="42">
        <v>1720</v>
      </c>
      <c r="D1344" s="42">
        <v>286.67</v>
      </c>
      <c r="E1344" s="43">
        <v>44562</v>
      </c>
    </row>
    <row r="1345" spans="1:5" x14ac:dyDescent="0.25">
      <c r="A1345" s="41" t="s">
        <v>29</v>
      </c>
      <c r="B1345" s="42">
        <v>6.16</v>
      </c>
      <c r="C1345" s="42">
        <v>1765.86</v>
      </c>
      <c r="D1345" s="42">
        <v>286.67</v>
      </c>
      <c r="E1345" s="43">
        <v>44562</v>
      </c>
    </row>
    <row r="1346" spans="1:5" x14ac:dyDescent="0.25">
      <c r="A1346" s="41" t="s">
        <v>29</v>
      </c>
      <c r="B1346" s="42">
        <v>6.8000000000000005E-2</v>
      </c>
      <c r="C1346" s="42">
        <v>19.489999999999998</v>
      </c>
      <c r="D1346" s="42">
        <v>286.62</v>
      </c>
      <c r="E1346" s="43">
        <v>44562</v>
      </c>
    </row>
    <row r="1347" spans="1:5" x14ac:dyDescent="0.25">
      <c r="A1347" s="41" t="s">
        <v>29</v>
      </c>
      <c r="B1347" s="42">
        <v>0.4</v>
      </c>
      <c r="C1347" s="42">
        <v>114.67</v>
      </c>
      <c r="D1347" s="42">
        <v>286.68</v>
      </c>
      <c r="E1347" s="43">
        <v>44562</v>
      </c>
    </row>
    <row r="1348" spans="1:5" x14ac:dyDescent="0.25">
      <c r="A1348" s="41" t="s">
        <v>29</v>
      </c>
      <c r="B1348" s="42">
        <v>6.12</v>
      </c>
      <c r="C1348" s="42">
        <v>1754.4</v>
      </c>
      <c r="D1348" s="42">
        <v>286.67</v>
      </c>
      <c r="E1348" s="43">
        <v>44562</v>
      </c>
    </row>
    <row r="1349" spans="1:5" x14ac:dyDescent="0.25">
      <c r="A1349" s="41" t="s">
        <v>29</v>
      </c>
      <c r="B1349" s="42">
        <v>6</v>
      </c>
      <c r="C1349" s="42">
        <v>1720</v>
      </c>
      <c r="D1349" s="42">
        <v>286.67</v>
      </c>
      <c r="E1349" s="43">
        <v>44562</v>
      </c>
    </row>
    <row r="1350" spans="1:5" x14ac:dyDescent="0.25">
      <c r="A1350" s="41" t="s">
        <v>29</v>
      </c>
      <c r="B1350" s="42">
        <v>6</v>
      </c>
      <c r="C1350" s="42">
        <v>1720</v>
      </c>
      <c r="D1350" s="42">
        <v>286.67</v>
      </c>
      <c r="E1350" s="43">
        <v>44562</v>
      </c>
    </row>
    <row r="1351" spans="1:5" x14ac:dyDescent="0.25">
      <c r="A1351" s="41" t="s">
        <v>29</v>
      </c>
      <c r="B1351" s="42">
        <v>6</v>
      </c>
      <c r="C1351" s="42">
        <v>1720</v>
      </c>
      <c r="D1351" s="42">
        <v>286.67</v>
      </c>
      <c r="E1351" s="43">
        <v>44562</v>
      </c>
    </row>
    <row r="1352" spans="1:5" x14ac:dyDescent="0.25">
      <c r="A1352" s="41" t="s">
        <v>29</v>
      </c>
      <c r="B1352" s="42">
        <v>2</v>
      </c>
      <c r="C1352" s="42">
        <v>573.33000000000004</v>
      </c>
      <c r="D1352" s="42">
        <v>286.67</v>
      </c>
      <c r="E1352" s="43">
        <v>44562</v>
      </c>
    </row>
    <row r="1353" spans="1:5" x14ac:dyDescent="0.25">
      <c r="A1353" s="41" t="s">
        <v>29</v>
      </c>
      <c r="B1353" s="42">
        <v>8</v>
      </c>
      <c r="C1353" s="42">
        <v>2293.33</v>
      </c>
      <c r="D1353" s="42">
        <v>286.67</v>
      </c>
      <c r="E1353" s="43">
        <v>44562</v>
      </c>
    </row>
    <row r="1354" spans="1:5" x14ac:dyDescent="0.25">
      <c r="A1354" s="41" t="s">
        <v>29</v>
      </c>
      <c r="B1354" s="42">
        <v>22</v>
      </c>
      <c r="C1354" s="42">
        <v>6306.67</v>
      </c>
      <c r="D1354" s="42">
        <v>286.67</v>
      </c>
      <c r="E1354" s="43">
        <v>44562</v>
      </c>
    </row>
    <row r="1355" spans="1:5" x14ac:dyDescent="0.25">
      <c r="A1355" s="41" t="s">
        <v>29</v>
      </c>
      <c r="B1355" s="42">
        <v>0.9</v>
      </c>
      <c r="C1355" s="42">
        <v>258</v>
      </c>
      <c r="D1355" s="42">
        <v>286.67</v>
      </c>
      <c r="E1355" s="43">
        <v>44562</v>
      </c>
    </row>
    <row r="1356" spans="1:5" x14ac:dyDescent="0.25">
      <c r="A1356" s="41" t="s">
        <v>29</v>
      </c>
      <c r="B1356" s="42">
        <v>18.16</v>
      </c>
      <c r="C1356" s="42">
        <v>5205.87</v>
      </c>
      <c r="D1356" s="42">
        <v>286.67</v>
      </c>
      <c r="E1356" s="43">
        <v>44562</v>
      </c>
    </row>
    <row r="1357" spans="1:5" x14ac:dyDescent="0.25">
      <c r="A1357" s="41" t="s">
        <v>29</v>
      </c>
      <c r="B1357" s="42">
        <v>22.2</v>
      </c>
      <c r="C1357" s="42">
        <v>6364</v>
      </c>
      <c r="D1357" s="42">
        <v>286.67</v>
      </c>
      <c r="E1357" s="43">
        <v>44562</v>
      </c>
    </row>
    <row r="1358" spans="1:5" x14ac:dyDescent="0.25">
      <c r="A1358" s="41" t="s">
        <v>29</v>
      </c>
      <c r="B1358" s="42">
        <v>18.3</v>
      </c>
      <c r="C1358" s="42">
        <v>5246</v>
      </c>
      <c r="D1358" s="42">
        <v>286.67</v>
      </c>
      <c r="E1358" s="43">
        <v>44562</v>
      </c>
    </row>
    <row r="1359" spans="1:5" x14ac:dyDescent="0.25">
      <c r="A1359" s="41" t="s">
        <v>29</v>
      </c>
      <c r="B1359" s="42">
        <v>22.2</v>
      </c>
      <c r="C1359" s="42">
        <v>6375.9</v>
      </c>
      <c r="D1359" s="42">
        <v>287.2</v>
      </c>
      <c r="E1359" s="43">
        <v>44562</v>
      </c>
    </row>
    <row r="1360" spans="1:5" x14ac:dyDescent="0.25">
      <c r="A1360" s="41" t="s">
        <v>29</v>
      </c>
      <c r="B1360" s="42">
        <v>18.47</v>
      </c>
      <c r="C1360" s="42">
        <v>5294.73</v>
      </c>
      <c r="D1360" s="42">
        <v>286.67</v>
      </c>
      <c r="E1360" s="43">
        <v>44562</v>
      </c>
    </row>
    <row r="1361" spans="1:5" x14ac:dyDescent="0.25">
      <c r="A1361" s="41" t="s">
        <v>29</v>
      </c>
      <c r="B1361" s="42">
        <v>22.2</v>
      </c>
      <c r="C1361" s="42">
        <v>6364</v>
      </c>
      <c r="D1361" s="42">
        <v>286.67</v>
      </c>
      <c r="E1361" s="43">
        <v>44562</v>
      </c>
    </row>
    <row r="1362" spans="1:5" x14ac:dyDescent="0.25">
      <c r="A1362" s="41" t="s">
        <v>29</v>
      </c>
      <c r="B1362" s="42">
        <v>18</v>
      </c>
      <c r="C1362" s="42">
        <v>5160.01</v>
      </c>
      <c r="D1362" s="42">
        <v>286.67</v>
      </c>
      <c r="E1362" s="43">
        <v>44562</v>
      </c>
    </row>
    <row r="1363" spans="1:5" x14ac:dyDescent="0.25">
      <c r="A1363" s="41" t="s">
        <v>29</v>
      </c>
      <c r="B1363" s="42">
        <v>5.5579999999999998</v>
      </c>
      <c r="C1363" s="42">
        <v>1593.29</v>
      </c>
      <c r="D1363" s="42">
        <v>286.67</v>
      </c>
      <c r="E1363" s="43">
        <v>44562</v>
      </c>
    </row>
    <row r="1364" spans="1:5" x14ac:dyDescent="0.25">
      <c r="A1364" s="41" t="s">
        <v>29</v>
      </c>
      <c r="B1364" s="42">
        <v>18</v>
      </c>
      <c r="C1364" s="42">
        <v>5160</v>
      </c>
      <c r="D1364" s="42">
        <v>286.67</v>
      </c>
      <c r="E1364" s="43">
        <v>44562</v>
      </c>
    </row>
    <row r="1365" spans="1:5" x14ac:dyDescent="0.25">
      <c r="A1365" s="41" t="s">
        <v>29</v>
      </c>
      <c r="B1365" s="42">
        <v>12</v>
      </c>
      <c r="C1365" s="42">
        <v>3440</v>
      </c>
      <c r="D1365" s="42">
        <v>286.67</v>
      </c>
      <c r="E1365" s="43">
        <v>44562</v>
      </c>
    </row>
    <row r="1366" spans="1:5" x14ac:dyDescent="0.25">
      <c r="A1366" s="41" t="s">
        <v>29</v>
      </c>
      <c r="B1366" s="42">
        <v>18</v>
      </c>
      <c r="C1366" s="42">
        <v>5160</v>
      </c>
      <c r="D1366" s="42">
        <v>286.67</v>
      </c>
      <c r="E1366" s="43">
        <v>44562</v>
      </c>
    </row>
    <row r="1367" spans="1:5" x14ac:dyDescent="0.25">
      <c r="A1367" s="41" t="s">
        <v>29</v>
      </c>
      <c r="B1367" s="42">
        <v>14</v>
      </c>
      <c r="C1367" s="42">
        <v>4013.33</v>
      </c>
      <c r="D1367" s="42">
        <v>286.67</v>
      </c>
      <c r="E1367" s="43">
        <v>44562</v>
      </c>
    </row>
    <row r="1368" spans="1:5" x14ac:dyDescent="0.25">
      <c r="A1368" s="41" t="s">
        <v>29</v>
      </c>
      <c r="B1368" s="42">
        <v>20.12</v>
      </c>
      <c r="C1368" s="42">
        <v>5767.73</v>
      </c>
      <c r="D1368" s="42">
        <v>286.67</v>
      </c>
      <c r="E1368" s="43">
        <v>44562</v>
      </c>
    </row>
    <row r="1369" spans="1:5" x14ac:dyDescent="0.25">
      <c r="A1369" s="41" t="s">
        <v>29</v>
      </c>
      <c r="B1369" s="42">
        <v>0.5</v>
      </c>
      <c r="C1369" s="42">
        <v>143.33000000000001</v>
      </c>
      <c r="D1369" s="42">
        <v>286.66000000000003</v>
      </c>
      <c r="E1369" s="43">
        <v>44562</v>
      </c>
    </row>
    <row r="1370" spans="1:5" x14ac:dyDescent="0.25">
      <c r="A1370" s="41" t="s">
        <v>29</v>
      </c>
      <c r="B1370" s="42">
        <v>16.12</v>
      </c>
      <c r="C1370" s="42">
        <v>4621.07</v>
      </c>
      <c r="D1370" s="42">
        <v>286.67</v>
      </c>
      <c r="E1370" s="43">
        <v>44562</v>
      </c>
    </row>
    <row r="1371" spans="1:5" x14ac:dyDescent="0.25">
      <c r="A1371" s="41" t="s">
        <v>29</v>
      </c>
      <c r="B1371" s="42">
        <v>9.26</v>
      </c>
      <c r="C1371" s="42">
        <v>2654.54</v>
      </c>
      <c r="D1371" s="42">
        <v>286.67</v>
      </c>
      <c r="E1371" s="43">
        <v>44562</v>
      </c>
    </row>
    <row r="1372" spans="1:5" x14ac:dyDescent="0.25">
      <c r="A1372" s="41" t="s">
        <v>60</v>
      </c>
      <c r="B1372" s="42">
        <v>3.47</v>
      </c>
      <c r="C1372" s="42">
        <v>884.85</v>
      </c>
      <c r="D1372" s="42">
        <v>255</v>
      </c>
      <c r="E1372" s="43">
        <v>44562</v>
      </c>
    </row>
    <row r="1373" spans="1:5" x14ac:dyDescent="0.25">
      <c r="A1373" s="41" t="s">
        <v>60</v>
      </c>
      <c r="B1373" s="42">
        <v>32</v>
      </c>
      <c r="C1373" s="42">
        <v>8160</v>
      </c>
      <c r="D1373" s="42">
        <v>255</v>
      </c>
      <c r="E1373" s="43">
        <v>44562</v>
      </c>
    </row>
    <row r="1374" spans="1:5" x14ac:dyDescent="0.25">
      <c r="A1374" s="41" t="s">
        <v>60</v>
      </c>
      <c r="B1374" s="42">
        <v>7.06</v>
      </c>
      <c r="C1374" s="42">
        <v>1800.3</v>
      </c>
      <c r="D1374" s="42">
        <v>255</v>
      </c>
      <c r="E1374" s="43">
        <v>44562</v>
      </c>
    </row>
    <row r="1375" spans="1:5" x14ac:dyDescent="0.25">
      <c r="A1375" s="41" t="s">
        <v>60</v>
      </c>
      <c r="B1375" s="42">
        <v>30</v>
      </c>
      <c r="C1375" s="42">
        <v>7650</v>
      </c>
      <c r="D1375" s="42">
        <v>255</v>
      </c>
      <c r="E1375" s="43">
        <v>44562</v>
      </c>
    </row>
    <row r="1376" spans="1:5" x14ac:dyDescent="0.25">
      <c r="A1376" s="41" t="s">
        <v>60</v>
      </c>
      <c r="B1376" s="42">
        <v>8.8819999999999997</v>
      </c>
      <c r="C1376" s="42">
        <v>2264.91</v>
      </c>
      <c r="D1376" s="42">
        <v>255</v>
      </c>
      <c r="E1376" s="43">
        <v>44562</v>
      </c>
    </row>
    <row r="1377" spans="1:5" x14ac:dyDescent="0.25">
      <c r="A1377" s="41" t="s">
        <v>60</v>
      </c>
      <c r="B1377" s="42">
        <v>0.26</v>
      </c>
      <c r="C1377" s="42">
        <v>66.3</v>
      </c>
      <c r="D1377" s="42">
        <v>255</v>
      </c>
      <c r="E1377" s="43">
        <v>44562</v>
      </c>
    </row>
    <row r="1378" spans="1:5" x14ac:dyDescent="0.25">
      <c r="A1378" s="41" t="s">
        <v>60</v>
      </c>
      <c r="B1378" s="42">
        <v>30</v>
      </c>
      <c r="C1378" s="42">
        <v>7650</v>
      </c>
      <c r="D1378" s="42">
        <v>255</v>
      </c>
      <c r="E1378" s="43">
        <v>44562</v>
      </c>
    </row>
    <row r="1379" spans="1:5" x14ac:dyDescent="0.25">
      <c r="A1379" s="41" t="s">
        <v>60</v>
      </c>
      <c r="B1379" s="42">
        <v>4.5999999999999999E-2</v>
      </c>
      <c r="C1379" s="42">
        <v>11.73</v>
      </c>
      <c r="D1379" s="42">
        <v>255</v>
      </c>
      <c r="E1379" s="43">
        <v>44562</v>
      </c>
    </row>
    <row r="1380" spans="1:5" x14ac:dyDescent="0.25">
      <c r="A1380" s="41" t="s">
        <v>60</v>
      </c>
      <c r="B1380" s="42">
        <v>22.792999999999999</v>
      </c>
      <c r="C1380" s="42">
        <v>5812.22</v>
      </c>
      <c r="D1380" s="42">
        <v>255</v>
      </c>
      <c r="E1380" s="43">
        <v>44562</v>
      </c>
    </row>
    <row r="1381" spans="1:5" x14ac:dyDescent="0.25">
      <c r="A1381" s="41" t="s">
        <v>60</v>
      </c>
      <c r="B1381" s="42">
        <v>23.047000000000001</v>
      </c>
      <c r="C1381" s="42">
        <v>5876.98</v>
      </c>
      <c r="D1381" s="42">
        <v>255</v>
      </c>
      <c r="E1381" s="43">
        <v>44562</v>
      </c>
    </row>
    <row r="1382" spans="1:5" x14ac:dyDescent="0.25">
      <c r="A1382" s="41" t="s">
        <v>60</v>
      </c>
      <c r="B1382" s="42">
        <v>23.635999999999999</v>
      </c>
      <c r="C1382" s="42">
        <v>6311.46</v>
      </c>
      <c r="D1382" s="42">
        <v>267.02999999999997</v>
      </c>
      <c r="E1382" s="43">
        <v>44562</v>
      </c>
    </row>
    <row r="1383" spans="1:5" x14ac:dyDescent="0.25">
      <c r="A1383" s="41" t="s">
        <v>60</v>
      </c>
      <c r="B1383" s="42">
        <v>22.16</v>
      </c>
      <c r="C1383" s="42">
        <v>6315.6</v>
      </c>
      <c r="D1383" s="42">
        <v>285</v>
      </c>
      <c r="E1383" s="43">
        <v>44562</v>
      </c>
    </row>
    <row r="1384" spans="1:5" x14ac:dyDescent="0.25">
      <c r="A1384" s="41" t="s">
        <v>60</v>
      </c>
      <c r="B1384" s="42">
        <v>4.7270000000000003</v>
      </c>
      <c r="C1384" s="42">
        <v>1347.2</v>
      </c>
      <c r="D1384" s="42">
        <v>285</v>
      </c>
      <c r="E1384" s="43">
        <v>44562</v>
      </c>
    </row>
    <row r="1385" spans="1:5" x14ac:dyDescent="0.25">
      <c r="A1385" s="41" t="s">
        <v>60</v>
      </c>
      <c r="B1385" s="42">
        <v>26.297000000000001</v>
      </c>
      <c r="C1385" s="42">
        <v>7494.64</v>
      </c>
      <c r="D1385" s="42">
        <v>285</v>
      </c>
      <c r="E1385" s="43">
        <v>44562</v>
      </c>
    </row>
    <row r="1386" spans="1:5" x14ac:dyDescent="0.25">
      <c r="A1386" s="41" t="s">
        <v>60</v>
      </c>
      <c r="B1386" s="42">
        <v>0.39</v>
      </c>
      <c r="C1386" s="42">
        <v>111.15</v>
      </c>
      <c r="D1386" s="42">
        <v>285</v>
      </c>
      <c r="E1386" s="43">
        <v>44562</v>
      </c>
    </row>
    <row r="1387" spans="1:5" x14ac:dyDescent="0.25">
      <c r="A1387" s="41" t="s">
        <v>60</v>
      </c>
      <c r="B1387" s="42">
        <v>0.221</v>
      </c>
      <c r="C1387" s="42">
        <v>62.98</v>
      </c>
      <c r="D1387" s="42">
        <v>284.98</v>
      </c>
      <c r="E1387" s="43">
        <v>44562</v>
      </c>
    </row>
    <row r="1388" spans="1:5" x14ac:dyDescent="0.25">
      <c r="A1388" s="41" t="s">
        <v>60</v>
      </c>
      <c r="B1388" s="42">
        <v>23.004999999999999</v>
      </c>
      <c r="C1388" s="42">
        <v>6556.43</v>
      </c>
      <c r="D1388" s="42">
        <v>285</v>
      </c>
      <c r="E1388" s="43">
        <v>44562</v>
      </c>
    </row>
    <row r="1389" spans="1:5" x14ac:dyDescent="0.25">
      <c r="A1389" s="41" t="s">
        <v>60</v>
      </c>
      <c r="B1389" s="42">
        <v>23.548999999999999</v>
      </c>
      <c r="C1389" s="42">
        <v>6711.47</v>
      </c>
      <c r="D1389" s="42">
        <v>285</v>
      </c>
      <c r="E1389" s="43">
        <v>44562</v>
      </c>
    </row>
    <row r="1390" spans="1:5" x14ac:dyDescent="0.25">
      <c r="A1390" s="41" t="s">
        <v>60</v>
      </c>
      <c r="B1390" s="42">
        <v>3.2519999999999998</v>
      </c>
      <c r="C1390" s="42">
        <v>926.82</v>
      </c>
      <c r="D1390" s="42">
        <v>285</v>
      </c>
      <c r="E1390" s="43">
        <v>44562</v>
      </c>
    </row>
    <row r="1391" spans="1:5" x14ac:dyDescent="0.25">
      <c r="A1391" s="41" t="s">
        <v>60</v>
      </c>
      <c r="B1391" s="42">
        <v>22.184000000000001</v>
      </c>
      <c r="C1391" s="42">
        <v>6322.44</v>
      </c>
      <c r="D1391" s="42">
        <v>285</v>
      </c>
      <c r="E1391" s="43">
        <v>44562</v>
      </c>
    </row>
    <row r="1392" spans="1:5" x14ac:dyDescent="0.25">
      <c r="A1392" s="41" t="s">
        <v>60</v>
      </c>
      <c r="B1392" s="42">
        <v>0.93799999999999994</v>
      </c>
      <c r="C1392" s="42">
        <v>267.33</v>
      </c>
      <c r="D1392" s="42">
        <v>285</v>
      </c>
      <c r="E1392" s="43">
        <v>44562</v>
      </c>
    </row>
    <row r="1393" spans="1:5" x14ac:dyDescent="0.25">
      <c r="A1393" s="41" t="s">
        <v>60</v>
      </c>
      <c r="B1393" s="42">
        <v>22.693999999999999</v>
      </c>
      <c r="C1393" s="42">
        <v>6467.79</v>
      </c>
      <c r="D1393" s="42">
        <v>285</v>
      </c>
      <c r="E1393" s="43">
        <v>44562</v>
      </c>
    </row>
    <row r="1394" spans="1:5" x14ac:dyDescent="0.25">
      <c r="A1394" s="41" t="s">
        <v>60</v>
      </c>
      <c r="B1394" s="42">
        <v>26.57</v>
      </c>
      <c r="C1394" s="42">
        <v>7572.44</v>
      </c>
      <c r="D1394" s="42">
        <v>285</v>
      </c>
      <c r="E1394" s="43">
        <v>44562</v>
      </c>
    </row>
    <row r="1395" spans="1:5" x14ac:dyDescent="0.25">
      <c r="A1395" s="41" t="s">
        <v>60</v>
      </c>
      <c r="B1395" s="42">
        <v>0.52</v>
      </c>
      <c r="C1395" s="42">
        <v>148.19999999999999</v>
      </c>
      <c r="D1395" s="42">
        <v>285</v>
      </c>
      <c r="E1395" s="43">
        <v>44562</v>
      </c>
    </row>
    <row r="1396" spans="1:5" x14ac:dyDescent="0.25">
      <c r="A1396" s="41" t="s">
        <v>60</v>
      </c>
      <c r="B1396" s="42">
        <v>0.221</v>
      </c>
      <c r="C1396" s="42">
        <v>62.99</v>
      </c>
      <c r="D1396" s="42">
        <v>285.02</v>
      </c>
      <c r="E1396" s="43">
        <v>44562</v>
      </c>
    </row>
    <row r="1397" spans="1:5" x14ac:dyDescent="0.25">
      <c r="A1397" s="41" t="s">
        <v>60</v>
      </c>
      <c r="B1397" s="42">
        <v>22.706</v>
      </c>
      <c r="C1397" s="42">
        <v>6471.21</v>
      </c>
      <c r="D1397" s="42">
        <v>285</v>
      </c>
      <c r="E1397" s="43">
        <v>44562</v>
      </c>
    </row>
    <row r="1398" spans="1:5" x14ac:dyDescent="0.25">
      <c r="A1398" s="41" t="s">
        <v>60</v>
      </c>
      <c r="B1398" s="42">
        <v>23.276</v>
      </c>
      <c r="C1398" s="42">
        <v>6633.66</v>
      </c>
      <c r="D1398" s="42">
        <v>285</v>
      </c>
      <c r="E1398" s="43">
        <v>44562</v>
      </c>
    </row>
    <row r="1399" spans="1:5" x14ac:dyDescent="0.25">
      <c r="A1399" s="41" t="s">
        <v>60</v>
      </c>
      <c r="B1399" s="42">
        <v>127.81399999999999</v>
      </c>
      <c r="C1399" s="42">
        <v>36426.99</v>
      </c>
      <c r="D1399" s="42">
        <v>285</v>
      </c>
      <c r="E1399" s="43">
        <v>44562</v>
      </c>
    </row>
    <row r="1400" spans="1:5" x14ac:dyDescent="0.25">
      <c r="A1400" s="41" t="s">
        <v>60</v>
      </c>
      <c r="B1400" s="42">
        <v>24</v>
      </c>
      <c r="C1400" s="42">
        <v>6840</v>
      </c>
      <c r="D1400" s="42">
        <v>285</v>
      </c>
      <c r="E1400" s="43">
        <v>44562</v>
      </c>
    </row>
    <row r="1401" spans="1:5" x14ac:dyDescent="0.25">
      <c r="A1401" s="41" t="s">
        <v>60</v>
      </c>
      <c r="B1401" s="42">
        <v>4.47</v>
      </c>
      <c r="C1401" s="42">
        <v>1273.95</v>
      </c>
      <c r="D1401" s="42">
        <v>285</v>
      </c>
      <c r="E1401" s="43">
        <v>44562</v>
      </c>
    </row>
    <row r="1402" spans="1:5" x14ac:dyDescent="0.25">
      <c r="A1402" s="41" t="s">
        <v>60</v>
      </c>
      <c r="B1402" s="42">
        <v>32</v>
      </c>
      <c r="C1402" s="42">
        <v>9120</v>
      </c>
      <c r="D1402" s="42">
        <v>285</v>
      </c>
      <c r="E1402" s="43">
        <v>44562</v>
      </c>
    </row>
    <row r="1403" spans="1:5" x14ac:dyDescent="0.25">
      <c r="A1403" s="41" t="s">
        <v>60</v>
      </c>
      <c r="B1403" s="42">
        <v>3.4260000000000002</v>
      </c>
      <c r="C1403" s="42">
        <v>976.41</v>
      </c>
      <c r="D1403" s="42">
        <v>285</v>
      </c>
      <c r="E1403" s="43">
        <v>44562</v>
      </c>
    </row>
    <row r="1404" spans="1:5" x14ac:dyDescent="0.25">
      <c r="A1404" s="41" t="s">
        <v>60</v>
      </c>
      <c r="B1404" s="42">
        <v>30</v>
      </c>
      <c r="C1404" s="42">
        <v>8357.7999999999993</v>
      </c>
      <c r="D1404" s="42">
        <v>278.58999999999997</v>
      </c>
      <c r="E1404" s="43">
        <v>44562</v>
      </c>
    </row>
    <row r="1405" spans="1:5" x14ac:dyDescent="0.25">
      <c r="A1405" s="41" t="s">
        <v>60</v>
      </c>
      <c r="B1405" s="42">
        <v>4.3680000000000003</v>
      </c>
      <c r="C1405" s="42">
        <v>1206.54</v>
      </c>
      <c r="D1405" s="42">
        <v>276.22000000000003</v>
      </c>
      <c r="E1405" s="43">
        <v>44562</v>
      </c>
    </row>
    <row r="1406" spans="1:5" x14ac:dyDescent="0.25">
      <c r="A1406" s="41" t="s">
        <v>60</v>
      </c>
      <c r="B1406" s="42">
        <v>28</v>
      </c>
      <c r="C1406" s="42">
        <v>7734.22</v>
      </c>
      <c r="D1406" s="42">
        <v>276.22000000000003</v>
      </c>
      <c r="E1406" s="43">
        <v>44562</v>
      </c>
    </row>
    <row r="1407" spans="1:5" x14ac:dyDescent="0.25">
      <c r="A1407" s="41" t="s">
        <v>60</v>
      </c>
      <c r="B1407" s="42">
        <v>2.3220000000000001</v>
      </c>
      <c r="C1407" s="42">
        <v>641.38</v>
      </c>
      <c r="D1407" s="42">
        <v>276.22000000000003</v>
      </c>
      <c r="E1407" s="43">
        <v>44562</v>
      </c>
    </row>
    <row r="1408" spans="1:5" x14ac:dyDescent="0.25">
      <c r="A1408" s="41" t="s">
        <v>60</v>
      </c>
      <c r="B1408" s="42">
        <v>26</v>
      </c>
      <c r="C1408" s="42">
        <v>7181.78</v>
      </c>
      <c r="D1408" s="42">
        <v>276.22000000000003</v>
      </c>
      <c r="E1408" s="43">
        <v>44562</v>
      </c>
    </row>
    <row r="1409" spans="1:5" x14ac:dyDescent="0.25">
      <c r="A1409" s="41" t="s">
        <v>60</v>
      </c>
      <c r="B1409" s="42">
        <v>6.72</v>
      </c>
      <c r="C1409" s="42">
        <v>1856.21</v>
      </c>
      <c r="D1409" s="42">
        <v>276.22000000000003</v>
      </c>
      <c r="E1409" s="43">
        <v>44562</v>
      </c>
    </row>
    <row r="1410" spans="1:5" x14ac:dyDescent="0.25">
      <c r="A1410" s="41" t="s">
        <v>60</v>
      </c>
      <c r="B1410" s="42">
        <v>30</v>
      </c>
      <c r="C1410" s="42">
        <v>8286.67</v>
      </c>
      <c r="D1410" s="42">
        <v>276.22000000000003</v>
      </c>
      <c r="E1410" s="43">
        <v>44562</v>
      </c>
    </row>
    <row r="1411" spans="1:5" x14ac:dyDescent="0.25">
      <c r="A1411" s="41" t="s">
        <v>60</v>
      </c>
      <c r="B1411" s="42">
        <v>8.7720000000000002</v>
      </c>
      <c r="C1411" s="42">
        <v>2423.02</v>
      </c>
      <c r="D1411" s="42">
        <v>276.22000000000003</v>
      </c>
      <c r="E1411" s="43">
        <v>44562</v>
      </c>
    </row>
    <row r="1412" spans="1:5" x14ac:dyDescent="0.25">
      <c r="A1412" s="41" t="s">
        <v>60</v>
      </c>
      <c r="B1412" s="42">
        <v>32</v>
      </c>
      <c r="C1412" s="42">
        <v>8839.1200000000008</v>
      </c>
      <c r="D1412" s="42">
        <v>276.22000000000003</v>
      </c>
      <c r="E1412" s="43">
        <v>44562</v>
      </c>
    </row>
    <row r="1413" spans="1:5" x14ac:dyDescent="0.25">
      <c r="A1413" s="41" t="s">
        <v>60</v>
      </c>
      <c r="B1413" s="42">
        <v>0.26</v>
      </c>
      <c r="C1413" s="42">
        <v>71.819999999999993</v>
      </c>
      <c r="D1413" s="42">
        <v>276.23</v>
      </c>
      <c r="E1413" s="43">
        <v>44562</v>
      </c>
    </row>
    <row r="1414" spans="1:5" x14ac:dyDescent="0.25">
      <c r="A1414" s="41" t="s">
        <v>60</v>
      </c>
      <c r="B1414" s="42">
        <v>2.8559999999999999</v>
      </c>
      <c r="C1414" s="42">
        <v>788.89</v>
      </c>
      <c r="D1414" s="42">
        <v>276.22000000000003</v>
      </c>
      <c r="E1414" s="43">
        <v>44562</v>
      </c>
    </row>
    <row r="1415" spans="1:5" x14ac:dyDescent="0.25">
      <c r="A1415" s="41" t="s">
        <v>60</v>
      </c>
      <c r="B1415" s="42">
        <v>16.806000000000001</v>
      </c>
      <c r="C1415" s="42">
        <v>4642.1899999999996</v>
      </c>
      <c r="D1415" s="42">
        <v>276.22000000000003</v>
      </c>
      <c r="E1415" s="43">
        <v>44562</v>
      </c>
    </row>
    <row r="1416" spans="1:5" x14ac:dyDescent="0.25">
      <c r="A1416" s="41" t="s">
        <v>60</v>
      </c>
      <c r="B1416" s="42">
        <v>32</v>
      </c>
      <c r="C1416" s="42">
        <v>9120</v>
      </c>
      <c r="D1416" s="42">
        <v>285</v>
      </c>
      <c r="E1416" s="43">
        <v>44562</v>
      </c>
    </row>
    <row r="1417" spans="1:5" x14ac:dyDescent="0.25">
      <c r="A1417" s="41" t="s">
        <v>60</v>
      </c>
      <c r="B1417" s="42">
        <v>3.9359999999999999</v>
      </c>
      <c r="C1417" s="42">
        <v>1121.76</v>
      </c>
      <c r="D1417" s="42">
        <v>285</v>
      </c>
      <c r="E1417" s="43">
        <v>44562</v>
      </c>
    </row>
    <row r="1418" spans="1:5" x14ac:dyDescent="0.25">
      <c r="A1418" s="41" t="s">
        <v>60</v>
      </c>
      <c r="B1418" s="42">
        <v>0.26</v>
      </c>
      <c r="C1418" s="42">
        <v>74.099999999999994</v>
      </c>
      <c r="D1418" s="42">
        <v>285</v>
      </c>
      <c r="E1418" s="43">
        <v>44562</v>
      </c>
    </row>
    <row r="1419" spans="1:5" x14ac:dyDescent="0.25">
      <c r="A1419" s="41" t="s">
        <v>60</v>
      </c>
      <c r="B1419" s="42">
        <v>26</v>
      </c>
      <c r="C1419" s="42">
        <v>7410</v>
      </c>
      <c r="D1419" s="42">
        <v>285</v>
      </c>
      <c r="E1419" s="43">
        <v>44562</v>
      </c>
    </row>
    <row r="1420" spans="1:5" x14ac:dyDescent="0.25">
      <c r="A1420" s="41" t="s">
        <v>60</v>
      </c>
      <c r="B1420" s="42">
        <v>3.4260000000000002</v>
      </c>
      <c r="C1420" s="42">
        <v>976.41</v>
      </c>
      <c r="D1420" s="42">
        <v>285</v>
      </c>
      <c r="E1420" s="43">
        <v>44562</v>
      </c>
    </row>
    <row r="1421" spans="1:5" x14ac:dyDescent="0.25">
      <c r="A1421" s="41" t="s">
        <v>60</v>
      </c>
      <c r="B1421" s="42">
        <v>0.39</v>
      </c>
      <c r="C1421" s="42">
        <v>111.15</v>
      </c>
      <c r="D1421" s="42">
        <v>285</v>
      </c>
      <c r="E1421" s="43">
        <v>44562</v>
      </c>
    </row>
    <row r="1422" spans="1:5" x14ac:dyDescent="0.25">
      <c r="A1422" s="41" t="s">
        <v>60</v>
      </c>
      <c r="B1422" s="42">
        <v>24</v>
      </c>
      <c r="C1422" s="42">
        <v>6840</v>
      </c>
      <c r="D1422" s="42">
        <v>285</v>
      </c>
      <c r="E1422" s="43">
        <v>44562</v>
      </c>
    </row>
    <row r="1423" spans="1:5" x14ac:dyDescent="0.25">
      <c r="A1423" s="41" t="s">
        <v>60</v>
      </c>
      <c r="B1423" s="42">
        <v>8.7360000000000007</v>
      </c>
      <c r="C1423" s="42">
        <v>2489.7600000000002</v>
      </c>
      <c r="D1423" s="42">
        <v>285</v>
      </c>
      <c r="E1423" s="43">
        <v>44562</v>
      </c>
    </row>
    <row r="1424" spans="1:5" x14ac:dyDescent="0.25">
      <c r="A1424" s="41" t="s">
        <v>60</v>
      </c>
      <c r="B1424" s="42">
        <v>28</v>
      </c>
      <c r="C1424" s="42">
        <v>7980</v>
      </c>
      <c r="D1424" s="42">
        <v>285</v>
      </c>
      <c r="E1424" s="43">
        <v>44562</v>
      </c>
    </row>
    <row r="1425" spans="1:5" x14ac:dyDescent="0.25">
      <c r="A1425" s="41" t="s">
        <v>60</v>
      </c>
      <c r="B1425" s="42">
        <v>3.972</v>
      </c>
      <c r="C1425" s="42">
        <v>1132.02</v>
      </c>
      <c r="D1425" s="42">
        <v>285</v>
      </c>
      <c r="E1425" s="43">
        <v>44562</v>
      </c>
    </row>
    <row r="1426" spans="1:5" x14ac:dyDescent="0.25">
      <c r="A1426" s="41" t="s">
        <v>60</v>
      </c>
      <c r="B1426" s="42">
        <v>49.28</v>
      </c>
      <c r="C1426" s="42">
        <v>14044.8</v>
      </c>
      <c r="D1426" s="42">
        <v>285</v>
      </c>
      <c r="E1426" s="43">
        <v>44562</v>
      </c>
    </row>
    <row r="1427" spans="1:5" x14ac:dyDescent="0.25">
      <c r="A1427" s="41" t="s">
        <v>61</v>
      </c>
      <c r="B1427" s="42">
        <v>0.31900000000000001</v>
      </c>
      <c r="C1427" s="42">
        <v>414.7</v>
      </c>
      <c r="D1427" s="42">
        <v>1300</v>
      </c>
      <c r="E1427" s="43">
        <v>44562</v>
      </c>
    </row>
    <row r="1428" spans="1:5" x14ac:dyDescent="0.25">
      <c r="A1428" s="41" t="s">
        <v>61</v>
      </c>
      <c r="B1428" s="42">
        <v>0.51</v>
      </c>
      <c r="C1428" s="42">
        <v>663</v>
      </c>
      <c r="D1428" s="42">
        <v>1300</v>
      </c>
      <c r="E1428" s="43">
        <v>44562</v>
      </c>
    </row>
    <row r="1429" spans="1:5" x14ac:dyDescent="0.25">
      <c r="A1429" s="41" t="s">
        <v>61</v>
      </c>
      <c r="B1429" s="42">
        <v>0.44600000000000001</v>
      </c>
      <c r="C1429" s="42">
        <v>579.79999999999995</v>
      </c>
      <c r="D1429" s="42">
        <v>1300</v>
      </c>
      <c r="E1429" s="43">
        <v>44562</v>
      </c>
    </row>
    <row r="1430" spans="1:5" x14ac:dyDescent="0.25">
      <c r="A1430" s="41" t="s">
        <v>61</v>
      </c>
      <c r="B1430" s="42">
        <v>0.44600000000000001</v>
      </c>
      <c r="C1430" s="42">
        <v>579.79999999999995</v>
      </c>
      <c r="D1430" s="42">
        <v>1300</v>
      </c>
      <c r="E1430" s="43">
        <v>44562</v>
      </c>
    </row>
    <row r="1431" spans="1:5" x14ac:dyDescent="0.25">
      <c r="A1431" s="41" t="s">
        <v>61</v>
      </c>
      <c r="B1431" s="42">
        <v>0.31900000000000001</v>
      </c>
      <c r="C1431" s="42">
        <v>414.7</v>
      </c>
      <c r="D1431" s="42">
        <v>1300</v>
      </c>
      <c r="E1431" s="43">
        <v>44562</v>
      </c>
    </row>
    <row r="1432" spans="1:5" x14ac:dyDescent="0.25">
      <c r="A1432" s="41" t="s">
        <v>61</v>
      </c>
      <c r="B1432" s="42">
        <v>0.32200000000000001</v>
      </c>
      <c r="C1432" s="42">
        <v>418.6</v>
      </c>
      <c r="D1432" s="42">
        <v>1300</v>
      </c>
      <c r="E1432" s="43">
        <v>44562</v>
      </c>
    </row>
    <row r="1433" spans="1:5" x14ac:dyDescent="0.25">
      <c r="A1433" s="41" t="s">
        <v>61</v>
      </c>
      <c r="B1433" s="42">
        <v>0.35099999999999998</v>
      </c>
      <c r="C1433" s="42">
        <v>456.3</v>
      </c>
      <c r="D1433" s="42">
        <v>1300</v>
      </c>
      <c r="E1433" s="43">
        <v>44562</v>
      </c>
    </row>
    <row r="1434" spans="1:5" x14ac:dyDescent="0.25">
      <c r="A1434" s="41" t="s">
        <v>61</v>
      </c>
      <c r="B1434" s="42">
        <v>0.18</v>
      </c>
      <c r="C1434" s="42">
        <v>234</v>
      </c>
      <c r="D1434" s="42">
        <v>1300</v>
      </c>
      <c r="E1434" s="43">
        <v>44562</v>
      </c>
    </row>
    <row r="1435" spans="1:5" x14ac:dyDescent="0.25">
      <c r="A1435" s="41" t="s">
        <v>61</v>
      </c>
      <c r="B1435" s="42">
        <v>0.41399999999999998</v>
      </c>
      <c r="C1435" s="42">
        <v>538.20000000000005</v>
      </c>
      <c r="D1435" s="42">
        <v>1300</v>
      </c>
      <c r="E1435" s="43">
        <v>44562</v>
      </c>
    </row>
    <row r="1436" spans="1:5" x14ac:dyDescent="0.25">
      <c r="A1436" s="41" t="s">
        <v>61</v>
      </c>
      <c r="B1436" s="42">
        <v>0.255</v>
      </c>
      <c r="C1436" s="42">
        <v>331.5</v>
      </c>
      <c r="D1436" s="42">
        <v>1300</v>
      </c>
      <c r="E1436" s="43">
        <v>44562</v>
      </c>
    </row>
    <row r="1437" spans="1:5" x14ac:dyDescent="0.25">
      <c r="A1437" s="41" t="s">
        <v>61</v>
      </c>
      <c r="B1437" s="42">
        <v>0.28699999999999998</v>
      </c>
      <c r="C1437" s="42">
        <v>373.1</v>
      </c>
      <c r="D1437" s="42">
        <v>1300</v>
      </c>
      <c r="E1437" s="43">
        <v>44562</v>
      </c>
    </row>
    <row r="1438" spans="1:5" x14ac:dyDescent="0.25">
      <c r="A1438" s="41" t="s">
        <v>61</v>
      </c>
      <c r="B1438" s="42">
        <v>0.28699999999999998</v>
      </c>
      <c r="C1438" s="42">
        <v>373.1</v>
      </c>
      <c r="D1438" s="42">
        <v>1300</v>
      </c>
      <c r="E1438" s="43">
        <v>44562</v>
      </c>
    </row>
    <row r="1439" spans="1:5" x14ac:dyDescent="0.25">
      <c r="A1439" s="41" t="s">
        <v>61</v>
      </c>
      <c r="B1439" s="42">
        <v>0.188</v>
      </c>
      <c r="C1439" s="42">
        <v>244.4</v>
      </c>
      <c r="D1439" s="42">
        <v>1300</v>
      </c>
      <c r="E1439" s="43">
        <v>44562</v>
      </c>
    </row>
    <row r="1440" spans="1:5" x14ac:dyDescent="0.25">
      <c r="A1440" s="41" t="s">
        <v>61</v>
      </c>
      <c r="B1440" s="42">
        <v>0.35099999999999998</v>
      </c>
      <c r="C1440" s="42">
        <v>456.3</v>
      </c>
      <c r="D1440" s="42">
        <v>1300</v>
      </c>
      <c r="E1440" s="43">
        <v>44562</v>
      </c>
    </row>
    <row r="1441" spans="1:5" x14ac:dyDescent="0.25">
      <c r="A1441" s="41" t="s">
        <v>61</v>
      </c>
      <c r="B1441" s="42">
        <v>0.41399999999999998</v>
      </c>
      <c r="C1441" s="42">
        <v>538.20000000000005</v>
      </c>
      <c r="D1441" s="42">
        <v>1300</v>
      </c>
      <c r="E1441" s="43">
        <v>44562</v>
      </c>
    </row>
    <row r="1442" spans="1:5" x14ac:dyDescent="0.25">
      <c r="A1442" s="41" t="s">
        <v>61</v>
      </c>
      <c r="B1442" s="42">
        <v>0.27300000000000002</v>
      </c>
      <c r="C1442" s="42">
        <v>354.9</v>
      </c>
      <c r="D1442" s="42">
        <v>1300</v>
      </c>
      <c r="E1442" s="43">
        <v>44562</v>
      </c>
    </row>
    <row r="1443" spans="1:5" x14ac:dyDescent="0.25">
      <c r="A1443" s="41" t="s">
        <v>61</v>
      </c>
      <c r="B1443" s="42">
        <v>0.31900000000000001</v>
      </c>
      <c r="C1443" s="42">
        <v>414.7</v>
      </c>
      <c r="D1443" s="42">
        <v>1300</v>
      </c>
      <c r="E1443" s="43">
        <v>44562</v>
      </c>
    </row>
    <row r="1444" spans="1:5" x14ac:dyDescent="0.25">
      <c r="A1444" s="41" t="s">
        <v>61</v>
      </c>
      <c r="B1444" s="42">
        <v>0.51</v>
      </c>
      <c r="C1444" s="42">
        <v>663</v>
      </c>
      <c r="D1444" s="42">
        <v>1300</v>
      </c>
      <c r="E1444" s="43">
        <v>44562</v>
      </c>
    </row>
    <row r="1445" spans="1:5" x14ac:dyDescent="0.25">
      <c r="A1445" s="41" t="s">
        <v>61</v>
      </c>
      <c r="B1445" s="42">
        <v>0.191</v>
      </c>
      <c r="C1445" s="42">
        <v>248.3</v>
      </c>
      <c r="D1445" s="42">
        <v>1300</v>
      </c>
      <c r="E1445" s="43">
        <v>44562</v>
      </c>
    </row>
    <row r="1446" spans="1:5" x14ac:dyDescent="0.25">
      <c r="A1446" s="41" t="s">
        <v>61</v>
      </c>
      <c r="B1446" s="42">
        <v>0.44600000000000001</v>
      </c>
      <c r="C1446" s="42">
        <v>579.79999999999995</v>
      </c>
      <c r="D1446" s="42">
        <v>1300</v>
      </c>
      <c r="E1446" s="43">
        <v>44562</v>
      </c>
    </row>
    <row r="1447" spans="1:5" x14ac:dyDescent="0.25">
      <c r="A1447" s="41" t="s">
        <v>61</v>
      </c>
      <c r="B1447" s="42">
        <v>0.23400000000000001</v>
      </c>
      <c r="C1447" s="42">
        <v>304.2</v>
      </c>
      <c r="D1447" s="42">
        <v>1300</v>
      </c>
      <c r="E1447" s="43">
        <v>44562</v>
      </c>
    </row>
    <row r="1448" spans="1:5" x14ac:dyDescent="0.25">
      <c r="A1448" s="41" t="s">
        <v>61</v>
      </c>
      <c r="B1448" s="42">
        <v>0.38300000000000001</v>
      </c>
      <c r="C1448" s="42">
        <v>497.9</v>
      </c>
      <c r="D1448" s="42">
        <v>1300</v>
      </c>
      <c r="E1448" s="43">
        <v>44562</v>
      </c>
    </row>
    <row r="1449" spans="1:5" x14ac:dyDescent="0.25">
      <c r="A1449" s="41" t="s">
        <v>61</v>
      </c>
      <c r="B1449" s="42">
        <v>0.255</v>
      </c>
      <c r="C1449" s="42">
        <v>331.5</v>
      </c>
      <c r="D1449" s="42">
        <v>1300</v>
      </c>
      <c r="E1449" s="43">
        <v>44562</v>
      </c>
    </row>
    <row r="1450" spans="1:5" x14ac:dyDescent="0.25">
      <c r="A1450" s="41" t="s">
        <v>61</v>
      </c>
      <c r="B1450" s="42">
        <v>0.38300000000000001</v>
      </c>
      <c r="C1450" s="42">
        <v>497.9</v>
      </c>
      <c r="D1450" s="42">
        <v>1300</v>
      </c>
      <c r="E1450" s="43">
        <v>44562</v>
      </c>
    </row>
    <row r="1451" spans="1:5" x14ac:dyDescent="0.25">
      <c r="A1451" s="41" t="s">
        <v>61</v>
      </c>
      <c r="B1451" s="42">
        <v>0.38300000000000001</v>
      </c>
      <c r="C1451" s="42">
        <v>497.9</v>
      </c>
      <c r="D1451" s="42">
        <v>1300</v>
      </c>
      <c r="E1451" s="43">
        <v>44562</v>
      </c>
    </row>
    <row r="1452" spans="1:5" x14ac:dyDescent="0.25">
      <c r="A1452" s="41" t="s">
        <v>61</v>
      </c>
      <c r="B1452" s="42">
        <v>0.31900000000000001</v>
      </c>
      <c r="C1452" s="42">
        <v>414.7</v>
      </c>
      <c r="D1452" s="42">
        <v>1300</v>
      </c>
      <c r="E1452" s="43">
        <v>44562</v>
      </c>
    </row>
    <row r="1453" spans="1:5" x14ac:dyDescent="0.25">
      <c r="A1453" s="41" t="s">
        <v>61</v>
      </c>
      <c r="B1453" s="42">
        <v>0.38300000000000001</v>
      </c>
      <c r="C1453" s="42">
        <v>497.9</v>
      </c>
      <c r="D1453" s="42">
        <v>1300</v>
      </c>
      <c r="E1453" s="43">
        <v>44562</v>
      </c>
    </row>
    <row r="1454" spans="1:5" x14ac:dyDescent="0.25">
      <c r="A1454" s="41" t="s">
        <v>61</v>
      </c>
      <c r="B1454" s="42">
        <v>0.38300000000000001</v>
      </c>
      <c r="C1454" s="42">
        <v>497.9</v>
      </c>
      <c r="D1454" s="42">
        <v>1300</v>
      </c>
      <c r="E1454" s="43">
        <v>44562</v>
      </c>
    </row>
    <row r="1455" spans="1:5" x14ac:dyDescent="0.25">
      <c r="A1455" s="41" t="s">
        <v>88</v>
      </c>
      <c r="B1455" s="42">
        <v>1.6</v>
      </c>
      <c r="C1455" s="42">
        <v>1844</v>
      </c>
      <c r="D1455" s="42">
        <v>1152.5</v>
      </c>
      <c r="E1455" s="43">
        <v>44562</v>
      </c>
    </row>
    <row r="1456" spans="1:5" x14ac:dyDescent="0.25">
      <c r="A1456" s="41" t="s">
        <v>88</v>
      </c>
      <c r="B1456" s="42">
        <v>1.35</v>
      </c>
      <c r="C1456" s="42">
        <v>1555.88</v>
      </c>
      <c r="D1456" s="42">
        <v>1152.5</v>
      </c>
      <c r="E1456" s="43">
        <v>44562</v>
      </c>
    </row>
    <row r="1457" spans="1:5" x14ac:dyDescent="0.25">
      <c r="A1457" s="41" t="s">
        <v>88</v>
      </c>
      <c r="B1457" s="42">
        <v>1.6</v>
      </c>
      <c r="C1457" s="42">
        <v>1844</v>
      </c>
      <c r="D1457" s="42">
        <v>1152.5</v>
      </c>
      <c r="E1457" s="43">
        <v>44562</v>
      </c>
    </row>
    <row r="1458" spans="1:5" x14ac:dyDescent="0.25">
      <c r="A1458" s="41" t="s">
        <v>88</v>
      </c>
      <c r="B1458" s="42">
        <v>0.25</v>
      </c>
      <c r="C1458" s="42">
        <v>288.12</v>
      </c>
      <c r="D1458" s="42">
        <v>1152.48</v>
      </c>
      <c r="E1458" s="43">
        <v>44562</v>
      </c>
    </row>
    <row r="1459" spans="1:5" x14ac:dyDescent="0.25">
      <c r="A1459" s="41" t="s">
        <v>88</v>
      </c>
      <c r="B1459" s="42">
        <v>1.6</v>
      </c>
      <c r="C1459" s="42">
        <v>1853.36</v>
      </c>
      <c r="D1459" s="42">
        <v>1158.3499999999999</v>
      </c>
      <c r="E1459" s="43">
        <v>44562</v>
      </c>
    </row>
    <row r="1460" spans="1:5" x14ac:dyDescent="0.25">
      <c r="A1460" s="41" t="s">
        <v>88</v>
      </c>
      <c r="B1460" s="42">
        <v>2.6</v>
      </c>
      <c r="C1460" s="42">
        <v>3011.71</v>
      </c>
      <c r="D1460" s="42">
        <v>1158.3499999999999</v>
      </c>
      <c r="E1460" s="43">
        <v>44562</v>
      </c>
    </row>
    <row r="1461" spans="1:5" x14ac:dyDescent="0.25">
      <c r="A1461" s="41" t="s">
        <v>88</v>
      </c>
      <c r="B1461" s="42">
        <v>0.6</v>
      </c>
      <c r="C1461" s="42">
        <v>695.01</v>
      </c>
      <c r="D1461" s="42">
        <v>1158.3499999999999</v>
      </c>
      <c r="E1461" s="43">
        <v>44562</v>
      </c>
    </row>
    <row r="1462" spans="1:5" x14ac:dyDescent="0.25">
      <c r="A1462" s="41" t="s">
        <v>88</v>
      </c>
      <c r="B1462" s="42">
        <v>1.2</v>
      </c>
      <c r="C1462" s="42">
        <v>1390.02</v>
      </c>
      <c r="D1462" s="42">
        <v>1158.3499999999999</v>
      </c>
      <c r="E1462" s="43">
        <v>44562</v>
      </c>
    </row>
    <row r="1463" spans="1:5" x14ac:dyDescent="0.25">
      <c r="A1463" s="41" t="s">
        <v>88</v>
      </c>
      <c r="B1463" s="42">
        <v>0.5</v>
      </c>
      <c r="C1463" s="42">
        <v>579.17999999999995</v>
      </c>
      <c r="D1463" s="42">
        <v>1158.3599999999999</v>
      </c>
      <c r="E1463" s="43">
        <v>44562</v>
      </c>
    </row>
    <row r="1464" spans="1:5" x14ac:dyDescent="0.25">
      <c r="A1464" s="41" t="s">
        <v>88</v>
      </c>
      <c r="B1464" s="42">
        <v>0.3</v>
      </c>
      <c r="C1464" s="42">
        <v>347.5</v>
      </c>
      <c r="D1464" s="42">
        <v>1158.33</v>
      </c>
      <c r="E1464" s="43">
        <v>44562</v>
      </c>
    </row>
    <row r="1465" spans="1:5" x14ac:dyDescent="0.25">
      <c r="A1465" s="41" t="s">
        <v>88</v>
      </c>
      <c r="B1465" s="42">
        <v>0.9</v>
      </c>
      <c r="C1465" s="42">
        <v>1042.52</v>
      </c>
      <c r="D1465" s="42">
        <v>1158.3599999999999</v>
      </c>
      <c r="E1465" s="43">
        <v>44562</v>
      </c>
    </row>
    <row r="1466" spans="1:5" x14ac:dyDescent="0.25">
      <c r="A1466" s="41" t="s">
        <v>88</v>
      </c>
      <c r="B1466" s="42">
        <v>2</v>
      </c>
      <c r="C1466" s="42">
        <v>2316.11</v>
      </c>
      <c r="D1466" s="42">
        <v>1158.06</v>
      </c>
      <c r="E1466" s="43">
        <v>44562</v>
      </c>
    </row>
    <row r="1467" spans="1:5" x14ac:dyDescent="0.25">
      <c r="A1467" s="41" t="s">
        <v>88</v>
      </c>
      <c r="B1467" s="42">
        <v>1.6</v>
      </c>
      <c r="C1467" s="42">
        <v>1844</v>
      </c>
      <c r="D1467" s="42">
        <v>1152.5</v>
      </c>
      <c r="E1467" s="43">
        <v>44562</v>
      </c>
    </row>
    <row r="1468" spans="1:5" x14ac:dyDescent="0.25">
      <c r="A1468" s="41" t="s">
        <v>88</v>
      </c>
      <c r="B1468" s="42">
        <v>1.8</v>
      </c>
      <c r="C1468" s="42">
        <v>2074.5</v>
      </c>
      <c r="D1468" s="42">
        <v>1152.5</v>
      </c>
      <c r="E1468" s="43">
        <v>44562</v>
      </c>
    </row>
    <row r="1469" spans="1:5" x14ac:dyDescent="0.25">
      <c r="A1469" s="41" t="s">
        <v>88</v>
      </c>
      <c r="B1469" s="42">
        <v>1.3</v>
      </c>
      <c r="C1469" s="42">
        <v>1498.25</v>
      </c>
      <c r="D1469" s="42">
        <v>1152.5</v>
      </c>
      <c r="E1469" s="43">
        <v>44562</v>
      </c>
    </row>
    <row r="1470" spans="1:5" x14ac:dyDescent="0.25">
      <c r="A1470" s="41" t="s">
        <v>88</v>
      </c>
      <c r="B1470" s="42">
        <v>1.6</v>
      </c>
      <c r="C1470" s="42">
        <v>1844</v>
      </c>
      <c r="D1470" s="42">
        <v>1152.5</v>
      </c>
      <c r="E1470" s="43">
        <v>44562</v>
      </c>
    </row>
    <row r="1471" spans="1:5" x14ac:dyDescent="0.25">
      <c r="A1471" s="41" t="s">
        <v>88</v>
      </c>
      <c r="B1471" s="42">
        <v>1.5</v>
      </c>
      <c r="C1471" s="42">
        <v>1728.75</v>
      </c>
      <c r="D1471" s="42">
        <v>1152.5</v>
      </c>
      <c r="E1471" s="43">
        <v>44562</v>
      </c>
    </row>
    <row r="1472" spans="1:5" x14ac:dyDescent="0.25">
      <c r="A1472" s="41" t="s">
        <v>100</v>
      </c>
      <c r="B1472" s="42">
        <v>2.222</v>
      </c>
      <c r="C1472" s="42">
        <v>4387.8900000000003</v>
      </c>
      <c r="D1472" s="42">
        <v>1974.75</v>
      </c>
      <c r="E1472" s="43">
        <v>44562</v>
      </c>
    </row>
    <row r="1473" spans="1:5" x14ac:dyDescent="0.25">
      <c r="A1473" s="41" t="s">
        <v>100</v>
      </c>
      <c r="B1473" s="42">
        <v>2.222</v>
      </c>
      <c r="C1473" s="42">
        <v>4387.8999999999996</v>
      </c>
      <c r="D1473" s="42">
        <v>1974.75</v>
      </c>
      <c r="E1473" s="43">
        <v>44562</v>
      </c>
    </row>
    <row r="1474" spans="1:5" x14ac:dyDescent="0.25">
      <c r="A1474" s="41" t="s">
        <v>100</v>
      </c>
      <c r="B1474" s="42">
        <v>2.222</v>
      </c>
      <c r="C1474" s="42">
        <v>4387.8900000000003</v>
      </c>
      <c r="D1474" s="42">
        <v>1974.75</v>
      </c>
      <c r="E1474" s="43">
        <v>44562</v>
      </c>
    </row>
    <row r="1475" spans="1:5" x14ac:dyDescent="0.25">
      <c r="A1475" s="41" t="s">
        <v>100</v>
      </c>
      <c r="B1475" s="42">
        <v>2.02</v>
      </c>
      <c r="C1475" s="42">
        <v>3989</v>
      </c>
      <c r="D1475" s="42">
        <v>1974.75</v>
      </c>
      <c r="E1475" s="43">
        <v>44562</v>
      </c>
    </row>
    <row r="1476" spans="1:5" x14ac:dyDescent="0.25">
      <c r="A1476" s="41" t="s">
        <v>100</v>
      </c>
      <c r="B1476" s="42">
        <v>2.222</v>
      </c>
      <c r="C1476" s="42">
        <v>4387.8900000000003</v>
      </c>
      <c r="D1476" s="42">
        <v>1974.75</v>
      </c>
      <c r="E1476" s="43">
        <v>44562</v>
      </c>
    </row>
    <row r="1477" spans="1:5" x14ac:dyDescent="0.25">
      <c r="A1477" s="41" t="s">
        <v>100</v>
      </c>
      <c r="B1477" s="42">
        <v>2.02</v>
      </c>
      <c r="C1477" s="42">
        <v>3989</v>
      </c>
      <c r="D1477" s="42">
        <v>1974.75</v>
      </c>
      <c r="E1477" s="43">
        <v>44562</v>
      </c>
    </row>
    <row r="1478" spans="1:5" x14ac:dyDescent="0.25">
      <c r="A1478" s="41" t="s">
        <v>100</v>
      </c>
      <c r="B1478" s="42">
        <v>2.02</v>
      </c>
      <c r="C1478" s="42">
        <v>5353.9</v>
      </c>
      <c r="D1478" s="42">
        <v>2650.45</v>
      </c>
      <c r="E1478" s="43">
        <v>44562</v>
      </c>
    </row>
    <row r="1479" spans="1:5" x14ac:dyDescent="0.25">
      <c r="A1479" s="41" t="s">
        <v>100</v>
      </c>
      <c r="B1479" s="42">
        <v>1.8</v>
      </c>
      <c r="C1479" s="42">
        <v>5036.3500000000004</v>
      </c>
      <c r="D1479" s="42">
        <v>2797.97</v>
      </c>
      <c r="E1479" s="43">
        <v>44562</v>
      </c>
    </row>
    <row r="1480" spans="1:5" x14ac:dyDescent="0.25">
      <c r="A1480" s="41" t="s">
        <v>100</v>
      </c>
      <c r="B1480" s="42">
        <v>2.02</v>
      </c>
      <c r="C1480" s="42">
        <v>5651.9</v>
      </c>
      <c r="D1480" s="42">
        <v>2797.97</v>
      </c>
      <c r="E1480" s="43">
        <v>44562</v>
      </c>
    </row>
    <row r="1481" spans="1:5" x14ac:dyDescent="0.25">
      <c r="A1481" s="41" t="s">
        <v>100</v>
      </c>
      <c r="B1481" s="42">
        <v>0.61899999999999999</v>
      </c>
      <c r="C1481" s="42">
        <v>1731.94</v>
      </c>
      <c r="D1481" s="42">
        <v>2797.96</v>
      </c>
      <c r="E1481" s="43">
        <v>44562</v>
      </c>
    </row>
    <row r="1482" spans="1:5" x14ac:dyDescent="0.25">
      <c r="A1482" s="41" t="s">
        <v>100</v>
      </c>
      <c r="B1482" s="42">
        <v>1.8180000000000001</v>
      </c>
      <c r="C1482" s="42">
        <v>5096.3100000000004</v>
      </c>
      <c r="D1482" s="42">
        <v>2803.25</v>
      </c>
      <c r="E1482" s="43">
        <v>44562</v>
      </c>
    </row>
    <row r="1483" spans="1:5" x14ac:dyDescent="0.25">
      <c r="A1483" s="41" t="s">
        <v>100</v>
      </c>
      <c r="B1483" s="42">
        <v>1.8180000000000001</v>
      </c>
      <c r="C1483" s="42">
        <v>5145.5</v>
      </c>
      <c r="D1483" s="42">
        <v>2830.31</v>
      </c>
      <c r="E1483" s="43">
        <v>44562</v>
      </c>
    </row>
    <row r="1484" spans="1:5" x14ac:dyDescent="0.25">
      <c r="A1484" s="41" t="s">
        <v>100</v>
      </c>
      <c r="B1484" s="42">
        <v>1.8180000000000001</v>
      </c>
      <c r="C1484" s="42">
        <v>5145.51</v>
      </c>
      <c r="D1484" s="42">
        <v>2830.31</v>
      </c>
      <c r="E1484" s="43">
        <v>44562</v>
      </c>
    </row>
    <row r="1485" spans="1:5" x14ac:dyDescent="0.25">
      <c r="A1485" s="41" t="s">
        <v>100</v>
      </c>
      <c r="B1485" s="42">
        <v>2.02</v>
      </c>
      <c r="C1485" s="42">
        <v>5717.23</v>
      </c>
      <c r="D1485" s="42">
        <v>2830.31</v>
      </c>
      <c r="E1485" s="43">
        <v>44562</v>
      </c>
    </row>
    <row r="1486" spans="1:5" x14ac:dyDescent="0.25">
      <c r="A1486" s="41" t="s">
        <v>100</v>
      </c>
      <c r="B1486" s="42">
        <v>1.6160000000000001</v>
      </c>
      <c r="C1486" s="42">
        <v>4573.78</v>
      </c>
      <c r="D1486" s="42">
        <v>2830.31</v>
      </c>
      <c r="E1486" s="43">
        <v>44562</v>
      </c>
    </row>
    <row r="1487" spans="1:5" x14ac:dyDescent="0.25">
      <c r="A1487" s="41" t="s">
        <v>100</v>
      </c>
      <c r="B1487" s="42">
        <v>1.8180000000000001</v>
      </c>
      <c r="C1487" s="42">
        <v>5145.5</v>
      </c>
      <c r="D1487" s="42">
        <v>2830.31</v>
      </c>
      <c r="E1487" s="43">
        <v>44562</v>
      </c>
    </row>
    <row r="1488" spans="1:5" x14ac:dyDescent="0.25">
      <c r="A1488" s="41" t="s">
        <v>100</v>
      </c>
      <c r="B1488" s="42">
        <v>2.02</v>
      </c>
      <c r="C1488" s="42">
        <v>5717.23</v>
      </c>
      <c r="D1488" s="42">
        <v>2830.31</v>
      </c>
      <c r="E1488" s="43">
        <v>44562</v>
      </c>
    </row>
    <row r="1489" spans="1:5" x14ac:dyDescent="0.25">
      <c r="A1489" s="41" t="s">
        <v>100</v>
      </c>
      <c r="B1489" s="42">
        <v>1.8180000000000001</v>
      </c>
      <c r="C1489" s="42">
        <v>5145.5</v>
      </c>
      <c r="D1489" s="42">
        <v>2830.31</v>
      </c>
      <c r="E1489" s="43">
        <v>44562</v>
      </c>
    </row>
    <row r="1490" spans="1:5" x14ac:dyDescent="0.25">
      <c r="A1490" s="41" t="s">
        <v>100</v>
      </c>
      <c r="B1490" s="42">
        <v>1.8180000000000001</v>
      </c>
      <c r="C1490" s="42">
        <v>5145.51</v>
      </c>
      <c r="D1490" s="42">
        <v>2830.31</v>
      </c>
      <c r="E1490" s="43">
        <v>44562</v>
      </c>
    </row>
    <row r="1491" spans="1:5" x14ac:dyDescent="0.25">
      <c r="A1491" s="41" t="s">
        <v>100</v>
      </c>
      <c r="B1491" s="42">
        <v>1.8180000000000001</v>
      </c>
      <c r="C1491" s="42">
        <v>5145.5</v>
      </c>
      <c r="D1491" s="42">
        <v>2830.31</v>
      </c>
      <c r="E1491" s="43">
        <v>44562</v>
      </c>
    </row>
    <row r="1492" spans="1:5" x14ac:dyDescent="0.25">
      <c r="A1492" s="41" t="s">
        <v>100</v>
      </c>
      <c r="B1492" s="42">
        <v>1.6160000000000001</v>
      </c>
      <c r="C1492" s="42">
        <v>4573.78</v>
      </c>
      <c r="D1492" s="42">
        <v>2830.31</v>
      </c>
      <c r="E1492" s="43">
        <v>44562</v>
      </c>
    </row>
    <row r="1493" spans="1:5" x14ac:dyDescent="0.25">
      <c r="A1493" s="41" t="s">
        <v>100</v>
      </c>
      <c r="B1493" s="42">
        <v>2.222</v>
      </c>
      <c r="C1493" s="42">
        <v>6288.95</v>
      </c>
      <c r="D1493" s="42">
        <v>2830.31</v>
      </c>
      <c r="E1493" s="43">
        <v>44562</v>
      </c>
    </row>
    <row r="1494" spans="1:5" x14ac:dyDescent="0.25">
      <c r="A1494" s="41" t="s">
        <v>100</v>
      </c>
      <c r="B1494" s="42">
        <v>2.222</v>
      </c>
      <c r="C1494" s="42">
        <v>6250.11</v>
      </c>
      <c r="D1494" s="42">
        <v>2812.83</v>
      </c>
      <c r="E1494" s="43">
        <v>44562</v>
      </c>
    </row>
    <row r="1495" spans="1:5" x14ac:dyDescent="0.25">
      <c r="A1495" s="41" t="s">
        <v>100</v>
      </c>
      <c r="B1495" s="42">
        <v>0.4</v>
      </c>
      <c r="C1495" s="42">
        <v>1119.19</v>
      </c>
      <c r="D1495" s="42">
        <v>2797.98</v>
      </c>
      <c r="E1495" s="43">
        <v>44562</v>
      </c>
    </row>
    <row r="1496" spans="1:5" x14ac:dyDescent="0.25">
      <c r="A1496" s="41" t="s">
        <v>100</v>
      </c>
      <c r="B1496" s="42">
        <v>2.222</v>
      </c>
      <c r="C1496" s="42">
        <v>6217.09</v>
      </c>
      <c r="D1496" s="42">
        <v>2797.97</v>
      </c>
      <c r="E1496" s="43">
        <v>44562</v>
      </c>
    </row>
    <row r="1497" spans="1:5" x14ac:dyDescent="0.25">
      <c r="A1497" s="41" t="s">
        <v>100</v>
      </c>
      <c r="B1497" s="42">
        <v>2.222</v>
      </c>
      <c r="C1497" s="42">
        <v>6281.38</v>
      </c>
      <c r="D1497" s="42">
        <v>2826.9</v>
      </c>
      <c r="E1497" s="43">
        <v>44562</v>
      </c>
    </row>
    <row r="1498" spans="1:5" x14ac:dyDescent="0.25">
      <c r="A1498" s="41" t="s">
        <v>100</v>
      </c>
      <c r="B1498" s="42">
        <v>2.222</v>
      </c>
      <c r="C1498" s="42">
        <v>6288.95</v>
      </c>
      <c r="D1498" s="42">
        <v>2830.31</v>
      </c>
      <c r="E1498" s="43">
        <v>44562</v>
      </c>
    </row>
    <row r="1499" spans="1:5" x14ac:dyDescent="0.25">
      <c r="A1499" s="41" t="s">
        <v>100</v>
      </c>
      <c r="B1499" s="42">
        <v>2.222</v>
      </c>
      <c r="C1499" s="42">
        <v>6288.95</v>
      </c>
      <c r="D1499" s="42">
        <v>2830.31</v>
      </c>
      <c r="E1499" s="43">
        <v>44562</v>
      </c>
    </row>
    <row r="1500" spans="1:5" x14ac:dyDescent="0.25">
      <c r="A1500" s="41" t="s">
        <v>100</v>
      </c>
      <c r="B1500" s="42">
        <v>2.222</v>
      </c>
      <c r="C1500" s="42">
        <v>6288.95</v>
      </c>
      <c r="D1500" s="42">
        <v>2830.31</v>
      </c>
      <c r="E1500" s="43">
        <v>44562</v>
      </c>
    </row>
    <row r="1501" spans="1:5" x14ac:dyDescent="0.25">
      <c r="A1501" s="41" t="s">
        <v>100</v>
      </c>
      <c r="B1501" s="42">
        <v>2.222</v>
      </c>
      <c r="C1501" s="42">
        <v>6288.95</v>
      </c>
      <c r="D1501" s="42">
        <v>2830.31</v>
      </c>
      <c r="E1501" s="43">
        <v>44562</v>
      </c>
    </row>
    <row r="1502" spans="1:5" x14ac:dyDescent="0.25">
      <c r="A1502" s="41" t="s">
        <v>100</v>
      </c>
      <c r="B1502" s="42">
        <v>2.222</v>
      </c>
      <c r="C1502" s="42">
        <v>6288.95</v>
      </c>
      <c r="D1502" s="42">
        <v>2830.31</v>
      </c>
      <c r="E1502" s="43">
        <v>44562</v>
      </c>
    </row>
    <row r="1503" spans="1:5" x14ac:dyDescent="0.25">
      <c r="A1503" s="41" t="s">
        <v>100</v>
      </c>
      <c r="B1503" s="42">
        <v>2.222</v>
      </c>
      <c r="C1503" s="42">
        <v>6288.94</v>
      </c>
      <c r="D1503" s="42">
        <v>2830.31</v>
      </c>
      <c r="E1503" s="43">
        <v>44562</v>
      </c>
    </row>
    <row r="1504" spans="1:5" x14ac:dyDescent="0.25">
      <c r="A1504" s="41" t="s">
        <v>100</v>
      </c>
      <c r="B1504" s="42">
        <v>2.222</v>
      </c>
      <c r="C1504" s="42">
        <v>6288.95</v>
      </c>
      <c r="D1504" s="42">
        <v>2830.31</v>
      </c>
      <c r="E1504" s="43">
        <v>44562</v>
      </c>
    </row>
    <row r="1505" spans="1:5" x14ac:dyDescent="0.25">
      <c r="A1505" s="41" t="s">
        <v>100</v>
      </c>
      <c r="B1505" s="42">
        <v>2.222</v>
      </c>
      <c r="C1505" s="42">
        <v>6288.95</v>
      </c>
      <c r="D1505" s="42">
        <v>2830.31</v>
      </c>
      <c r="E1505" s="43">
        <v>44562</v>
      </c>
    </row>
    <row r="1506" spans="1:5" x14ac:dyDescent="0.25">
      <c r="A1506" s="41" t="s">
        <v>225</v>
      </c>
      <c r="B1506" s="42">
        <v>0.54</v>
      </c>
      <c r="C1506" s="42">
        <v>472.3</v>
      </c>
      <c r="D1506" s="42">
        <v>874.63</v>
      </c>
      <c r="E1506" s="43">
        <v>44562</v>
      </c>
    </row>
    <row r="1507" spans="1:5" x14ac:dyDescent="0.25">
      <c r="A1507" s="41" t="s">
        <v>225</v>
      </c>
      <c r="B1507" s="42">
        <v>1</v>
      </c>
      <c r="C1507" s="42">
        <v>857.14</v>
      </c>
      <c r="D1507" s="42">
        <v>857.14</v>
      </c>
      <c r="E1507" s="43">
        <v>44562</v>
      </c>
    </row>
    <row r="1508" spans="1:5" x14ac:dyDescent="0.25">
      <c r="A1508" s="41" t="s">
        <v>225</v>
      </c>
      <c r="B1508" s="42">
        <v>0.05</v>
      </c>
      <c r="C1508" s="42">
        <v>42.86</v>
      </c>
      <c r="D1508" s="42">
        <v>857.2</v>
      </c>
      <c r="E1508" s="43">
        <v>44562</v>
      </c>
    </row>
    <row r="1509" spans="1:5" x14ac:dyDescent="0.25">
      <c r="A1509" s="41" t="s">
        <v>163</v>
      </c>
      <c r="B1509" s="42">
        <v>5.4</v>
      </c>
      <c r="C1509" s="42">
        <v>7158.02</v>
      </c>
      <c r="D1509" s="42">
        <v>1325.56</v>
      </c>
      <c r="E1509" s="43">
        <v>44562</v>
      </c>
    </row>
    <row r="1510" spans="1:5" x14ac:dyDescent="0.25">
      <c r="A1510" s="41" t="s">
        <v>163</v>
      </c>
      <c r="B1510" s="42">
        <v>4.75</v>
      </c>
      <c r="C1510" s="42">
        <v>6296.41</v>
      </c>
      <c r="D1510" s="42">
        <v>1325.56</v>
      </c>
      <c r="E1510" s="43">
        <v>44562</v>
      </c>
    </row>
    <row r="1511" spans="1:5" x14ac:dyDescent="0.25">
      <c r="A1511" s="41" t="s">
        <v>163</v>
      </c>
      <c r="B1511" s="42">
        <v>4.0199999999999996</v>
      </c>
      <c r="C1511" s="42">
        <v>5328.74</v>
      </c>
      <c r="D1511" s="42">
        <v>1325.56</v>
      </c>
      <c r="E1511" s="43">
        <v>44562</v>
      </c>
    </row>
    <row r="1512" spans="1:5" x14ac:dyDescent="0.25">
      <c r="A1512" s="41" t="s">
        <v>163</v>
      </c>
      <c r="B1512" s="42">
        <v>2.5129999999999999</v>
      </c>
      <c r="C1512" s="42">
        <v>3331.12</v>
      </c>
      <c r="D1512" s="42">
        <v>1325.56</v>
      </c>
      <c r="E1512" s="43">
        <v>44562</v>
      </c>
    </row>
    <row r="1513" spans="1:5" x14ac:dyDescent="0.25">
      <c r="A1513" s="41" t="s">
        <v>163</v>
      </c>
      <c r="B1513" s="42">
        <v>5.7</v>
      </c>
      <c r="C1513" s="42">
        <v>7555.68</v>
      </c>
      <c r="D1513" s="42">
        <v>1325.56</v>
      </c>
      <c r="E1513" s="43">
        <v>44562</v>
      </c>
    </row>
    <row r="1514" spans="1:5" x14ac:dyDescent="0.25">
      <c r="A1514" s="41" t="s">
        <v>163</v>
      </c>
      <c r="B1514" s="42">
        <v>4.2</v>
      </c>
      <c r="C1514" s="42">
        <v>5567.35</v>
      </c>
      <c r="D1514" s="42">
        <v>1325.56</v>
      </c>
      <c r="E1514" s="43">
        <v>44562</v>
      </c>
    </row>
    <row r="1515" spans="1:5" x14ac:dyDescent="0.25">
      <c r="A1515" s="41" t="s">
        <v>163</v>
      </c>
      <c r="B1515" s="42">
        <v>7.2</v>
      </c>
      <c r="C1515" s="42">
        <v>9544</v>
      </c>
      <c r="D1515" s="42">
        <v>1325.56</v>
      </c>
      <c r="E1515" s="43">
        <v>44562</v>
      </c>
    </row>
    <row r="1516" spans="1:5" x14ac:dyDescent="0.25">
      <c r="A1516" s="41" t="s">
        <v>64</v>
      </c>
      <c r="B1516" s="42">
        <v>6.3559999999999999</v>
      </c>
      <c r="C1516" s="42">
        <v>14618.8</v>
      </c>
      <c r="D1516" s="42">
        <v>2300</v>
      </c>
      <c r="E1516" s="43">
        <v>44562</v>
      </c>
    </row>
    <row r="1517" spans="1:5" x14ac:dyDescent="0.25">
      <c r="A1517" s="41" t="s">
        <v>64</v>
      </c>
      <c r="B1517" s="42">
        <v>21.754000000000001</v>
      </c>
      <c r="C1517" s="42">
        <v>50034.2</v>
      </c>
      <c r="D1517" s="42">
        <v>2300</v>
      </c>
      <c r="E1517" s="43">
        <v>44562</v>
      </c>
    </row>
    <row r="1518" spans="1:5" x14ac:dyDescent="0.25">
      <c r="A1518" s="41" t="s">
        <v>64</v>
      </c>
      <c r="B1518" s="42">
        <v>3.0339999999999998</v>
      </c>
      <c r="C1518" s="42">
        <v>6978.2</v>
      </c>
      <c r="D1518" s="42">
        <v>2300</v>
      </c>
      <c r="E1518" s="43">
        <v>44562</v>
      </c>
    </row>
    <row r="1519" spans="1:5" x14ac:dyDescent="0.25">
      <c r="A1519" s="41" t="s">
        <v>64</v>
      </c>
      <c r="B1519" s="42">
        <v>10.593999999999999</v>
      </c>
      <c r="C1519" s="42">
        <v>24366.2</v>
      </c>
      <c r="D1519" s="42">
        <v>2300</v>
      </c>
      <c r="E1519" s="43">
        <v>44562</v>
      </c>
    </row>
    <row r="1520" spans="1:5" x14ac:dyDescent="0.25">
      <c r="A1520" s="41" t="s">
        <v>64</v>
      </c>
      <c r="B1520" s="42">
        <v>10.593999999999999</v>
      </c>
      <c r="C1520" s="42">
        <v>24366.2</v>
      </c>
      <c r="D1520" s="42">
        <v>2300</v>
      </c>
      <c r="E1520" s="43">
        <v>44562</v>
      </c>
    </row>
    <row r="1521" spans="1:5" x14ac:dyDescent="0.25">
      <c r="A1521" s="41" t="s">
        <v>64</v>
      </c>
      <c r="B1521" s="42">
        <v>22.777999999999999</v>
      </c>
      <c r="C1521" s="42">
        <v>52389.4</v>
      </c>
      <c r="D1521" s="42">
        <v>2300</v>
      </c>
      <c r="E1521" s="43">
        <v>44562</v>
      </c>
    </row>
    <row r="1522" spans="1:5" x14ac:dyDescent="0.25">
      <c r="A1522" s="41" t="s">
        <v>64</v>
      </c>
      <c r="B1522" s="42">
        <v>3.0339999999999998</v>
      </c>
      <c r="C1522" s="42">
        <v>6978.2</v>
      </c>
      <c r="D1522" s="42">
        <v>2300</v>
      </c>
      <c r="E1522" s="43">
        <v>44562</v>
      </c>
    </row>
    <row r="1523" spans="1:5" x14ac:dyDescent="0.25">
      <c r="A1523" s="41" t="s">
        <v>65</v>
      </c>
      <c r="B1523" s="42">
        <v>7.6769999999999996</v>
      </c>
      <c r="C1523" s="42">
        <v>18014.694659999997</v>
      </c>
      <c r="D1523" s="42">
        <v>2346.58</v>
      </c>
      <c r="E1523" s="43">
        <v>44562</v>
      </c>
    </row>
    <row r="1524" spans="1:5" x14ac:dyDescent="0.25">
      <c r="A1524" s="41" t="s">
        <v>65</v>
      </c>
      <c r="B1524" s="42">
        <v>4.6630000000000003</v>
      </c>
      <c r="C1524" s="42">
        <v>10942.10254</v>
      </c>
      <c r="D1524" s="42">
        <v>2346.58</v>
      </c>
      <c r="E1524" s="43">
        <v>44562</v>
      </c>
    </row>
    <row r="1525" spans="1:5" x14ac:dyDescent="0.25">
      <c r="A1525" s="41" t="s">
        <v>65</v>
      </c>
      <c r="B1525" s="42">
        <v>1.865</v>
      </c>
      <c r="C1525" s="42">
        <v>4376.3716999999997</v>
      </c>
      <c r="D1525" s="42">
        <v>2346.58</v>
      </c>
      <c r="E1525" s="43">
        <v>44562</v>
      </c>
    </row>
    <row r="1526" spans="1:5" x14ac:dyDescent="0.25">
      <c r="A1526" s="41" t="s">
        <v>65</v>
      </c>
      <c r="B1526" s="42">
        <v>0.58399999999999996</v>
      </c>
      <c r="C1526" s="42">
        <v>1370.4027199999998</v>
      </c>
      <c r="D1526" s="42">
        <v>2346.58</v>
      </c>
      <c r="E1526" s="43">
        <v>44562</v>
      </c>
    </row>
    <row r="1527" spans="1:5" x14ac:dyDescent="0.25">
      <c r="A1527" s="41" t="s">
        <v>65</v>
      </c>
      <c r="B1527" s="42">
        <v>9.5440000000000005</v>
      </c>
      <c r="C1527" s="42">
        <v>22395.75952</v>
      </c>
      <c r="D1527" s="42">
        <v>2346.58</v>
      </c>
      <c r="E1527" s="43">
        <v>44562</v>
      </c>
    </row>
    <row r="1528" spans="1:5" x14ac:dyDescent="0.25">
      <c r="A1528" s="41" t="s">
        <v>65</v>
      </c>
      <c r="B1528" s="42">
        <v>4.0140000000000002</v>
      </c>
      <c r="C1528" s="42">
        <v>9419.1721200000011</v>
      </c>
      <c r="D1528" s="42">
        <v>2346.58</v>
      </c>
      <c r="E1528" s="43">
        <v>44562</v>
      </c>
    </row>
    <row r="1529" spans="1:5" x14ac:dyDescent="0.25">
      <c r="A1529" s="41" t="s">
        <v>65</v>
      </c>
      <c r="B1529" s="42">
        <v>5.5960000000000001</v>
      </c>
      <c r="C1529" s="42">
        <v>13131.46168</v>
      </c>
      <c r="D1529" s="42">
        <v>2346.58</v>
      </c>
      <c r="E1529" s="43">
        <v>44562</v>
      </c>
    </row>
    <row r="1530" spans="1:5" x14ac:dyDescent="0.25">
      <c r="A1530" s="41" t="s">
        <v>65</v>
      </c>
      <c r="B1530" s="42">
        <v>1.145</v>
      </c>
      <c r="C1530" s="42">
        <v>2686.8341</v>
      </c>
      <c r="D1530" s="42">
        <v>2346.58</v>
      </c>
      <c r="E1530" s="43">
        <v>44562</v>
      </c>
    </row>
    <row r="1531" spans="1:5" x14ac:dyDescent="0.25">
      <c r="A1531" s="41" t="s">
        <v>65</v>
      </c>
      <c r="B1531" s="42">
        <v>5.351</v>
      </c>
      <c r="C1531" s="42">
        <v>12556.549579999999</v>
      </c>
      <c r="D1531" s="42">
        <v>2346.58</v>
      </c>
      <c r="E1531" s="43">
        <v>44562</v>
      </c>
    </row>
    <row r="1532" spans="1:5" x14ac:dyDescent="0.25">
      <c r="A1532" s="41" t="s">
        <v>65</v>
      </c>
      <c r="B1532" s="42">
        <v>7.9269999999999996</v>
      </c>
      <c r="C1532" s="42">
        <v>18601.339659999998</v>
      </c>
      <c r="D1532" s="42">
        <v>2346.58</v>
      </c>
      <c r="E1532" s="43">
        <v>44562</v>
      </c>
    </row>
    <row r="1533" spans="1:5" x14ac:dyDescent="0.25">
      <c r="A1533" s="41" t="s">
        <v>65</v>
      </c>
      <c r="B1533" s="42">
        <v>1.145</v>
      </c>
      <c r="C1533" s="42">
        <v>2686.8341</v>
      </c>
      <c r="D1533" s="42">
        <v>2346.58</v>
      </c>
      <c r="E1533" s="43">
        <v>44562</v>
      </c>
    </row>
    <row r="1534" spans="1:5" x14ac:dyDescent="0.25">
      <c r="A1534" s="41" t="s">
        <v>65</v>
      </c>
      <c r="B1534" s="42">
        <v>5.4980000000000002</v>
      </c>
      <c r="C1534" s="42">
        <v>12901.49684</v>
      </c>
      <c r="D1534" s="42">
        <v>2346.58</v>
      </c>
      <c r="E1534" s="43">
        <v>44562</v>
      </c>
    </row>
    <row r="1535" spans="1:5" x14ac:dyDescent="0.25">
      <c r="A1535" s="41" t="s">
        <v>65</v>
      </c>
      <c r="B1535" s="42">
        <v>15.291</v>
      </c>
      <c r="C1535" s="42">
        <v>35881.554779999999</v>
      </c>
      <c r="D1535" s="42">
        <v>2346.58</v>
      </c>
      <c r="E1535" s="43">
        <v>44562</v>
      </c>
    </row>
    <row r="1536" spans="1:5" x14ac:dyDescent="0.25">
      <c r="A1536" s="41" t="s">
        <v>65</v>
      </c>
      <c r="B1536" s="42">
        <v>6</v>
      </c>
      <c r="C1536" s="42">
        <v>14079.48</v>
      </c>
      <c r="D1536" s="42">
        <v>2346.58</v>
      </c>
      <c r="E1536" s="43">
        <v>44562</v>
      </c>
    </row>
    <row r="1537" spans="1:5" x14ac:dyDescent="0.25">
      <c r="A1537" s="41" t="s">
        <v>65</v>
      </c>
      <c r="B1537" s="42">
        <v>0.68799999999999994</v>
      </c>
      <c r="C1537" s="42">
        <v>1614.4470399999998</v>
      </c>
      <c r="D1537" s="42">
        <v>2346.58</v>
      </c>
      <c r="E1537" s="43">
        <v>44562</v>
      </c>
    </row>
    <row r="1538" spans="1:5" x14ac:dyDescent="0.25">
      <c r="A1538" s="41" t="s">
        <v>65</v>
      </c>
      <c r="B1538" s="42">
        <v>6.5279999999999996</v>
      </c>
      <c r="C1538" s="42">
        <v>15318.474239999998</v>
      </c>
      <c r="D1538" s="42">
        <v>2346.58</v>
      </c>
      <c r="E1538" s="43">
        <v>44562</v>
      </c>
    </row>
    <row r="1539" spans="1:5" x14ac:dyDescent="0.25">
      <c r="A1539" s="41" t="s">
        <v>65</v>
      </c>
      <c r="B1539" s="42">
        <v>0.58399999999999996</v>
      </c>
      <c r="C1539" s="42">
        <v>1370.4027199999998</v>
      </c>
      <c r="D1539" s="42">
        <v>2346.58</v>
      </c>
      <c r="E1539" s="43">
        <v>44562</v>
      </c>
    </row>
    <row r="1540" spans="1:5" x14ac:dyDescent="0.25">
      <c r="A1540" s="41" t="s">
        <v>65</v>
      </c>
      <c r="B1540" s="42">
        <v>3.85</v>
      </c>
      <c r="C1540" s="42">
        <v>9034.3330000000005</v>
      </c>
      <c r="D1540" s="42">
        <v>2346.58</v>
      </c>
      <c r="E1540" s="43">
        <v>44562</v>
      </c>
    </row>
    <row r="1541" spans="1:5" x14ac:dyDescent="0.25">
      <c r="A1541" s="41" t="s">
        <v>65</v>
      </c>
      <c r="B1541" s="42">
        <v>8.0139999999999993</v>
      </c>
      <c r="C1541" s="42">
        <v>18805.492119999999</v>
      </c>
      <c r="D1541" s="42">
        <v>2346.58</v>
      </c>
      <c r="E1541" s="43">
        <v>44562</v>
      </c>
    </row>
    <row r="1542" spans="1:5" x14ac:dyDescent="0.25">
      <c r="A1542" s="41" t="s">
        <v>65</v>
      </c>
      <c r="B1542" s="42">
        <v>6.9880000000000004</v>
      </c>
      <c r="C1542" s="42">
        <v>16397.901040000001</v>
      </c>
      <c r="D1542" s="42">
        <v>2346.58</v>
      </c>
      <c r="E1542" s="43">
        <v>44562</v>
      </c>
    </row>
    <row r="1543" spans="1:5" x14ac:dyDescent="0.25">
      <c r="A1543" s="41" t="s">
        <v>65</v>
      </c>
      <c r="B1543" s="42">
        <v>2.6120000000000001</v>
      </c>
      <c r="C1543" s="42">
        <v>6129.2669599999999</v>
      </c>
      <c r="D1543" s="42">
        <v>2346.58</v>
      </c>
      <c r="E1543" s="43">
        <v>44562</v>
      </c>
    </row>
    <row r="1544" spans="1:5" x14ac:dyDescent="0.25">
      <c r="A1544" s="41" t="s">
        <v>65</v>
      </c>
      <c r="B1544" s="42">
        <v>0.51900000000000002</v>
      </c>
      <c r="C1544" s="42">
        <v>1217.8750199999999</v>
      </c>
      <c r="D1544" s="42">
        <v>2346.58</v>
      </c>
      <c r="E1544" s="43">
        <v>44562</v>
      </c>
    </row>
    <row r="1545" spans="1:5" x14ac:dyDescent="0.25">
      <c r="A1545" s="41" t="s">
        <v>65</v>
      </c>
      <c r="B1545" s="42">
        <v>9.2040000000000006</v>
      </c>
      <c r="C1545" s="42">
        <v>21597.922320000001</v>
      </c>
      <c r="D1545" s="42">
        <v>2346.58</v>
      </c>
      <c r="E1545" s="43">
        <v>44562</v>
      </c>
    </row>
    <row r="1546" spans="1:5" x14ac:dyDescent="0.25">
      <c r="A1546" s="41" t="s">
        <v>65</v>
      </c>
      <c r="B1546" s="42">
        <v>0.68799999999999994</v>
      </c>
      <c r="C1546" s="42">
        <v>1614.4470399999998</v>
      </c>
      <c r="D1546" s="42">
        <v>2346.58</v>
      </c>
      <c r="E1546" s="43">
        <v>44562</v>
      </c>
    </row>
    <row r="1547" spans="1:5" x14ac:dyDescent="0.25">
      <c r="A1547" s="41" t="s">
        <v>65</v>
      </c>
      <c r="B1547" s="42">
        <v>8.7889999999999997</v>
      </c>
      <c r="C1547" s="42">
        <v>20624.091619999999</v>
      </c>
      <c r="D1547" s="42">
        <v>2346.58</v>
      </c>
      <c r="E1547" s="43">
        <v>44562</v>
      </c>
    </row>
    <row r="1548" spans="1:5" x14ac:dyDescent="0.25">
      <c r="A1548" s="41" t="s">
        <v>65</v>
      </c>
      <c r="B1548" s="42">
        <v>2.2490000000000001</v>
      </c>
      <c r="C1548" s="42">
        <v>5277.4584199999999</v>
      </c>
      <c r="D1548" s="42">
        <v>2346.58</v>
      </c>
      <c r="E1548" s="43">
        <v>44562</v>
      </c>
    </row>
    <row r="1549" spans="1:5" x14ac:dyDescent="0.25">
      <c r="A1549" s="41" t="s">
        <v>65</v>
      </c>
      <c r="B1549" s="42">
        <v>5.85</v>
      </c>
      <c r="C1549" s="42">
        <v>13727.492999999999</v>
      </c>
      <c r="D1549" s="42">
        <v>2346.58</v>
      </c>
      <c r="E1549" s="43">
        <v>44562</v>
      </c>
    </row>
    <row r="1550" spans="1:5" x14ac:dyDescent="0.25">
      <c r="A1550" s="41" t="s">
        <v>65</v>
      </c>
      <c r="B1550" s="42">
        <v>0.97299999999999998</v>
      </c>
      <c r="C1550" s="42">
        <v>2283.2223399999998</v>
      </c>
      <c r="D1550" s="42">
        <v>2346.58</v>
      </c>
      <c r="E1550" s="43">
        <v>44562</v>
      </c>
    </row>
    <row r="1551" spans="1:5" x14ac:dyDescent="0.25">
      <c r="A1551" s="41" t="s">
        <v>65</v>
      </c>
      <c r="B1551" s="42">
        <v>6.75</v>
      </c>
      <c r="C1551" s="42">
        <v>15839.414999999999</v>
      </c>
      <c r="D1551" s="42">
        <v>2346.58</v>
      </c>
      <c r="E1551" s="43">
        <v>44562</v>
      </c>
    </row>
    <row r="1552" spans="1:5" x14ac:dyDescent="0.25">
      <c r="A1552" s="41" t="s">
        <v>65</v>
      </c>
      <c r="B1552" s="42">
        <v>7.54</v>
      </c>
      <c r="C1552" s="42">
        <v>17693.213199999998</v>
      </c>
      <c r="D1552" s="42">
        <v>2346.58</v>
      </c>
      <c r="E1552" s="43">
        <v>44562</v>
      </c>
    </row>
    <row r="1553" spans="1:5" x14ac:dyDescent="0.25">
      <c r="A1553" s="41" t="s">
        <v>65</v>
      </c>
      <c r="B1553" s="42">
        <v>2.0259999999999998</v>
      </c>
      <c r="C1553" s="42">
        <v>4754.1710799999992</v>
      </c>
      <c r="D1553" s="42">
        <v>2346.58</v>
      </c>
      <c r="E1553" s="43">
        <v>44562</v>
      </c>
    </row>
    <row r="1554" spans="1:5" x14ac:dyDescent="0.25">
      <c r="A1554" s="41" t="s">
        <v>65</v>
      </c>
      <c r="B1554" s="42">
        <v>1.5860000000000001</v>
      </c>
      <c r="C1554" s="42">
        <v>3721.6758800000002</v>
      </c>
      <c r="D1554" s="42">
        <v>2346.58</v>
      </c>
      <c r="E1554" s="43">
        <v>44562</v>
      </c>
    </row>
    <row r="1555" spans="1:5" x14ac:dyDescent="0.25">
      <c r="A1555" s="41" t="s">
        <v>65</v>
      </c>
      <c r="B1555" s="42">
        <v>0.68799999999999994</v>
      </c>
      <c r="C1555" s="42">
        <v>1614.4470399999998</v>
      </c>
      <c r="D1555" s="42">
        <v>2346.58</v>
      </c>
      <c r="E1555" s="43">
        <v>44562</v>
      </c>
    </row>
    <row r="1556" spans="1:5" x14ac:dyDescent="0.25">
      <c r="A1556" s="41" t="s">
        <v>65</v>
      </c>
      <c r="B1556" s="42">
        <v>4.8380000000000001</v>
      </c>
      <c r="C1556" s="42">
        <v>11352.75404</v>
      </c>
      <c r="D1556" s="42">
        <v>2346.58</v>
      </c>
      <c r="E1556" s="43">
        <v>44562</v>
      </c>
    </row>
    <row r="1557" spans="1:5" x14ac:dyDescent="0.25">
      <c r="A1557" s="41" t="s">
        <v>65</v>
      </c>
      <c r="B1557" s="42">
        <v>9.782</v>
      </c>
      <c r="C1557" s="42">
        <v>22954.245559999999</v>
      </c>
      <c r="D1557" s="42">
        <v>2346.58</v>
      </c>
      <c r="E1557" s="43">
        <v>44562</v>
      </c>
    </row>
    <row r="1558" spans="1:5" x14ac:dyDescent="0.25">
      <c r="A1558" s="41" t="s">
        <v>65</v>
      </c>
      <c r="B1558" s="42">
        <v>2.6179999999999999</v>
      </c>
      <c r="C1558" s="42">
        <v>6143.3464399999993</v>
      </c>
      <c r="D1558" s="42">
        <v>2346.58</v>
      </c>
      <c r="E1558" s="43">
        <v>44562</v>
      </c>
    </row>
    <row r="1559" spans="1:5" x14ac:dyDescent="0.25">
      <c r="A1559" s="41" t="s">
        <v>65</v>
      </c>
      <c r="B1559" s="42">
        <v>1.33</v>
      </c>
      <c r="C1559" s="42">
        <v>3120.95</v>
      </c>
      <c r="D1559" s="42">
        <v>2346.58</v>
      </c>
      <c r="E1559" s="43">
        <v>44562</v>
      </c>
    </row>
    <row r="1560" spans="1:5" x14ac:dyDescent="0.25">
      <c r="A1560" s="41" t="s">
        <v>65</v>
      </c>
      <c r="B1560" s="42">
        <v>4.87</v>
      </c>
      <c r="C1560" s="42">
        <v>11427.86</v>
      </c>
      <c r="D1560" s="42">
        <v>2346.58</v>
      </c>
      <c r="E1560" s="43">
        <v>44562</v>
      </c>
    </row>
    <row r="1561" spans="1:5" x14ac:dyDescent="0.25">
      <c r="A1561" s="41" t="s">
        <v>65</v>
      </c>
      <c r="B1561" s="42">
        <v>2.9790000000000001</v>
      </c>
      <c r="C1561" s="42">
        <v>6990.47</v>
      </c>
      <c r="D1561" s="42">
        <v>2346.58</v>
      </c>
      <c r="E1561" s="43">
        <v>44562</v>
      </c>
    </row>
    <row r="1562" spans="1:5" x14ac:dyDescent="0.25">
      <c r="A1562" s="41" t="s">
        <v>65</v>
      </c>
      <c r="B1562" s="42">
        <v>4.1970000000000001</v>
      </c>
      <c r="C1562" s="42">
        <v>9848.6</v>
      </c>
      <c r="D1562" s="42">
        <v>2346.58</v>
      </c>
      <c r="E1562" s="43">
        <v>44562</v>
      </c>
    </row>
    <row r="1563" spans="1:5" x14ac:dyDescent="0.25">
      <c r="A1563" s="41" t="s">
        <v>65</v>
      </c>
      <c r="B1563" s="42">
        <v>0.97299999999999998</v>
      </c>
      <c r="C1563" s="42">
        <v>2283.2223399999998</v>
      </c>
      <c r="D1563" s="42">
        <v>2346.58</v>
      </c>
      <c r="E1563" s="43">
        <v>44562</v>
      </c>
    </row>
    <row r="1564" spans="1:5" x14ac:dyDescent="0.25">
      <c r="A1564" s="41" t="s">
        <v>65</v>
      </c>
      <c r="B1564" s="42">
        <v>5.8170000000000002</v>
      </c>
      <c r="C1564" s="42">
        <v>13650.05586</v>
      </c>
      <c r="D1564" s="42">
        <v>2346.58</v>
      </c>
      <c r="E1564" s="43">
        <v>44562</v>
      </c>
    </row>
    <row r="1565" spans="1:5" x14ac:dyDescent="0.25">
      <c r="A1565" s="41" t="s">
        <v>65</v>
      </c>
      <c r="B1565" s="42">
        <v>6.5279999999999996</v>
      </c>
      <c r="C1565" s="42">
        <v>15318.474239999998</v>
      </c>
      <c r="D1565" s="42">
        <v>2346.58</v>
      </c>
      <c r="E1565" s="43">
        <v>44562</v>
      </c>
    </row>
    <row r="1566" spans="1:5" x14ac:dyDescent="0.25">
      <c r="A1566" s="41" t="s">
        <v>65</v>
      </c>
      <c r="B1566" s="42">
        <v>1.5860000000000001</v>
      </c>
      <c r="C1566" s="42">
        <v>3721.6758800000002</v>
      </c>
      <c r="D1566" s="42">
        <v>2346.58</v>
      </c>
      <c r="E1566" s="43">
        <v>44562</v>
      </c>
    </row>
    <row r="1567" spans="1:5" x14ac:dyDescent="0.25">
      <c r="A1567" s="41" t="s">
        <v>65</v>
      </c>
      <c r="B1567" s="42">
        <v>11.045</v>
      </c>
      <c r="C1567" s="42">
        <v>25917.9761</v>
      </c>
      <c r="D1567" s="42">
        <v>2346.58</v>
      </c>
      <c r="E1567" s="43">
        <v>44562</v>
      </c>
    </row>
    <row r="1568" spans="1:5" x14ac:dyDescent="0.25">
      <c r="A1568" s="41" t="s">
        <v>65</v>
      </c>
      <c r="B1568" s="42">
        <v>2.8660000000000001</v>
      </c>
      <c r="C1568" s="42">
        <v>6725.29828</v>
      </c>
      <c r="D1568" s="42">
        <v>2346.58</v>
      </c>
      <c r="E1568" s="43">
        <v>44562</v>
      </c>
    </row>
    <row r="1569" spans="1:5" x14ac:dyDescent="0.25">
      <c r="A1569" s="41" t="s">
        <v>65</v>
      </c>
      <c r="B1569" s="42">
        <v>8.3930000000000007</v>
      </c>
      <c r="C1569" s="42">
        <v>19694.845939999999</v>
      </c>
      <c r="D1569" s="42">
        <v>2346.58</v>
      </c>
      <c r="E1569" s="43">
        <v>44562</v>
      </c>
    </row>
    <row r="1570" spans="1:5" x14ac:dyDescent="0.25">
      <c r="A1570" s="41" t="s">
        <v>65</v>
      </c>
      <c r="B1570" s="42">
        <v>1.865</v>
      </c>
      <c r="C1570" s="42">
        <v>4376.3716999999997</v>
      </c>
      <c r="D1570" s="42">
        <v>2346.58</v>
      </c>
      <c r="E1570" s="43">
        <v>44562</v>
      </c>
    </row>
    <row r="1571" spans="1:5" x14ac:dyDescent="0.25">
      <c r="A1571" s="41" t="s">
        <v>65</v>
      </c>
      <c r="B1571" s="42">
        <v>0.68799999999999994</v>
      </c>
      <c r="C1571" s="42">
        <v>1614.4470399999998</v>
      </c>
      <c r="D1571" s="42">
        <v>2346.58</v>
      </c>
      <c r="E1571" s="43">
        <v>44562</v>
      </c>
    </row>
    <row r="1572" spans="1:5" x14ac:dyDescent="0.25">
      <c r="A1572" s="41" t="s">
        <v>65</v>
      </c>
      <c r="B1572" s="42">
        <v>4.6630000000000003</v>
      </c>
      <c r="C1572" s="42">
        <v>10942.10254</v>
      </c>
      <c r="D1572" s="42">
        <v>2346.58</v>
      </c>
      <c r="E1572" s="43">
        <v>44562</v>
      </c>
    </row>
    <row r="1573" spans="1:5" x14ac:dyDescent="0.25">
      <c r="A1573" s="41" t="s">
        <v>65</v>
      </c>
      <c r="B1573" s="42">
        <v>1.865</v>
      </c>
      <c r="C1573" s="42">
        <v>4376.3716999999997</v>
      </c>
      <c r="D1573" s="42">
        <v>2346.58</v>
      </c>
      <c r="E1573" s="43">
        <v>44562</v>
      </c>
    </row>
    <row r="1574" spans="1:5" x14ac:dyDescent="0.25">
      <c r="A1574" s="41" t="s">
        <v>65</v>
      </c>
      <c r="B1574" s="42">
        <v>9.23</v>
      </c>
      <c r="C1574" s="42">
        <v>22790.77</v>
      </c>
      <c r="D1574" s="42">
        <v>2469.21</v>
      </c>
      <c r="E1574" s="43">
        <v>44562</v>
      </c>
    </row>
    <row r="1575" spans="1:5" x14ac:dyDescent="0.25">
      <c r="A1575" s="41" t="s">
        <v>65</v>
      </c>
      <c r="B1575" s="42">
        <v>5.5960000000000001</v>
      </c>
      <c r="C1575" s="42">
        <v>13917.09</v>
      </c>
      <c r="D1575" s="42">
        <v>2486.9699999999998</v>
      </c>
      <c r="E1575" s="43">
        <v>44562</v>
      </c>
    </row>
    <row r="1576" spans="1:5" x14ac:dyDescent="0.25">
      <c r="A1576" s="41" t="s">
        <v>65</v>
      </c>
      <c r="B1576" s="42">
        <v>2.8639999999999999</v>
      </c>
      <c r="C1576" s="42">
        <v>7122.68</v>
      </c>
      <c r="D1576" s="42">
        <v>2486.9699999999998</v>
      </c>
      <c r="E1576" s="43">
        <v>44562</v>
      </c>
    </row>
    <row r="1577" spans="1:5" x14ac:dyDescent="0.25">
      <c r="A1577" s="41" t="s">
        <v>65</v>
      </c>
      <c r="B1577" s="42">
        <v>8.4809999999999999</v>
      </c>
      <c r="C1577" s="42">
        <v>21092</v>
      </c>
      <c r="D1577" s="42">
        <v>2486.9699999999998</v>
      </c>
      <c r="E1577" s="43">
        <v>44562</v>
      </c>
    </row>
    <row r="1578" spans="1:5" x14ac:dyDescent="0.25">
      <c r="A1578" s="41" t="s">
        <v>65</v>
      </c>
      <c r="B1578" s="42">
        <v>1.6359999999999999</v>
      </c>
      <c r="C1578" s="42">
        <v>4068.68</v>
      </c>
      <c r="D1578" s="42">
        <v>2486.9699999999998</v>
      </c>
      <c r="E1578" s="43">
        <v>44562</v>
      </c>
    </row>
    <row r="1579" spans="1:5" x14ac:dyDescent="0.25">
      <c r="A1579" s="41" t="s">
        <v>65</v>
      </c>
      <c r="B1579" s="42">
        <v>5.351</v>
      </c>
      <c r="C1579" s="42">
        <v>13307.78</v>
      </c>
      <c r="D1579" s="42">
        <v>2486.9699999999998</v>
      </c>
      <c r="E1579" s="43">
        <v>44562</v>
      </c>
    </row>
    <row r="1580" spans="1:5" x14ac:dyDescent="0.25">
      <c r="A1580" s="41" t="s">
        <v>65</v>
      </c>
      <c r="B1580" s="42">
        <v>9.2040000000000006</v>
      </c>
      <c r="C1580" s="42">
        <v>22497.05</v>
      </c>
      <c r="D1580" s="42">
        <v>2444.27</v>
      </c>
      <c r="E1580" s="43">
        <v>44562</v>
      </c>
    </row>
    <row r="1581" spans="1:5" x14ac:dyDescent="0.25">
      <c r="A1581" s="41" t="s">
        <v>65</v>
      </c>
      <c r="B1581" s="42">
        <v>2.7330000000000001</v>
      </c>
      <c r="C1581" s="42">
        <v>6544.8</v>
      </c>
      <c r="D1581" s="42">
        <v>2394.73</v>
      </c>
      <c r="E1581" s="43">
        <v>44562</v>
      </c>
    </row>
    <row r="1582" spans="1:5" x14ac:dyDescent="0.25">
      <c r="A1582" s="41" t="s">
        <v>65</v>
      </c>
      <c r="B1582" s="42">
        <v>10.37</v>
      </c>
      <c r="C1582" s="42">
        <v>24833.35</v>
      </c>
      <c r="D1582" s="42">
        <v>2394.73</v>
      </c>
      <c r="E1582" s="43">
        <v>44562</v>
      </c>
    </row>
    <row r="1583" spans="1:5" x14ac:dyDescent="0.25">
      <c r="A1583" s="41" t="s">
        <v>65</v>
      </c>
      <c r="B1583" s="42">
        <v>1.865</v>
      </c>
      <c r="C1583" s="42">
        <v>4466.17</v>
      </c>
      <c r="D1583" s="42">
        <v>2394.73</v>
      </c>
      <c r="E1583" s="43">
        <v>44562</v>
      </c>
    </row>
    <row r="1584" spans="1:5" x14ac:dyDescent="0.25">
      <c r="A1584" s="41" t="s">
        <v>65</v>
      </c>
      <c r="B1584" s="42">
        <v>5.01</v>
      </c>
      <c r="C1584" s="42">
        <v>11756.3658</v>
      </c>
      <c r="D1584" s="42">
        <v>2346.58</v>
      </c>
      <c r="E1584" s="43">
        <v>44562</v>
      </c>
    </row>
    <row r="1585" spans="1:5" x14ac:dyDescent="0.25">
      <c r="A1585" s="41" t="s">
        <v>65</v>
      </c>
      <c r="B1585" s="42">
        <v>8.3930000000000007</v>
      </c>
      <c r="C1585" s="42">
        <v>19694.845939999999</v>
      </c>
      <c r="D1585" s="42">
        <v>2346.58</v>
      </c>
      <c r="E1585" s="43">
        <v>44562</v>
      </c>
    </row>
    <row r="1586" spans="1:5" x14ac:dyDescent="0.25">
      <c r="A1586" s="41" t="s">
        <v>65</v>
      </c>
      <c r="B1586" s="42">
        <v>1.145</v>
      </c>
      <c r="C1586" s="42">
        <v>2686.8341</v>
      </c>
      <c r="D1586" s="42">
        <v>2346.58</v>
      </c>
      <c r="E1586" s="43">
        <v>44562</v>
      </c>
    </row>
    <row r="1587" spans="1:5" x14ac:dyDescent="0.25">
      <c r="A1587" s="41" t="s">
        <v>65</v>
      </c>
      <c r="B1587" s="42">
        <v>4.851</v>
      </c>
      <c r="C1587" s="42">
        <v>11383.25958</v>
      </c>
      <c r="D1587" s="42">
        <v>2346.58</v>
      </c>
      <c r="E1587" s="43">
        <v>44562</v>
      </c>
    </row>
    <row r="1588" spans="1:5" x14ac:dyDescent="0.25">
      <c r="A1588" s="41" t="s">
        <v>65</v>
      </c>
      <c r="B1588" s="42">
        <v>8.4809999999999999</v>
      </c>
      <c r="C1588" s="42">
        <v>19901.344979999998</v>
      </c>
      <c r="D1588" s="42">
        <v>2346.58</v>
      </c>
      <c r="E1588" s="43">
        <v>44562</v>
      </c>
    </row>
    <row r="1589" spans="1:5" x14ac:dyDescent="0.25">
      <c r="A1589" s="41" t="s">
        <v>65</v>
      </c>
      <c r="B1589" s="42">
        <v>3.0550000000000002</v>
      </c>
      <c r="C1589" s="42">
        <v>7168.8019000000004</v>
      </c>
      <c r="D1589" s="42">
        <v>2346.58</v>
      </c>
      <c r="E1589" s="43">
        <v>44562</v>
      </c>
    </row>
    <row r="1590" spans="1:5" x14ac:dyDescent="0.25">
      <c r="A1590" s="41" t="s">
        <v>65</v>
      </c>
      <c r="B1590" s="42">
        <v>0.51900000000000002</v>
      </c>
      <c r="C1590" s="42">
        <v>1217.8750199999999</v>
      </c>
      <c r="D1590" s="42">
        <v>2346.58</v>
      </c>
      <c r="E1590" s="43">
        <v>44562</v>
      </c>
    </row>
    <row r="1591" spans="1:5" x14ac:dyDescent="0.25">
      <c r="A1591" s="41" t="s">
        <v>65</v>
      </c>
      <c r="B1591" s="42">
        <v>5.1550000000000002</v>
      </c>
      <c r="C1591" s="42">
        <v>12096.6199</v>
      </c>
      <c r="D1591" s="42">
        <v>2346.58</v>
      </c>
      <c r="E1591" s="43">
        <v>44562</v>
      </c>
    </row>
    <row r="1592" spans="1:5" x14ac:dyDescent="0.25">
      <c r="A1592" s="41" t="s">
        <v>65</v>
      </c>
      <c r="B1592" s="42">
        <v>2.48</v>
      </c>
      <c r="C1592" s="42">
        <v>5819.5183999999999</v>
      </c>
      <c r="D1592" s="42">
        <v>2346.58</v>
      </c>
      <c r="E1592" s="43">
        <v>44562</v>
      </c>
    </row>
    <row r="1593" spans="1:5" x14ac:dyDescent="0.25">
      <c r="A1593" s="41" t="s">
        <v>65</v>
      </c>
      <c r="B1593" s="42">
        <v>10.042999999999999</v>
      </c>
      <c r="C1593" s="42">
        <v>23566.702939999999</v>
      </c>
      <c r="D1593" s="42">
        <v>2346.58</v>
      </c>
      <c r="E1593" s="43">
        <v>44562</v>
      </c>
    </row>
    <row r="1594" spans="1:5" x14ac:dyDescent="0.25">
      <c r="A1594" s="41" t="s">
        <v>65</v>
      </c>
      <c r="B1594" s="42">
        <v>6.9889999999999999</v>
      </c>
      <c r="C1594" s="42">
        <v>16400.247619999998</v>
      </c>
      <c r="D1594" s="42">
        <v>2346.58</v>
      </c>
      <c r="E1594" s="43">
        <v>44562</v>
      </c>
    </row>
    <row r="1595" spans="1:5" x14ac:dyDescent="0.25">
      <c r="A1595" s="41" t="s">
        <v>65</v>
      </c>
      <c r="B1595" s="42">
        <v>4.6630000000000003</v>
      </c>
      <c r="C1595" s="42">
        <v>10942.10254</v>
      </c>
      <c r="D1595" s="42">
        <v>2346.58</v>
      </c>
      <c r="E1595" s="43">
        <v>44562</v>
      </c>
    </row>
    <row r="1596" spans="1:5" x14ac:dyDescent="0.25">
      <c r="A1596" s="41" t="s">
        <v>65</v>
      </c>
      <c r="B1596" s="42">
        <v>1.6359999999999999</v>
      </c>
      <c r="C1596" s="42">
        <v>3839.0048799999995</v>
      </c>
      <c r="D1596" s="42">
        <v>2346.58</v>
      </c>
      <c r="E1596" s="43">
        <v>44562</v>
      </c>
    </row>
    <row r="1597" spans="1:5" x14ac:dyDescent="0.25">
      <c r="A1597" s="41" t="s">
        <v>65</v>
      </c>
      <c r="B1597" s="42">
        <v>5.1820000000000004</v>
      </c>
      <c r="C1597" s="42">
        <v>12159.977560000001</v>
      </c>
      <c r="D1597" s="42">
        <v>2346.58</v>
      </c>
      <c r="E1597" s="43">
        <v>44562</v>
      </c>
    </row>
    <row r="1598" spans="1:5" x14ac:dyDescent="0.25">
      <c r="A1598" s="41" t="s">
        <v>65</v>
      </c>
      <c r="B1598" s="42">
        <v>8.2840000000000007</v>
      </c>
      <c r="C1598" s="42">
        <v>19439.068719999999</v>
      </c>
      <c r="D1598" s="42">
        <v>2346.58</v>
      </c>
      <c r="E1598" s="43">
        <v>44562</v>
      </c>
    </row>
    <row r="1599" spans="1:5" x14ac:dyDescent="0.25">
      <c r="A1599" s="41" t="s">
        <v>65</v>
      </c>
      <c r="B1599" s="42">
        <v>3.0550000000000002</v>
      </c>
      <c r="C1599" s="42">
        <v>7168.8019000000004</v>
      </c>
      <c r="D1599" s="42">
        <v>2346.58</v>
      </c>
      <c r="E1599" s="43">
        <v>44562</v>
      </c>
    </row>
    <row r="1600" spans="1:5" x14ac:dyDescent="0.25">
      <c r="A1600" s="41" t="s">
        <v>65</v>
      </c>
      <c r="B1600" s="42">
        <v>4.0140000000000002</v>
      </c>
      <c r="C1600" s="42">
        <v>9364.44</v>
      </c>
      <c r="D1600" s="42">
        <v>2332.94</v>
      </c>
      <c r="E1600" s="43">
        <v>44562</v>
      </c>
    </row>
    <row r="1601" spans="1:5" x14ac:dyDescent="0.25">
      <c r="A1601" s="41" t="s">
        <v>65</v>
      </c>
      <c r="B1601" s="42">
        <v>5.5960000000000001</v>
      </c>
      <c r="C1601" s="42">
        <v>13917.16</v>
      </c>
      <c r="D1601" s="42">
        <v>2486.98</v>
      </c>
      <c r="E1601" s="43">
        <v>44562</v>
      </c>
    </row>
    <row r="1602" spans="1:5" x14ac:dyDescent="0.25">
      <c r="A1602" s="41" t="s">
        <v>65</v>
      </c>
      <c r="B1602" s="42">
        <v>1.145</v>
      </c>
      <c r="C1602" s="42">
        <v>2760.7</v>
      </c>
      <c r="D1602" s="42">
        <v>2411.09</v>
      </c>
      <c r="E1602" s="43">
        <v>44562</v>
      </c>
    </row>
    <row r="1603" spans="1:5" x14ac:dyDescent="0.25">
      <c r="A1603" s="41" t="s">
        <v>66</v>
      </c>
      <c r="B1603" s="42">
        <v>2.806</v>
      </c>
      <c r="C1603" s="42">
        <v>6355.4</v>
      </c>
      <c r="D1603" s="42">
        <v>2264.9299999999998</v>
      </c>
      <c r="E1603" s="43">
        <v>44562</v>
      </c>
    </row>
    <row r="1604" spans="1:5" x14ac:dyDescent="0.25">
      <c r="A1604" s="41" t="s">
        <v>66</v>
      </c>
      <c r="B1604" s="42">
        <v>2.3879999999999999</v>
      </c>
      <c r="C1604" s="42">
        <v>5408.65</v>
      </c>
      <c r="D1604" s="42">
        <v>2264.9299999999998</v>
      </c>
      <c r="E1604" s="43">
        <v>44562</v>
      </c>
    </row>
    <row r="1605" spans="1:5" x14ac:dyDescent="0.25">
      <c r="A1605" s="41" t="s">
        <v>66</v>
      </c>
      <c r="B1605" s="42">
        <v>3.1179999999999999</v>
      </c>
      <c r="C1605" s="42">
        <v>7039.08</v>
      </c>
      <c r="D1605" s="42">
        <v>2257.56</v>
      </c>
      <c r="E1605" s="43">
        <v>44562</v>
      </c>
    </row>
    <row r="1606" spans="1:5" x14ac:dyDescent="0.25">
      <c r="A1606" s="41" t="s">
        <v>66</v>
      </c>
      <c r="B1606" s="42">
        <v>4.1820000000000004</v>
      </c>
      <c r="C1606" s="42">
        <v>9441.1299999999992</v>
      </c>
      <c r="D1606" s="42">
        <v>2257.56</v>
      </c>
      <c r="E1606" s="43">
        <v>44562</v>
      </c>
    </row>
    <row r="1607" spans="1:5" x14ac:dyDescent="0.25">
      <c r="A1607" s="41" t="s">
        <v>66</v>
      </c>
      <c r="B1607" s="42">
        <v>3</v>
      </c>
      <c r="C1607" s="42">
        <v>6761.9</v>
      </c>
      <c r="D1607" s="42">
        <v>2253.9699999999998</v>
      </c>
      <c r="E1607" s="43">
        <v>44562</v>
      </c>
    </row>
    <row r="1608" spans="1:5" x14ac:dyDescent="0.25">
      <c r="A1608" s="41" t="s">
        <v>66</v>
      </c>
      <c r="B1608" s="42">
        <v>2.806</v>
      </c>
      <c r="C1608" s="42">
        <v>6313.5</v>
      </c>
      <c r="D1608" s="42">
        <v>2250</v>
      </c>
      <c r="E1608" s="43">
        <v>44562</v>
      </c>
    </row>
    <row r="1609" spans="1:5" x14ac:dyDescent="0.25">
      <c r="A1609" s="41" t="s">
        <v>67</v>
      </c>
      <c r="B1609" s="42">
        <v>4</v>
      </c>
      <c r="C1609" s="42">
        <v>4412.6400000000003</v>
      </c>
      <c r="D1609" s="42">
        <v>1103.1600000000001</v>
      </c>
      <c r="E1609" s="43">
        <v>44562</v>
      </c>
    </row>
    <row r="1610" spans="1:5" x14ac:dyDescent="0.25">
      <c r="A1610" s="41" t="s">
        <v>67</v>
      </c>
      <c r="B1610" s="42">
        <v>4</v>
      </c>
      <c r="C1610" s="42">
        <v>4403.7299999999996</v>
      </c>
      <c r="D1610" s="42">
        <v>1100.93</v>
      </c>
      <c r="E1610" s="43">
        <v>44562</v>
      </c>
    </row>
    <row r="1611" spans="1:5" x14ac:dyDescent="0.25">
      <c r="A1611" s="41" t="s">
        <v>69</v>
      </c>
      <c r="B1611" s="42">
        <v>5.5</v>
      </c>
      <c r="C1611" s="42">
        <v>3575</v>
      </c>
      <c r="D1611" s="42">
        <v>650</v>
      </c>
      <c r="E1611" s="43">
        <v>44562</v>
      </c>
    </row>
    <row r="1612" spans="1:5" x14ac:dyDescent="0.25">
      <c r="A1612" s="41" t="s">
        <v>69</v>
      </c>
      <c r="B1612" s="42">
        <v>4.4000000000000004</v>
      </c>
      <c r="C1612" s="42">
        <v>2860</v>
      </c>
      <c r="D1612" s="42">
        <v>650</v>
      </c>
      <c r="E1612" s="43">
        <v>44562</v>
      </c>
    </row>
    <row r="1613" spans="1:5" x14ac:dyDescent="0.25">
      <c r="A1613" s="41" t="s">
        <v>69</v>
      </c>
      <c r="B1613" s="42">
        <v>6.4</v>
      </c>
      <c r="C1613" s="42">
        <v>4160</v>
      </c>
      <c r="D1613" s="42">
        <v>650</v>
      </c>
      <c r="E1613" s="43">
        <v>44562</v>
      </c>
    </row>
    <row r="1614" spans="1:5" x14ac:dyDescent="0.25">
      <c r="A1614" s="41" t="s">
        <v>69</v>
      </c>
      <c r="B1614" s="42">
        <v>10.9</v>
      </c>
      <c r="C1614" s="42">
        <v>7085</v>
      </c>
      <c r="D1614" s="42">
        <v>650</v>
      </c>
      <c r="E1614" s="43">
        <v>44562</v>
      </c>
    </row>
    <row r="1615" spans="1:5" x14ac:dyDescent="0.25">
      <c r="A1615" s="41" t="s">
        <v>69</v>
      </c>
      <c r="B1615" s="42">
        <v>11</v>
      </c>
      <c r="C1615" s="42">
        <v>7150</v>
      </c>
      <c r="D1615" s="42">
        <v>650</v>
      </c>
      <c r="E1615" s="43">
        <v>44562</v>
      </c>
    </row>
    <row r="1616" spans="1:5" x14ac:dyDescent="0.25">
      <c r="A1616" s="41" t="s">
        <v>72</v>
      </c>
      <c r="B1616" s="42">
        <v>6.02</v>
      </c>
      <c r="C1616" s="42">
        <v>5631.65</v>
      </c>
      <c r="D1616" s="42">
        <v>935.49</v>
      </c>
      <c r="E1616" s="43">
        <v>44562</v>
      </c>
    </row>
    <row r="1617" spans="1:5" x14ac:dyDescent="0.25">
      <c r="A1617" s="41" t="s">
        <v>72</v>
      </c>
      <c r="B1617" s="42">
        <v>11.518000000000001</v>
      </c>
      <c r="C1617" s="42">
        <v>10774.97</v>
      </c>
      <c r="D1617" s="42">
        <v>935.49</v>
      </c>
      <c r="E1617" s="43">
        <v>44562</v>
      </c>
    </row>
    <row r="1618" spans="1:5" x14ac:dyDescent="0.25">
      <c r="A1618" s="41" t="s">
        <v>72</v>
      </c>
      <c r="B1618" s="42">
        <v>5.8840000000000003</v>
      </c>
      <c r="C1618" s="42">
        <v>5504.42</v>
      </c>
      <c r="D1618" s="42">
        <v>935.49</v>
      </c>
      <c r="E1618" s="43">
        <v>44562</v>
      </c>
    </row>
    <row r="1619" spans="1:5" x14ac:dyDescent="0.25">
      <c r="A1619" s="41" t="s">
        <v>72</v>
      </c>
      <c r="B1619" s="42">
        <v>3.0710000000000002</v>
      </c>
      <c r="C1619" s="42">
        <v>2872.89</v>
      </c>
      <c r="D1619" s="42">
        <v>935.49</v>
      </c>
      <c r="E1619" s="43">
        <v>44562</v>
      </c>
    </row>
    <row r="1620" spans="1:5" x14ac:dyDescent="0.25">
      <c r="A1620" s="41" t="s">
        <v>72</v>
      </c>
      <c r="B1620" s="42">
        <v>7.01</v>
      </c>
      <c r="C1620" s="42">
        <v>6557.79</v>
      </c>
      <c r="D1620" s="42">
        <v>935.49</v>
      </c>
      <c r="E1620" s="43">
        <v>44562</v>
      </c>
    </row>
    <row r="1621" spans="1:5" x14ac:dyDescent="0.25">
      <c r="A1621" s="41" t="s">
        <v>72</v>
      </c>
      <c r="B1621" s="42">
        <v>4.2859999999999996</v>
      </c>
      <c r="C1621" s="42">
        <v>4009.51</v>
      </c>
      <c r="D1621" s="42">
        <v>935.49</v>
      </c>
      <c r="E1621" s="43">
        <v>44562</v>
      </c>
    </row>
    <row r="1622" spans="1:5" x14ac:dyDescent="0.25">
      <c r="A1622" s="41" t="s">
        <v>72</v>
      </c>
      <c r="B1622" s="42">
        <v>10.468</v>
      </c>
      <c r="C1622" s="42">
        <v>9792.7099999999991</v>
      </c>
      <c r="D1622" s="42">
        <v>935.49</v>
      </c>
      <c r="E1622" s="43">
        <v>44562</v>
      </c>
    </row>
    <row r="1623" spans="1:5" x14ac:dyDescent="0.25">
      <c r="A1623" s="41" t="s">
        <v>72</v>
      </c>
      <c r="B1623" s="42">
        <v>4.319</v>
      </c>
      <c r="C1623" s="42">
        <v>4040.38</v>
      </c>
      <c r="D1623" s="42">
        <v>935.49</v>
      </c>
      <c r="E1623" s="43">
        <v>44562</v>
      </c>
    </row>
    <row r="1624" spans="1:5" x14ac:dyDescent="0.25">
      <c r="A1624" s="41" t="s">
        <v>72</v>
      </c>
      <c r="B1624" s="42">
        <v>13.503</v>
      </c>
      <c r="C1624" s="42">
        <v>12631.92</v>
      </c>
      <c r="D1624" s="42">
        <v>935.49</v>
      </c>
      <c r="E1624" s="43">
        <v>44562</v>
      </c>
    </row>
    <row r="1625" spans="1:5" x14ac:dyDescent="0.25">
      <c r="A1625" s="41" t="s">
        <v>72</v>
      </c>
      <c r="B1625" s="42">
        <v>46.542000000000002</v>
      </c>
      <c r="C1625" s="42">
        <v>43539.58</v>
      </c>
      <c r="D1625" s="42">
        <v>935.49</v>
      </c>
      <c r="E1625" s="43">
        <v>44562</v>
      </c>
    </row>
    <row r="1626" spans="1:5" x14ac:dyDescent="0.25">
      <c r="A1626" s="41" t="s">
        <v>72</v>
      </c>
      <c r="B1626" s="42">
        <v>4.7990000000000004</v>
      </c>
      <c r="C1626" s="42">
        <v>4489.42</v>
      </c>
      <c r="D1626" s="42">
        <v>935.49</v>
      </c>
      <c r="E1626" s="43">
        <v>44562</v>
      </c>
    </row>
    <row r="1627" spans="1:5" x14ac:dyDescent="0.25">
      <c r="A1627" s="41" t="s">
        <v>72</v>
      </c>
      <c r="B1627" s="42">
        <v>3.0710000000000002</v>
      </c>
      <c r="C1627" s="42">
        <v>2872.89</v>
      </c>
      <c r="D1627" s="42">
        <v>935.49</v>
      </c>
      <c r="E1627" s="43">
        <v>44562</v>
      </c>
    </row>
    <row r="1628" spans="1:5" x14ac:dyDescent="0.25">
      <c r="A1628" s="41" t="s">
        <v>72</v>
      </c>
      <c r="B1628" s="42">
        <v>3.7389999999999999</v>
      </c>
      <c r="C1628" s="42">
        <v>3497.8</v>
      </c>
      <c r="D1628" s="42">
        <v>935.49</v>
      </c>
      <c r="E1628" s="43">
        <v>44562</v>
      </c>
    </row>
    <row r="1629" spans="1:5" x14ac:dyDescent="0.25">
      <c r="A1629" s="41" t="s">
        <v>72</v>
      </c>
      <c r="B1629" s="42">
        <v>6.4960000000000004</v>
      </c>
      <c r="C1629" s="42">
        <v>6076.94</v>
      </c>
      <c r="D1629" s="42">
        <v>935.49</v>
      </c>
      <c r="E1629" s="43">
        <v>44562</v>
      </c>
    </row>
    <row r="1630" spans="1:5" x14ac:dyDescent="0.25">
      <c r="A1630" s="41" t="s">
        <v>72</v>
      </c>
      <c r="B1630" s="42">
        <v>11.96</v>
      </c>
      <c r="C1630" s="42">
        <v>11188.46</v>
      </c>
      <c r="D1630" s="42">
        <v>935.49</v>
      </c>
      <c r="E1630" s="43">
        <v>44562</v>
      </c>
    </row>
    <row r="1631" spans="1:5" x14ac:dyDescent="0.25">
      <c r="A1631" s="41" t="s">
        <v>72</v>
      </c>
      <c r="B1631" s="42">
        <v>0.85499999999999998</v>
      </c>
      <c r="C1631" s="42">
        <v>799.84</v>
      </c>
      <c r="D1631" s="42">
        <v>935.49</v>
      </c>
      <c r="E1631" s="43">
        <v>44562</v>
      </c>
    </row>
    <row r="1632" spans="1:5" x14ac:dyDescent="0.25">
      <c r="A1632" s="41" t="s">
        <v>72</v>
      </c>
      <c r="B1632" s="42">
        <v>7.0910000000000002</v>
      </c>
      <c r="C1632" s="42">
        <v>6608.97</v>
      </c>
      <c r="D1632" s="42">
        <v>932.02</v>
      </c>
      <c r="E1632" s="43">
        <v>44562</v>
      </c>
    </row>
    <row r="1633" spans="1:5" x14ac:dyDescent="0.25">
      <c r="A1633" s="41" t="s">
        <v>72</v>
      </c>
      <c r="B1633" s="42">
        <v>4.9820000000000002</v>
      </c>
      <c r="C1633" s="42">
        <v>4633.26</v>
      </c>
      <c r="D1633" s="42">
        <v>930</v>
      </c>
      <c r="E1633" s="43">
        <v>44562</v>
      </c>
    </row>
    <row r="1634" spans="1:5" x14ac:dyDescent="0.25">
      <c r="A1634" s="41" t="s">
        <v>72</v>
      </c>
      <c r="B1634" s="42">
        <v>3.1989999999999998</v>
      </c>
      <c r="C1634" s="42">
        <v>2975.07</v>
      </c>
      <c r="D1634" s="42">
        <v>930</v>
      </c>
      <c r="E1634" s="43">
        <v>44562</v>
      </c>
    </row>
    <row r="1635" spans="1:5" x14ac:dyDescent="0.25">
      <c r="A1635" s="41" t="s">
        <v>72</v>
      </c>
      <c r="B1635" s="42">
        <v>2.6110000000000002</v>
      </c>
      <c r="C1635" s="42">
        <v>2428.23</v>
      </c>
      <c r="D1635" s="42">
        <v>930</v>
      </c>
      <c r="E1635" s="43">
        <v>44562</v>
      </c>
    </row>
    <row r="1636" spans="1:5" x14ac:dyDescent="0.25">
      <c r="A1636" s="41" t="s">
        <v>72</v>
      </c>
      <c r="B1636" s="42">
        <v>2.089</v>
      </c>
      <c r="C1636" s="42">
        <v>1942.77</v>
      </c>
      <c r="D1636" s="42">
        <v>930</v>
      </c>
      <c r="E1636" s="43">
        <v>44562</v>
      </c>
    </row>
    <row r="1637" spans="1:5" x14ac:dyDescent="0.25">
      <c r="A1637" s="41" t="s">
        <v>72</v>
      </c>
      <c r="B1637" s="42">
        <v>5.3310000000000004</v>
      </c>
      <c r="C1637" s="42">
        <v>4957.83</v>
      </c>
      <c r="D1637" s="42">
        <v>930</v>
      </c>
      <c r="E1637" s="43">
        <v>44562</v>
      </c>
    </row>
    <row r="1638" spans="1:5" x14ac:dyDescent="0.25">
      <c r="A1638" s="41" t="s">
        <v>72</v>
      </c>
      <c r="B1638" s="42">
        <v>5.2140000000000004</v>
      </c>
      <c r="C1638" s="42">
        <v>4849.0200000000004</v>
      </c>
      <c r="D1638" s="42">
        <v>930</v>
      </c>
      <c r="E1638" s="43">
        <v>44562</v>
      </c>
    </row>
    <row r="1639" spans="1:5" x14ac:dyDescent="0.25">
      <c r="A1639" s="41" t="s">
        <v>72</v>
      </c>
      <c r="B1639" s="42">
        <v>6.2809999999999997</v>
      </c>
      <c r="C1639" s="42">
        <v>5841.33</v>
      </c>
      <c r="D1639" s="42">
        <v>930</v>
      </c>
      <c r="E1639" s="43">
        <v>44562</v>
      </c>
    </row>
    <row r="1640" spans="1:5" x14ac:dyDescent="0.25">
      <c r="A1640" s="41" t="s">
        <v>72</v>
      </c>
      <c r="B1640" s="42">
        <v>12.018000000000001</v>
      </c>
      <c r="C1640" s="42">
        <v>11176.74</v>
      </c>
      <c r="D1640" s="42">
        <v>930</v>
      </c>
      <c r="E1640" s="43">
        <v>44562</v>
      </c>
    </row>
    <row r="1641" spans="1:5" x14ac:dyDescent="0.25">
      <c r="A1641" s="41" t="s">
        <v>72</v>
      </c>
      <c r="B1641" s="42">
        <v>3.7690000000000001</v>
      </c>
      <c r="C1641" s="42">
        <v>3505.17</v>
      </c>
      <c r="D1641" s="42">
        <v>930</v>
      </c>
      <c r="E1641" s="43">
        <v>44562</v>
      </c>
    </row>
    <row r="1642" spans="1:5" x14ac:dyDescent="0.25">
      <c r="A1642" s="41" t="s">
        <v>72</v>
      </c>
      <c r="B1642" s="42">
        <v>2.6110000000000002</v>
      </c>
      <c r="C1642" s="42">
        <v>2428.23</v>
      </c>
      <c r="D1642" s="42">
        <v>930</v>
      </c>
      <c r="E1642" s="43">
        <v>44562</v>
      </c>
    </row>
    <row r="1643" spans="1:5" x14ac:dyDescent="0.25">
      <c r="A1643" s="41" t="s">
        <v>72</v>
      </c>
      <c r="B1643" s="42">
        <v>3.5539999999999998</v>
      </c>
      <c r="C1643" s="42">
        <v>3305.22</v>
      </c>
      <c r="D1643" s="42">
        <v>930</v>
      </c>
      <c r="E1643" s="43">
        <v>44562</v>
      </c>
    </row>
    <row r="1644" spans="1:5" x14ac:dyDescent="0.25">
      <c r="A1644" s="41" t="s">
        <v>72</v>
      </c>
      <c r="B1644" s="42">
        <v>14.269</v>
      </c>
      <c r="C1644" s="42">
        <v>13270.17</v>
      </c>
      <c r="D1644" s="42">
        <v>930</v>
      </c>
      <c r="E1644" s="43">
        <v>44562</v>
      </c>
    </row>
    <row r="1645" spans="1:5" x14ac:dyDescent="0.25">
      <c r="A1645" s="41" t="s">
        <v>72</v>
      </c>
      <c r="B1645" s="42">
        <v>5.0990000000000002</v>
      </c>
      <c r="C1645" s="42">
        <v>4742.07</v>
      </c>
      <c r="D1645" s="42">
        <v>930</v>
      </c>
      <c r="E1645" s="43">
        <v>44562</v>
      </c>
    </row>
    <row r="1646" spans="1:5" x14ac:dyDescent="0.25">
      <c r="A1646" s="41" t="s">
        <v>72</v>
      </c>
      <c r="B1646" s="42">
        <v>1.5009999999999999</v>
      </c>
      <c r="C1646" s="42">
        <v>1395.93</v>
      </c>
      <c r="D1646" s="42">
        <v>930</v>
      </c>
      <c r="E1646" s="43">
        <v>44562</v>
      </c>
    </row>
    <row r="1647" spans="1:5" x14ac:dyDescent="0.25">
      <c r="A1647" s="41" t="s">
        <v>72</v>
      </c>
      <c r="B1647" s="42">
        <v>0.86</v>
      </c>
      <c r="C1647" s="42">
        <v>799.8</v>
      </c>
      <c r="D1647" s="42">
        <v>930</v>
      </c>
      <c r="E1647" s="43">
        <v>44562</v>
      </c>
    </row>
    <row r="1648" spans="1:5" x14ac:dyDescent="0.25">
      <c r="A1648" s="41" t="s">
        <v>72</v>
      </c>
      <c r="B1648" s="42">
        <v>5.5990000000000002</v>
      </c>
      <c r="C1648" s="42">
        <v>5207.07</v>
      </c>
      <c r="D1648" s="42">
        <v>930</v>
      </c>
      <c r="E1648" s="43">
        <v>44562</v>
      </c>
    </row>
    <row r="1649" spans="1:5" x14ac:dyDescent="0.25">
      <c r="A1649" s="41" t="s">
        <v>72</v>
      </c>
      <c r="B1649" s="42">
        <v>3.9990000000000001</v>
      </c>
      <c r="C1649" s="42">
        <v>3719.07</v>
      </c>
      <c r="D1649" s="42">
        <v>930</v>
      </c>
      <c r="E1649" s="43">
        <v>44562</v>
      </c>
    </row>
    <row r="1650" spans="1:5" x14ac:dyDescent="0.25">
      <c r="A1650" s="41" t="s">
        <v>72</v>
      </c>
      <c r="B1650" s="42">
        <v>1.7669999999999999</v>
      </c>
      <c r="C1650" s="42">
        <v>1643.31</v>
      </c>
      <c r="D1650" s="42">
        <v>930</v>
      </c>
      <c r="E1650" s="43">
        <v>44562</v>
      </c>
    </row>
    <row r="1651" spans="1:5" x14ac:dyDescent="0.25">
      <c r="A1651" s="41" t="s">
        <v>72</v>
      </c>
      <c r="B1651" s="42">
        <v>2.6110000000000002</v>
      </c>
      <c r="C1651" s="42">
        <v>2428.23</v>
      </c>
      <c r="D1651" s="42">
        <v>930</v>
      </c>
      <c r="E1651" s="43">
        <v>44562</v>
      </c>
    </row>
    <row r="1652" spans="1:5" x14ac:dyDescent="0.25">
      <c r="A1652" s="41" t="s">
        <v>72</v>
      </c>
      <c r="B1652" s="42">
        <v>5.2149999999999999</v>
      </c>
      <c r="C1652" s="42">
        <v>4849.95</v>
      </c>
      <c r="D1652" s="42">
        <v>930</v>
      </c>
      <c r="E1652" s="43">
        <v>44562</v>
      </c>
    </row>
    <row r="1653" spans="1:5" x14ac:dyDescent="0.25">
      <c r="A1653" s="41" t="s">
        <v>72</v>
      </c>
      <c r="B1653" s="42">
        <v>3.71</v>
      </c>
      <c r="C1653" s="42">
        <v>3450.3</v>
      </c>
      <c r="D1653" s="42">
        <v>930</v>
      </c>
      <c r="E1653" s="43">
        <v>44562</v>
      </c>
    </row>
    <row r="1654" spans="1:5" x14ac:dyDescent="0.25">
      <c r="A1654" s="41" t="s">
        <v>72</v>
      </c>
      <c r="B1654" s="42">
        <v>5.4349999999999996</v>
      </c>
      <c r="C1654" s="42">
        <v>5054.55</v>
      </c>
      <c r="D1654" s="42">
        <v>930</v>
      </c>
      <c r="E1654" s="43">
        <v>44562</v>
      </c>
    </row>
    <row r="1655" spans="1:5" x14ac:dyDescent="0.25">
      <c r="A1655" s="41" t="s">
        <v>72</v>
      </c>
      <c r="B1655" s="42">
        <v>3.1989999999999998</v>
      </c>
      <c r="C1655" s="42">
        <v>2975.07</v>
      </c>
      <c r="D1655" s="42">
        <v>930</v>
      </c>
      <c r="E1655" s="43">
        <v>44562</v>
      </c>
    </row>
    <row r="1656" spans="1:5" x14ac:dyDescent="0.25">
      <c r="A1656" s="41" t="s">
        <v>72</v>
      </c>
      <c r="B1656" s="42">
        <v>7.0179999999999998</v>
      </c>
      <c r="C1656" s="42">
        <v>6526.74</v>
      </c>
      <c r="D1656" s="42">
        <v>930</v>
      </c>
      <c r="E1656" s="43">
        <v>44562</v>
      </c>
    </row>
    <row r="1657" spans="1:5" x14ac:dyDescent="0.25">
      <c r="A1657" s="41" t="s">
        <v>72</v>
      </c>
      <c r="B1657" s="42">
        <v>24.969000000000001</v>
      </c>
      <c r="C1657" s="42">
        <v>23221.17</v>
      </c>
      <c r="D1657" s="42">
        <v>930</v>
      </c>
      <c r="E1657" s="43">
        <v>44562</v>
      </c>
    </row>
    <row r="1658" spans="1:5" x14ac:dyDescent="0.25">
      <c r="A1658" s="41" t="s">
        <v>72</v>
      </c>
      <c r="B1658" s="42">
        <v>3.1989999999999998</v>
      </c>
      <c r="C1658" s="42">
        <v>3071.04</v>
      </c>
      <c r="D1658" s="42">
        <v>960</v>
      </c>
      <c r="E1658" s="43">
        <v>44562</v>
      </c>
    </row>
    <row r="1659" spans="1:5" x14ac:dyDescent="0.25">
      <c r="A1659" s="41" t="s">
        <v>72</v>
      </c>
      <c r="B1659" s="42">
        <v>5.5819999999999999</v>
      </c>
      <c r="C1659" s="42">
        <v>5358.71</v>
      </c>
      <c r="D1659" s="42">
        <v>960</v>
      </c>
      <c r="E1659" s="43">
        <v>44562</v>
      </c>
    </row>
    <row r="1660" spans="1:5" x14ac:dyDescent="0.25">
      <c r="A1660" s="41" t="s">
        <v>72</v>
      </c>
      <c r="B1660" s="42">
        <v>13.725</v>
      </c>
      <c r="C1660" s="42">
        <v>12103.74</v>
      </c>
      <c r="D1660" s="42">
        <v>881.88</v>
      </c>
      <c r="E1660" s="43">
        <v>44562</v>
      </c>
    </row>
    <row r="1661" spans="1:5" x14ac:dyDescent="0.25">
      <c r="A1661" s="41" t="s">
        <v>72</v>
      </c>
      <c r="B1661" s="42">
        <v>9.2379999999999995</v>
      </c>
      <c r="C1661" s="42">
        <v>8037.06</v>
      </c>
      <c r="D1661" s="42">
        <v>870</v>
      </c>
      <c r="E1661" s="43">
        <v>44562</v>
      </c>
    </row>
    <row r="1662" spans="1:5" x14ac:dyDescent="0.25">
      <c r="A1662" s="41" t="s">
        <v>72</v>
      </c>
      <c r="B1662" s="42">
        <v>4.71</v>
      </c>
      <c r="C1662" s="42">
        <v>4097.7</v>
      </c>
      <c r="D1662" s="42">
        <v>870</v>
      </c>
      <c r="E1662" s="43">
        <v>44562</v>
      </c>
    </row>
    <row r="1663" spans="1:5" x14ac:dyDescent="0.25">
      <c r="A1663" s="41" t="s">
        <v>72</v>
      </c>
      <c r="B1663" s="42">
        <v>1.7669999999999999</v>
      </c>
      <c r="C1663" s="42">
        <v>1537.29</v>
      </c>
      <c r="D1663" s="42">
        <v>870</v>
      </c>
      <c r="E1663" s="43">
        <v>44562</v>
      </c>
    </row>
    <row r="1664" spans="1:5" x14ac:dyDescent="0.25">
      <c r="A1664" s="41" t="s">
        <v>72</v>
      </c>
      <c r="B1664" s="42">
        <v>5.8890000000000002</v>
      </c>
      <c r="C1664" s="42">
        <v>5163.91</v>
      </c>
      <c r="D1664" s="42">
        <v>876.87</v>
      </c>
      <c r="E1664" s="43">
        <v>44562</v>
      </c>
    </row>
    <row r="1665" spans="1:5" x14ac:dyDescent="0.25">
      <c r="A1665" s="41" t="s">
        <v>72</v>
      </c>
      <c r="B1665" s="42">
        <v>5.4379999999999997</v>
      </c>
      <c r="C1665" s="42">
        <v>4839.82</v>
      </c>
      <c r="D1665" s="42">
        <v>890</v>
      </c>
      <c r="E1665" s="43">
        <v>44562</v>
      </c>
    </row>
    <row r="1666" spans="1:5" x14ac:dyDescent="0.25">
      <c r="A1666" s="41" t="s">
        <v>72</v>
      </c>
      <c r="B1666" s="42">
        <v>4.1559999999999997</v>
      </c>
      <c r="C1666" s="42">
        <v>3698.84</v>
      </c>
      <c r="D1666" s="42">
        <v>890</v>
      </c>
      <c r="E1666" s="43">
        <v>44562</v>
      </c>
    </row>
    <row r="1667" spans="1:5" x14ac:dyDescent="0.25">
      <c r="A1667" s="41" t="s">
        <v>72</v>
      </c>
      <c r="B1667" s="42">
        <v>1.6</v>
      </c>
      <c r="C1667" s="42">
        <v>1424</v>
      </c>
      <c r="D1667" s="42">
        <v>890</v>
      </c>
      <c r="E1667" s="43">
        <v>44562</v>
      </c>
    </row>
    <row r="1668" spans="1:5" x14ac:dyDescent="0.25">
      <c r="A1668" s="41" t="s">
        <v>72</v>
      </c>
      <c r="B1668" s="42">
        <v>3.0710000000000002</v>
      </c>
      <c r="C1668" s="42">
        <v>2733.19</v>
      </c>
      <c r="D1668" s="42">
        <v>890</v>
      </c>
      <c r="E1668" s="43">
        <v>44562</v>
      </c>
    </row>
    <row r="1669" spans="1:5" x14ac:dyDescent="0.25">
      <c r="A1669" s="41" t="s">
        <v>72</v>
      </c>
      <c r="B1669" s="42">
        <v>5.7750000000000004</v>
      </c>
      <c r="C1669" s="42">
        <v>5139.75</v>
      </c>
      <c r="D1669" s="42">
        <v>890</v>
      </c>
      <c r="E1669" s="43">
        <v>44562</v>
      </c>
    </row>
    <row r="1670" spans="1:5" x14ac:dyDescent="0.25">
      <c r="A1670" s="41" t="s">
        <v>72</v>
      </c>
      <c r="B1670" s="42">
        <v>1.7669999999999999</v>
      </c>
      <c r="C1670" s="42">
        <v>1572.63</v>
      </c>
      <c r="D1670" s="42">
        <v>890</v>
      </c>
      <c r="E1670" s="43">
        <v>44562</v>
      </c>
    </row>
    <row r="1671" spans="1:5" x14ac:dyDescent="0.25">
      <c r="A1671" s="41" t="s">
        <v>72</v>
      </c>
      <c r="B1671" s="42">
        <v>8.0790000000000006</v>
      </c>
      <c r="C1671" s="42">
        <v>7190.31</v>
      </c>
      <c r="D1671" s="42">
        <v>890</v>
      </c>
      <c r="E1671" s="43">
        <v>44562</v>
      </c>
    </row>
    <row r="1672" spans="1:5" x14ac:dyDescent="0.25">
      <c r="A1672" s="41" t="s">
        <v>72</v>
      </c>
      <c r="B1672" s="42">
        <v>3.1389999999999998</v>
      </c>
      <c r="C1672" s="42">
        <v>2793.71</v>
      </c>
      <c r="D1672" s="42">
        <v>890</v>
      </c>
      <c r="E1672" s="43">
        <v>44562</v>
      </c>
    </row>
    <row r="1673" spans="1:5" x14ac:dyDescent="0.25">
      <c r="A1673" s="41" t="s">
        <v>72</v>
      </c>
      <c r="B1673" s="42">
        <v>17.486999999999998</v>
      </c>
      <c r="C1673" s="42">
        <v>15563.43</v>
      </c>
      <c r="D1673" s="42">
        <v>890</v>
      </c>
      <c r="E1673" s="43">
        <v>44562</v>
      </c>
    </row>
    <row r="1674" spans="1:5" x14ac:dyDescent="0.25">
      <c r="A1674" s="41" t="s">
        <v>72</v>
      </c>
      <c r="B1674" s="42">
        <v>3.1989999999999998</v>
      </c>
      <c r="C1674" s="42">
        <v>2847.11</v>
      </c>
      <c r="D1674" s="42">
        <v>890</v>
      </c>
      <c r="E1674" s="43">
        <v>44562</v>
      </c>
    </row>
    <row r="1675" spans="1:5" x14ac:dyDescent="0.25">
      <c r="A1675" s="41" t="s">
        <v>72</v>
      </c>
      <c r="B1675" s="42">
        <v>1.8839999999999999</v>
      </c>
      <c r="C1675" s="42">
        <v>1676.76</v>
      </c>
      <c r="D1675" s="42">
        <v>890</v>
      </c>
      <c r="E1675" s="43">
        <v>44562</v>
      </c>
    </row>
    <row r="1676" spans="1:5" x14ac:dyDescent="0.25">
      <c r="A1676" s="41" t="s">
        <v>72</v>
      </c>
      <c r="B1676" s="42">
        <v>6.1909999999999998</v>
      </c>
      <c r="C1676" s="42">
        <v>5509.99</v>
      </c>
      <c r="D1676" s="42">
        <v>890</v>
      </c>
      <c r="E1676" s="43">
        <v>44562</v>
      </c>
    </row>
    <row r="1677" spans="1:5" x14ac:dyDescent="0.25">
      <c r="A1677" s="41" t="s">
        <v>72</v>
      </c>
      <c r="B1677" s="42">
        <v>4.7990000000000004</v>
      </c>
      <c r="C1677" s="42">
        <v>4271.1099999999997</v>
      </c>
      <c r="D1677" s="42">
        <v>890</v>
      </c>
      <c r="E1677" s="43">
        <v>44562</v>
      </c>
    </row>
    <row r="1678" spans="1:5" x14ac:dyDescent="0.25">
      <c r="A1678" s="41" t="s">
        <v>72</v>
      </c>
      <c r="B1678" s="42">
        <v>3.2109999999999999</v>
      </c>
      <c r="C1678" s="42">
        <v>2857.79</v>
      </c>
      <c r="D1678" s="42">
        <v>890</v>
      </c>
      <c r="E1678" s="43">
        <v>44562</v>
      </c>
    </row>
    <row r="1679" spans="1:5" x14ac:dyDescent="0.25">
      <c r="A1679" s="41" t="s">
        <v>72</v>
      </c>
      <c r="B1679" s="42">
        <v>4.7990000000000004</v>
      </c>
      <c r="C1679" s="42">
        <v>4271.1099999999997</v>
      </c>
      <c r="D1679" s="42">
        <v>890</v>
      </c>
      <c r="E1679" s="43">
        <v>44562</v>
      </c>
    </row>
    <row r="1680" spans="1:5" x14ac:dyDescent="0.25">
      <c r="A1680" s="41" t="s">
        <v>72</v>
      </c>
      <c r="B1680" s="42">
        <v>1.7669999999999999</v>
      </c>
      <c r="C1680" s="42">
        <v>1572.63</v>
      </c>
      <c r="D1680" s="42">
        <v>890</v>
      </c>
      <c r="E1680" s="43">
        <v>44562</v>
      </c>
    </row>
    <row r="1681" spans="1:5" x14ac:dyDescent="0.25">
      <c r="A1681" s="41" t="s">
        <v>72</v>
      </c>
      <c r="B1681" s="42">
        <v>1.7669999999999999</v>
      </c>
      <c r="C1681" s="42">
        <v>1572.63</v>
      </c>
      <c r="D1681" s="42">
        <v>890</v>
      </c>
      <c r="E1681" s="43">
        <v>44562</v>
      </c>
    </row>
    <row r="1682" spans="1:5" x14ac:dyDescent="0.25">
      <c r="A1682" s="41" t="s">
        <v>72</v>
      </c>
      <c r="B1682" s="42">
        <v>5.7750000000000004</v>
      </c>
      <c r="C1682" s="42">
        <v>5139.75</v>
      </c>
      <c r="D1682" s="42">
        <v>890</v>
      </c>
      <c r="E1682" s="43">
        <v>44562</v>
      </c>
    </row>
    <row r="1683" spans="1:5" x14ac:dyDescent="0.25">
      <c r="A1683" s="41" t="s">
        <v>72</v>
      </c>
      <c r="B1683" s="42">
        <v>9.5990000000000002</v>
      </c>
      <c r="C1683" s="42">
        <v>8543.11</v>
      </c>
      <c r="D1683" s="42">
        <v>890</v>
      </c>
      <c r="E1683" s="43">
        <v>44562</v>
      </c>
    </row>
    <row r="1684" spans="1:5" x14ac:dyDescent="0.25">
      <c r="A1684" s="41" t="s">
        <v>72</v>
      </c>
      <c r="B1684" s="42">
        <v>7.141</v>
      </c>
      <c r="C1684" s="42">
        <v>6355.49</v>
      </c>
      <c r="D1684" s="42">
        <v>890</v>
      </c>
      <c r="E1684" s="43">
        <v>44562</v>
      </c>
    </row>
    <row r="1685" spans="1:5" x14ac:dyDescent="0.25">
      <c r="A1685" s="41" t="s">
        <v>72</v>
      </c>
      <c r="B1685" s="42">
        <v>1.7669999999999999</v>
      </c>
      <c r="C1685" s="42">
        <v>1572.63</v>
      </c>
      <c r="D1685" s="42">
        <v>890</v>
      </c>
      <c r="E1685" s="43">
        <v>44562</v>
      </c>
    </row>
    <row r="1686" spans="1:5" x14ac:dyDescent="0.25">
      <c r="A1686" s="41" t="s">
        <v>72</v>
      </c>
      <c r="B1686" s="42">
        <v>3.0710000000000002</v>
      </c>
      <c r="C1686" s="42">
        <v>2733.19</v>
      </c>
      <c r="D1686" s="42">
        <v>890</v>
      </c>
      <c r="E1686" s="43">
        <v>44562</v>
      </c>
    </row>
    <row r="1687" spans="1:5" x14ac:dyDescent="0.25">
      <c r="A1687" s="41" t="s">
        <v>72</v>
      </c>
      <c r="B1687" s="42">
        <v>7.9560000000000004</v>
      </c>
      <c r="C1687" s="42">
        <v>7080.84</v>
      </c>
      <c r="D1687" s="42">
        <v>890</v>
      </c>
      <c r="E1687" s="43">
        <v>44562</v>
      </c>
    </row>
    <row r="1688" spans="1:5" x14ac:dyDescent="0.25">
      <c r="A1688" s="41" t="s">
        <v>72</v>
      </c>
      <c r="B1688" s="42">
        <v>4.1219999999999999</v>
      </c>
      <c r="C1688" s="42">
        <v>3668.58</v>
      </c>
      <c r="D1688" s="42">
        <v>890</v>
      </c>
      <c r="E1688" s="43">
        <v>44562</v>
      </c>
    </row>
    <row r="1689" spans="1:5" x14ac:dyDescent="0.25">
      <c r="A1689" s="41" t="s">
        <v>98</v>
      </c>
      <c r="B1689" s="42">
        <v>4</v>
      </c>
      <c r="C1689" s="42">
        <v>404.8</v>
      </c>
      <c r="D1689" s="42">
        <v>101.2</v>
      </c>
      <c r="E1689" s="43">
        <v>44562</v>
      </c>
    </row>
    <row r="1690" spans="1:5" x14ac:dyDescent="0.25">
      <c r="A1690" s="41" t="s">
        <v>98</v>
      </c>
      <c r="B1690" s="42">
        <v>2.16</v>
      </c>
      <c r="C1690" s="42">
        <v>218.59</v>
      </c>
      <c r="D1690" s="42">
        <v>101.2</v>
      </c>
      <c r="E1690" s="43">
        <v>44562</v>
      </c>
    </row>
    <row r="1691" spans="1:5" x14ac:dyDescent="0.25">
      <c r="A1691" s="41" t="s">
        <v>98</v>
      </c>
      <c r="B1691" s="42">
        <v>0.6</v>
      </c>
      <c r="C1691" s="42">
        <v>60.72</v>
      </c>
      <c r="D1691" s="42">
        <v>101.2</v>
      </c>
      <c r="E1691" s="43">
        <v>44562</v>
      </c>
    </row>
    <row r="1692" spans="1:5" x14ac:dyDescent="0.25">
      <c r="A1692" s="41" t="s">
        <v>98</v>
      </c>
      <c r="B1692" s="42">
        <v>1.125</v>
      </c>
      <c r="C1692" s="42">
        <v>113.85</v>
      </c>
      <c r="D1692" s="42">
        <v>101.2</v>
      </c>
      <c r="E1692" s="43">
        <v>44562</v>
      </c>
    </row>
    <row r="1693" spans="1:5" x14ac:dyDescent="0.25">
      <c r="A1693" s="41" t="s">
        <v>98</v>
      </c>
      <c r="B1693" s="42">
        <v>2.64</v>
      </c>
      <c r="C1693" s="42">
        <v>267.17</v>
      </c>
      <c r="D1693" s="42">
        <v>101.2</v>
      </c>
      <c r="E1693" s="43">
        <v>44562</v>
      </c>
    </row>
    <row r="1694" spans="1:5" x14ac:dyDescent="0.25">
      <c r="A1694" s="41" t="s">
        <v>98</v>
      </c>
      <c r="B1694" s="42">
        <v>0.6</v>
      </c>
      <c r="C1694" s="42">
        <v>60.72</v>
      </c>
      <c r="D1694" s="42">
        <v>101.2</v>
      </c>
      <c r="E1694" s="43">
        <v>44562</v>
      </c>
    </row>
    <row r="1695" spans="1:5" x14ac:dyDescent="0.25">
      <c r="A1695" s="41" t="s">
        <v>98</v>
      </c>
      <c r="B1695" s="42">
        <v>3.5</v>
      </c>
      <c r="C1695" s="42">
        <v>354.2</v>
      </c>
      <c r="D1695" s="42">
        <v>101.2</v>
      </c>
      <c r="E1695" s="43">
        <v>44562</v>
      </c>
    </row>
    <row r="1696" spans="1:5" x14ac:dyDescent="0.25">
      <c r="A1696" s="41" t="s">
        <v>98</v>
      </c>
      <c r="B1696" s="42">
        <v>1.8</v>
      </c>
      <c r="C1696" s="42">
        <v>182.16</v>
      </c>
      <c r="D1696" s="42">
        <v>101.2</v>
      </c>
      <c r="E1696" s="43">
        <v>44562</v>
      </c>
    </row>
    <row r="1697" spans="1:5" x14ac:dyDescent="0.25">
      <c r="A1697" s="41" t="s">
        <v>98</v>
      </c>
      <c r="B1697" s="42">
        <v>0.6</v>
      </c>
      <c r="C1697" s="42">
        <v>60.72</v>
      </c>
      <c r="D1697" s="42">
        <v>101.2</v>
      </c>
      <c r="E1697" s="43">
        <v>44562</v>
      </c>
    </row>
    <row r="1698" spans="1:5" x14ac:dyDescent="0.25">
      <c r="A1698" s="41" t="s">
        <v>98</v>
      </c>
      <c r="B1698" s="42">
        <v>3.26</v>
      </c>
      <c r="C1698" s="42">
        <v>329.91</v>
      </c>
      <c r="D1698" s="42">
        <v>101.2</v>
      </c>
      <c r="E1698" s="43">
        <v>44562</v>
      </c>
    </row>
    <row r="1699" spans="1:5" x14ac:dyDescent="0.25">
      <c r="A1699" s="41" t="s">
        <v>98</v>
      </c>
      <c r="B1699" s="42">
        <v>0.81</v>
      </c>
      <c r="C1699" s="42">
        <v>81.97</v>
      </c>
      <c r="D1699" s="42">
        <v>101.2</v>
      </c>
      <c r="E1699" s="43">
        <v>44562</v>
      </c>
    </row>
    <row r="1700" spans="1:5" x14ac:dyDescent="0.25">
      <c r="A1700" s="41" t="s">
        <v>98</v>
      </c>
      <c r="B1700" s="42">
        <v>0.6</v>
      </c>
      <c r="C1700" s="42">
        <v>60.72</v>
      </c>
      <c r="D1700" s="42">
        <v>101.2</v>
      </c>
      <c r="E1700" s="43">
        <v>44562</v>
      </c>
    </row>
    <row r="1701" spans="1:5" x14ac:dyDescent="0.25">
      <c r="A1701" s="41" t="s">
        <v>98</v>
      </c>
      <c r="B1701" s="42">
        <v>8</v>
      </c>
      <c r="C1701" s="42">
        <v>809.6</v>
      </c>
      <c r="D1701" s="42">
        <v>101.2</v>
      </c>
      <c r="E1701" s="43">
        <v>44562</v>
      </c>
    </row>
    <row r="1702" spans="1:5" x14ac:dyDescent="0.25">
      <c r="A1702" s="41" t="s">
        <v>98</v>
      </c>
      <c r="B1702" s="42">
        <v>3.61</v>
      </c>
      <c r="C1702" s="42">
        <v>365.34</v>
      </c>
      <c r="D1702" s="42">
        <v>101.2</v>
      </c>
      <c r="E1702" s="43">
        <v>44562</v>
      </c>
    </row>
    <row r="1703" spans="1:5" x14ac:dyDescent="0.25">
      <c r="A1703" s="41" t="s">
        <v>98</v>
      </c>
      <c r="B1703" s="42">
        <v>0.9</v>
      </c>
      <c r="C1703" s="42">
        <v>91.08</v>
      </c>
      <c r="D1703" s="42">
        <v>101.2</v>
      </c>
      <c r="E1703" s="43">
        <v>44562</v>
      </c>
    </row>
    <row r="1704" spans="1:5" x14ac:dyDescent="0.25">
      <c r="A1704" s="41" t="s">
        <v>98</v>
      </c>
      <c r="B1704" s="42">
        <v>0.6</v>
      </c>
      <c r="C1704" s="42">
        <v>60.72</v>
      </c>
      <c r="D1704" s="42">
        <v>101.2</v>
      </c>
      <c r="E1704" s="43">
        <v>44562</v>
      </c>
    </row>
    <row r="1705" spans="1:5" x14ac:dyDescent="0.25">
      <c r="A1705" s="41" t="s">
        <v>98</v>
      </c>
      <c r="B1705" s="42">
        <v>4.55</v>
      </c>
      <c r="C1705" s="42">
        <v>460.46</v>
      </c>
      <c r="D1705" s="42">
        <v>101.2</v>
      </c>
      <c r="E1705" s="43">
        <v>44562</v>
      </c>
    </row>
    <row r="1706" spans="1:5" x14ac:dyDescent="0.25">
      <c r="A1706" s="41" t="s">
        <v>98</v>
      </c>
      <c r="B1706" s="42">
        <v>0.04</v>
      </c>
      <c r="C1706" s="42">
        <v>4.05</v>
      </c>
      <c r="D1706" s="42">
        <v>101.25</v>
      </c>
      <c r="E1706" s="43">
        <v>44562</v>
      </c>
    </row>
    <row r="1707" spans="1:5" x14ac:dyDescent="0.25">
      <c r="A1707" s="41" t="s">
        <v>98</v>
      </c>
      <c r="B1707" s="42">
        <v>3</v>
      </c>
      <c r="C1707" s="42">
        <v>299.98</v>
      </c>
      <c r="D1707" s="42">
        <v>99.99</v>
      </c>
      <c r="E1707" s="43">
        <v>44562</v>
      </c>
    </row>
    <row r="1708" spans="1:5" x14ac:dyDescent="0.25">
      <c r="A1708" s="41" t="s">
        <v>98</v>
      </c>
      <c r="B1708" s="42">
        <v>3</v>
      </c>
      <c r="C1708" s="42">
        <v>299.95</v>
      </c>
      <c r="D1708" s="42">
        <v>99.98</v>
      </c>
      <c r="E1708" s="43">
        <v>44562</v>
      </c>
    </row>
    <row r="1709" spans="1:5" x14ac:dyDescent="0.25">
      <c r="A1709" s="41" t="s">
        <v>98</v>
      </c>
      <c r="B1709" s="42">
        <v>1</v>
      </c>
      <c r="C1709" s="42">
        <v>99.98</v>
      </c>
      <c r="D1709" s="42">
        <v>99.98</v>
      </c>
      <c r="E1709" s="43">
        <v>44562</v>
      </c>
    </row>
    <row r="1710" spans="1:5" x14ac:dyDescent="0.25">
      <c r="A1710" s="41" t="s">
        <v>98</v>
      </c>
      <c r="B1710" s="42">
        <v>2</v>
      </c>
      <c r="C1710" s="42">
        <v>199.97</v>
      </c>
      <c r="D1710" s="42">
        <v>99.99</v>
      </c>
      <c r="E1710" s="43">
        <v>44562</v>
      </c>
    </row>
    <row r="1711" spans="1:5" x14ac:dyDescent="0.25">
      <c r="A1711" s="41" t="s">
        <v>98</v>
      </c>
      <c r="B1711" s="42">
        <v>2</v>
      </c>
      <c r="C1711" s="42">
        <v>199.97</v>
      </c>
      <c r="D1711" s="42">
        <v>99.99</v>
      </c>
      <c r="E1711" s="43">
        <v>44562</v>
      </c>
    </row>
    <row r="1712" spans="1:5" x14ac:dyDescent="0.25">
      <c r="A1712" s="41" t="s">
        <v>98</v>
      </c>
      <c r="B1712" s="42">
        <v>0.51</v>
      </c>
      <c r="C1712" s="42">
        <v>50.99</v>
      </c>
      <c r="D1712" s="42">
        <v>99.98</v>
      </c>
      <c r="E1712" s="43">
        <v>44562</v>
      </c>
    </row>
    <row r="1713" spans="1:5" x14ac:dyDescent="0.25">
      <c r="A1713" s="41" t="s">
        <v>98</v>
      </c>
      <c r="B1713" s="42">
        <v>3</v>
      </c>
      <c r="C1713" s="42">
        <v>299.95</v>
      </c>
      <c r="D1713" s="42">
        <v>99.98</v>
      </c>
      <c r="E1713" s="43">
        <v>44562</v>
      </c>
    </row>
    <row r="1714" spans="1:5" x14ac:dyDescent="0.25">
      <c r="A1714" s="41" t="s">
        <v>98</v>
      </c>
      <c r="B1714" s="42">
        <v>0.49</v>
      </c>
      <c r="C1714" s="42">
        <v>48.99</v>
      </c>
      <c r="D1714" s="42">
        <v>99.98</v>
      </c>
      <c r="E1714" s="43">
        <v>44562</v>
      </c>
    </row>
    <row r="1715" spans="1:5" x14ac:dyDescent="0.25">
      <c r="A1715" s="41" t="s">
        <v>98</v>
      </c>
      <c r="B1715" s="42">
        <v>3</v>
      </c>
      <c r="C1715" s="42">
        <v>300.14</v>
      </c>
      <c r="D1715" s="42">
        <v>100.05</v>
      </c>
      <c r="E1715" s="43">
        <v>44562</v>
      </c>
    </row>
    <row r="1716" spans="1:5" x14ac:dyDescent="0.25">
      <c r="A1716" s="41" t="s">
        <v>98</v>
      </c>
      <c r="B1716" s="42">
        <v>3</v>
      </c>
      <c r="C1716" s="42">
        <v>300.02</v>
      </c>
      <c r="D1716" s="42">
        <v>100.01</v>
      </c>
      <c r="E1716" s="43">
        <v>44562</v>
      </c>
    </row>
    <row r="1717" spans="1:5" x14ac:dyDescent="0.25">
      <c r="A1717" s="41" t="s">
        <v>98</v>
      </c>
      <c r="B1717" s="42">
        <v>3</v>
      </c>
      <c r="C1717" s="42">
        <v>300.06</v>
      </c>
      <c r="D1717" s="42">
        <v>100.02</v>
      </c>
      <c r="E1717" s="43">
        <v>44562</v>
      </c>
    </row>
    <row r="1718" spans="1:5" x14ac:dyDescent="0.25">
      <c r="A1718" s="41" t="s">
        <v>98</v>
      </c>
      <c r="B1718" s="42">
        <v>2.91</v>
      </c>
      <c r="C1718" s="42">
        <v>291.06</v>
      </c>
      <c r="D1718" s="42">
        <v>100.02</v>
      </c>
      <c r="E1718" s="43">
        <v>44562</v>
      </c>
    </row>
    <row r="1719" spans="1:5" x14ac:dyDescent="0.25">
      <c r="A1719" s="41" t="s">
        <v>98</v>
      </c>
      <c r="B1719" s="42">
        <v>1</v>
      </c>
      <c r="C1719" s="42">
        <v>100.02</v>
      </c>
      <c r="D1719" s="42">
        <v>100.02</v>
      </c>
      <c r="E1719" s="43">
        <v>44562</v>
      </c>
    </row>
    <row r="1720" spans="1:5" x14ac:dyDescent="0.25">
      <c r="A1720" s="41" t="s">
        <v>98</v>
      </c>
      <c r="B1720" s="42">
        <v>2</v>
      </c>
      <c r="C1720" s="42">
        <v>200.04</v>
      </c>
      <c r="D1720" s="42">
        <v>100.02</v>
      </c>
      <c r="E1720" s="43">
        <v>44562</v>
      </c>
    </row>
    <row r="1721" spans="1:5" x14ac:dyDescent="0.25">
      <c r="A1721" s="41" t="s">
        <v>98</v>
      </c>
      <c r="B1721" s="42">
        <v>3</v>
      </c>
      <c r="C1721" s="42">
        <v>299.64</v>
      </c>
      <c r="D1721" s="42">
        <v>99.88</v>
      </c>
      <c r="E1721" s="43">
        <v>44562</v>
      </c>
    </row>
    <row r="1722" spans="1:5" x14ac:dyDescent="0.25">
      <c r="A1722" s="41" t="s">
        <v>98</v>
      </c>
      <c r="B1722" s="42">
        <v>2.6</v>
      </c>
      <c r="C1722" s="42">
        <v>259.93</v>
      </c>
      <c r="D1722" s="42">
        <v>99.97</v>
      </c>
      <c r="E1722" s="43">
        <v>44562</v>
      </c>
    </row>
    <row r="1723" spans="1:5" x14ac:dyDescent="0.25">
      <c r="A1723" s="41" t="s">
        <v>98</v>
      </c>
      <c r="B1723" s="42">
        <v>0.31</v>
      </c>
      <c r="C1723" s="42">
        <v>30.99</v>
      </c>
      <c r="D1723" s="42">
        <v>99.97</v>
      </c>
      <c r="E1723" s="43">
        <v>44562</v>
      </c>
    </row>
    <row r="1724" spans="1:5" x14ac:dyDescent="0.25">
      <c r="A1724" s="41" t="s">
        <v>98</v>
      </c>
      <c r="B1724" s="42">
        <v>3</v>
      </c>
      <c r="C1724" s="42">
        <v>299.92</v>
      </c>
      <c r="D1724" s="42">
        <v>99.97</v>
      </c>
      <c r="E1724" s="43">
        <v>44562</v>
      </c>
    </row>
    <row r="1725" spans="1:5" x14ac:dyDescent="0.25">
      <c r="A1725" s="41" t="s">
        <v>98</v>
      </c>
      <c r="B1725" s="42">
        <v>3.8</v>
      </c>
      <c r="C1725" s="42">
        <v>379.9</v>
      </c>
      <c r="D1725" s="42">
        <v>99.97</v>
      </c>
      <c r="E1725" s="43">
        <v>44562</v>
      </c>
    </row>
    <row r="1726" spans="1:5" x14ac:dyDescent="0.25">
      <c r="A1726" s="41" t="s">
        <v>98</v>
      </c>
      <c r="B1726" s="42">
        <v>1.2</v>
      </c>
      <c r="C1726" s="42">
        <v>119.96</v>
      </c>
      <c r="D1726" s="42">
        <v>99.97</v>
      </c>
      <c r="E1726" s="43">
        <v>44562</v>
      </c>
    </row>
    <row r="1727" spans="1:5" x14ac:dyDescent="0.25">
      <c r="A1727" s="41" t="s">
        <v>98</v>
      </c>
      <c r="B1727" s="42">
        <v>5</v>
      </c>
      <c r="C1727" s="42">
        <v>499.85</v>
      </c>
      <c r="D1727" s="42">
        <v>99.97</v>
      </c>
      <c r="E1727" s="43">
        <v>44562</v>
      </c>
    </row>
    <row r="1728" spans="1:5" x14ac:dyDescent="0.25">
      <c r="A1728" s="41" t="s">
        <v>98</v>
      </c>
      <c r="B1728" s="42">
        <v>3</v>
      </c>
      <c r="C1728" s="42">
        <v>299.91000000000003</v>
      </c>
      <c r="D1728" s="42">
        <v>99.97</v>
      </c>
      <c r="E1728" s="43">
        <v>44562</v>
      </c>
    </row>
    <row r="1729" spans="1:5" x14ac:dyDescent="0.25">
      <c r="A1729" s="41" t="s">
        <v>98</v>
      </c>
      <c r="B1729" s="42">
        <v>2</v>
      </c>
      <c r="C1729" s="42">
        <v>200.11</v>
      </c>
      <c r="D1729" s="42">
        <v>100.06</v>
      </c>
      <c r="E1729" s="43">
        <v>44562</v>
      </c>
    </row>
    <row r="1730" spans="1:5" x14ac:dyDescent="0.25">
      <c r="A1730" s="41" t="s">
        <v>98</v>
      </c>
      <c r="B1730" s="42">
        <v>2.5</v>
      </c>
      <c r="C1730" s="42">
        <v>250.13</v>
      </c>
      <c r="D1730" s="42">
        <v>100.05</v>
      </c>
      <c r="E1730" s="43">
        <v>44562</v>
      </c>
    </row>
    <row r="1731" spans="1:5" x14ac:dyDescent="0.25">
      <c r="A1731" s="41" t="s">
        <v>98</v>
      </c>
      <c r="B1731" s="42">
        <v>0.5</v>
      </c>
      <c r="C1731" s="42">
        <v>50.03</v>
      </c>
      <c r="D1731" s="42">
        <v>100.06</v>
      </c>
      <c r="E1731" s="43">
        <v>44562</v>
      </c>
    </row>
    <row r="1732" spans="1:5" x14ac:dyDescent="0.25">
      <c r="A1732" s="41" t="s">
        <v>98</v>
      </c>
      <c r="B1732" s="42">
        <v>2</v>
      </c>
      <c r="C1732" s="42">
        <v>199.96</v>
      </c>
      <c r="D1732" s="42">
        <v>99.98</v>
      </c>
      <c r="E1732" s="43">
        <v>44562</v>
      </c>
    </row>
    <row r="1733" spans="1:5" x14ac:dyDescent="0.25">
      <c r="A1733" s="41" t="s">
        <v>98</v>
      </c>
      <c r="B1733" s="42">
        <v>0.6</v>
      </c>
      <c r="C1733" s="42">
        <v>59.99</v>
      </c>
      <c r="D1733" s="42">
        <v>99.98</v>
      </c>
      <c r="E1733" s="43">
        <v>44562</v>
      </c>
    </row>
    <row r="1734" spans="1:5" x14ac:dyDescent="0.25">
      <c r="A1734" s="41" t="s">
        <v>98</v>
      </c>
      <c r="B1734" s="42">
        <v>0.6</v>
      </c>
      <c r="C1734" s="42">
        <v>59.99</v>
      </c>
      <c r="D1734" s="42">
        <v>99.98</v>
      </c>
      <c r="E1734" s="43">
        <v>44562</v>
      </c>
    </row>
    <row r="1735" spans="1:5" x14ac:dyDescent="0.25">
      <c r="A1735" s="41" t="s">
        <v>98</v>
      </c>
      <c r="B1735" s="42">
        <v>4.71</v>
      </c>
      <c r="C1735" s="42">
        <v>470.92</v>
      </c>
      <c r="D1735" s="42">
        <v>99.98</v>
      </c>
      <c r="E1735" s="43">
        <v>44562</v>
      </c>
    </row>
    <row r="1736" spans="1:5" x14ac:dyDescent="0.25">
      <c r="A1736" s="41" t="s">
        <v>98</v>
      </c>
      <c r="B1736" s="42">
        <v>0.6</v>
      </c>
      <c r="C1736" s="42">
        <v>59.99</v>
      </c>
      <c r="D1736" s="42">
        <v>99.98</v>
      </c>
      <c r="E1736" s="43">
        <v>44562</v>
      </c>
    </row>
    <row r="1737" spans="1:5" x14ac:dyDescent="0.25">
      <c r="A1737" s="41" t="s">
        <v>98</v>
      </c>
      <c r="B1737" s="42">
        <v>6.1</v>
      </c>
      <c r="C1737" s="42">
        <v>609.89</v>
      </c>
      <c r="D1737" s="42">
        <v>99.98</v>
      </c>
      <c r="E1737" s="43">
        <v>44562</v>
      </c>
    </row>
    <row r="1738" spans="1:5" x14ac:dyDescent="0.25">
      <c r="A1738" s="41" t="s">
        <v>98</v>
      </c>
      <c r="B1738" s="42">
        <v>0.39</v>
      </c>
      <c r="C1738" s="42">
        <v>38.99</v>
      </c>
      <c r="D1738" s="42">
        <v>99.97</v>
      </c>
      <c r="E1738" s="43">
        <v>44562</v>
      </c>
    </row>
    <row r="1739" spans="1:5" x14ac:dyDescent="0.25">
      <c r="A1739" s="41" t="s">
        <v>98</v>
      </c>
      <c r="B1739" s="42">
        <v>0.09</v>
      </c>
      <c r="C1739" s="42">
        <v>9.01</v>
      </c>
      <c r="D1739" s="42">
        <v>100.11</v>
      </c>
      <c r="E1739" s="43">
        <v>44562</v>
      </c>
    </row>
    <row r="1740" spans="1:5" x14ac:dyDescent="0.25">
      <c r="A1740" s="41" t="s">
        <v>98</v>
      </c>
      <c r="B1740" s="42">
        <v>3.6</v>
      </c>
      <c r="C1740" s="42">
        <v>359.94</v>
      </c>
      <c r="D1740" s="42">
        <v>99.98</v>
      </c>
      <c r="E1740" s="43">
        <v>44562</v>
      </c>
    </row>
    <row r="1741" spans="1:5" x14ac:dyDescent="0.25">
      <c r="A1741" s="41" t="s">
        <v>98</v>
      </c>
      <c r="B1741" s="42">
        <v>2.4</v>
      </c>
      <c r="C1741" s="42">
        <v>240</v>
      </c>
      <c r="D1741" s="42">
        <v>100</v>
      </c>
      <c r="E1741" s="43">
        <v>44562</v>
      </c>
    </row>
    <row r="1742" spans="1:5" x14ac:dyDescent="0.25">
      <c r="A1742" s="41" t="s">
        <v>98</v>
      </c>
      <c r="B1742" s="42">
        <v>0.6</v>
      </c>
      <c r="C1742" s="42">
        <v>60</v>
      </c>
      <c r="D1742" s="42">
        <v>100</v>
      </c>
      <c r="E1742" s="43">
        <v>44562</v>
      </c>
    </row>
    <row r="1743" spans="1:5" x14ac:dyDescent="0.25">
      <c r="A1743" s="41" t="s">
        <v>98</v>
      </c>
      <c r="B1743" s="42">
        <v>0.6</v>
      </c>
      <c r="C1743" s="42">
        <v>60</v>
      </c>
      <c r="D1743" s="42">
        <v>100</v>
      </c>
      <c r="E1743" s="43">
        <v>44562</v>
      </c>
    </row>
    <row r="1744" spans="1:5" x14ac:dyDescent="0.25">
      <c r="A1744" s="41" t="s">
        <v>98</v>
      </c>
      <c r="B1744" s="42">
        <v>3.5</v>
      </c>
      <c r="C1744" s="42">
        <v>349.98</v>
      </c>
      <c r="D1744" s="42">
        <v>99.99</v>
      </c>
      <c r="E1744" s="43">
        <v>44562</v>
      </c>
    </row>
    <row r="1745" spans="1:5" x14ac:dyDescent="0.25">
      <c r="A1745" s="41" t="s">
        <v>98</v>
      </c>
      <c r="B1745" s="42">
        <v>1.8</v>
      </c>
      <c r="C1745" s="42">
        <v>179.99</v>
      </c>
      <c r="D1745" s="42">
        <v>99.99</v>
      </c>
      <c r="E1745" s="43">
        <v>44562</v>
      </c>
    </row>
    <row r="1746" spans="1:5" x14ac:dyDescent="0.25">
      <c r="A1746" s="41" t="s">
        <v>98</v>
      </c>
      <c r="B1746" s="42">
        <v>1</v>
      </c>
      <c r="C1746" s="42">
        <v>100</v>
      </c>
      <c r="D1746" s="42">
        <v>100</v>
      </c>
      <c r="E1746" s="43">
        <v>44562</v>
      </c>
    </row>
    <row r="1747" spans="1:5" x14ac:dyDescent="0.25">
      <c r="A1747" s="41" t="s">
        <v>98</v>
      </c>
      <c r="B1747" s="42">
        <v>2.58</v>
      </c>
      <c r="C1747" s="42">
        <v>257.95</v>
      </c>
      <c r="D1747" s="42">
        <v>99.98</v>
      </c>
      <c r="E1747" s="43">
        <v>44562</v>
      </c>
    </row>
    <row r="1748" spans="1:5" x14ac:dyDescent="0.25">
      <c r="A1748" s="41" t="s">
        <v>98</v>
      </c>
      <c r="B1748" s="42">
        <v>0.6</v>
      </c>
      <c r="C1748" s="42">
        <v>59.96</v>
      </c>
      <c r="D1748" s="42">
        <v>99.93</v>
      </c>
      <c r="E1748" s="43">
        <v>44562</v>
      </c>
    </row>
    <row r="1749" spans="1:5" x14ac:dyDescent="0.25">
      <c r="A1749" s="41" t="s">
        <v>98</v>
      </c>
      <c r="B1749" s="42">
        <v>1.8</v>
      </c>
      <c r="C1749" s="42">
        <v>179.88</v>
      </c>
      <c r="D1749" s="42">
        <v>99.93</v>
      </c>
      <c r="E1749" s="43">
        <v>44562</v>
      </c>
    </row>
    <row r="1750" spans="1:5" x14ac:dyDescent="0.25">
      <c r="A1750" s="41" t="s">
        <v>98</v>
      </c>
      <c r="B1750" s="42">
        <v>3.5</v>
      </c>
      <c r="C1750" s="42">
        <v>350.04</v>
      </c>
      <c r="D1750" s="42">
        <v>100.01</v>
      </c>
      <c r="E1750" s="43">
        <v>44562</v>
      </c>
    </row>
    <row r="1751" spans="1:5" x14ac:dyDescent="0.25">
      <c r="A1751" s="41" t="s">
        <v>98</v>
      </c>
      <c r="B1751" s="42">
        <v>1.8</v>
      </c>
      <c r="C1751" s="42">
        <v>180.05</v>
      </c>
      <c r="D1751" s="42">
        <v>100.03</v>
      </c>
      <c r="E1751" s="43">
        <v>44562</v>
      </c>
    </row>
    <row r="1752" spans="1:5" x14ac:dyDescent="0.25">
      <c r="A1752" s="41" t="s">
        <v>98</v>
      </c>
      <c r="B1752" s="42">
        <v>0.13</v>
      </c>
      <c r="C1752" s="42">
        <v>13.01</v>
      </c>
      <c r="D1752" s="42">
        <v>100.08</v>
      </c>
      <c r="E1752" s="43">
        <v>44562</v>
      </c>
    </row>
    <row r="1753" spans="1:5" x14ac:dyDescent="0.25">
      <c r="A1753" s="41" t="s">
        <v>102</v>
      </c>
      <c r="B1753" s="42">
        <v>6.6</v>
      </c>
      <c r="C1753" s="42">
        <v>5280</v>
      </c>
      <c r="D1753" s="42">
        <v>800</v>
      </c>
      <c r="E1753" s="43">
        <v>44562</v>
      </c>
    </row>
    <row r="1754" spans="1:5" x14ac:dyDescent="0.25">
      <c r="A1754" s="41" t="s">
        <v>102</v>
      </c>
      <c r="B1754" s="42">
        <v>9.4</v>
      </c>
      <c r="C1754" s="42">
        <v>7520</v>
      </c>
      <c r="D1754" s="42">
        <v>800</v>
      </c>
      <c r="E1754" s="43">
        <v>44562</v>
      </c>
    </row>
    <row r="1755" spans="1:5" x14ac:dyDescent="0.25">
      <c r="A1755" s="41" t="s">
        <v>102</v>
      </c>
      <c r="B1755" s="42">
        <v>6.6</v>
      </c>
      <c r="C1755" s="42">
        <v>5280</v>
      </c>
      <c r="D1755" s="42">
        <v>800</v>
      </c>
      <c r="E1755" s="43">
        <v>44562</v>
      </c>
    </row>
    <row r="1756" spans="1:5" x14ac:dyDescent="0.25">
      <c r="A1756" s="41" t="s">
        <v>102</v>
      </c>
      <c r="B1756" s="42">
        <v>3.4</v>
      </c>
      <c r="C1756" s="42">
        <v>2720</v>
      </c>
      <c r="D1756" s="42">
        <v>800</v>
      </c>
      <c r="E1756" s="43">
        <v>44562</v>
      </c>
    </row>
    <row r="1757" spans="1:5" x14ac:dyDescent="0.25">
      <c r="A1757" s="41" t="s">
        <v>59</v>
      </c>
      <c r="B1757" s="42">
        <v>112</v>
      </c>
      <c r="C1757" s="42">
        <v>42536.480000000003</v>
      </c>
      <c r="D1757" s="42">
        <v>379.79</v>
      </c>
      <c r="E1757" s="43">
        <v>44562</v>
      </c>
    </row>
    <row r="1758" spans="1:5" x14ac:dyDescent="0.25">
      <c r="A1758" s="41" t="s">
        <v>59</v>
      </c>
      <c r="B1758" s="42">
        <v>112</v>
      </c>
      <c r="C1758" s="42">
        <v>42536.480000000003</v>
      </c>
      <c r="D1758" s="42">
        <v>379.79</v>
      </c>
      <c r="E1758" s="43">
        <v>44562</v>
      </c>
    </row>
    <row r="1759" spans="1:5" x14ac:dyDescent="0.25">
      <c r="A1759" s="41" t="s">
        <v>59</v>
      </c>
      <c r="B1759" s="42">
        <v>112</v>
      </c>
      <c r="C1759" s="42">
        <v>42536.480000000003</v>
      </c>
      <c r="D1759" s="42">
        <v>379.79</v>
      </c>
      <c r="E1759" s="43">
        <v>44562</v>
      </c>
    </row>
    <row r="1760" spans="1:5" x14ac:dyDescent="0.25">
      <c r="A1760" s="41" t="s">
        <v>59</v>
      </c>
      <c r="B1760" s="42">
        <v>112</v>
      </c>
      <c r="C1760" s="42">
        <v>42536.480000000003</v>
      </c>
      <c r="D1760" s="42">
        <v>379.79</v>
      </c>
      <c r="E1760" s="43">
        <v>44562</v>
      </c>
    </row>
    <row r="1761" spans="1:5" x14ac:dyDescent="0.25">
      <c r="A1761" s="41" t="s">
        <v>59</v>
      </c>
      <c r="B1761" s="42">
        <v>112</v>
      </c>
      <c r="C1761" s="42">
        <v>42536.480000000003</v>
      </c>
      <c r="D1761" s="42">
        <v>379.79</v>
      </c>
      <c r="E1761" s="43">
        <v>44562</v>
      </c>
    </row>
    <row r="1762" spans="1:5" x14ac:dyDescent="0.25">
      <c r="A1762" s="41" t="s">
        <v>59</v>
      </c>
      <c r="B1762" s="42">
        <v>80</v>
      </c>
      <c r="C1762" s="42">
        <v>30383.200000000001</v>
      </c>
      <c r="D1762" s="42">
        <v>379.79</v>
      </c>
      <c r="E1762" s="43">
        <v>44562</v>
      </c>
    </row>
    <row r="1763" spans="1:5" x14ac:dyDescent="0.25">
      <c r="A1763" s="41" t="s">
        <v>59</v>
      </c>
      <c r="B1763" s="42">
        <v>90</v>
      </c>
      <c r="C1763" s="42">
        <v>12871.8</v>
      </c>
      <c r="D1763" s="42">
        <v>143.02000000000001</v>
      </c>
      <c r="E1763" s="43">
        <v>44562</v>
      </c>
    </row>
    <row r="1764" spans="1:5" x14ac:dyDescent="0.25">
      <c r="A1764" s="41" t="s">
        <v>59</v>
      </c>
      <c r="B1764" s="42">
        <v>90</v>
      </c>
      <c r="C1764" s="42">
        <v>12871.8</v>
      </c>
      <c r="D1764" s="42">
        <v>143.02000000000001</v>
      </c>
      <c r="E1764" s="43">
        <v>44562</v>
      </c>
    </row>
    <row r="1765" spans="1:5" x14ac:dyDescent="0.25">
      <c r="A1765" s="41" t="s">
        <v>59</v>
      </c>
      <c r="B1765" s="42">
        <v>90</v>
      </c>
      <c r="C1765" s="42">
        <v>12871.8</v>
      </c>
      <c r="D1765" s="42">
        <v>143.02000000000001</v>
      </c>
      <c r="E1765" s="43">
        <v>44562</v>
      </c>
    </row>
    <row r="1766" spans="1:5" x14ac:dyDescent="0.25">
      <c r="A1766" s="41" t="s">
        <v>59</v>
      </c>
      <c r="B1766" s="42">
        <v>90</v>
      </c>
      <c r="C1766" s="42">
        <v>12871.8</v>
      </c>
      <c r="D1766" s="42">
        <v>143.02000000000001</v>
      </c>
      <c r="E1766" s="43">
        <v>44562</v>
      </c>
    </row>
    <row r="1767" spans="1:5" x14ac:dyDescent="0.25">
      <c r="A1767" s="41" t="s">
        <v>59</v>
      </c>
      <c r="B1767" s="42">
        <v>90</v>
      </c>
      <c r="C1767" s="42">
        <v>12871.8</v>
      </c>
      <c r="D1767" s="42">
        <v>143.02000000000001</v>
      </c>
      <c r="E1767" s="43">
        <v>44562</v>
      </c>
    </row>
    <row r="1768" spans="1:5" x14ac:dyDescent="0.25">
      <c r="A1768" s="41" t="s">
        <v>59</v>
      </c>
      <c r="B1768" s="42">
        <v>90</v>
      </c>
      <c r="C1768" s="42">
        <v>12871.8</v>
      </c>
      <c r="D1768" s="42">
        <v>143.02000000000001</v>
      </c>
      <c r="E1768" s="43">
        <v>44562</v>
      </c>
    </row>
    <row r="1769" spans="1:5" x14ac:dyDescent="0.25">
      <c r="A1769" s="41" t="s">
        <v>59</v>
      </c>
      <c r="B1769" s="42">
        <v>90</v>
      </c>
      <c r="C1769" s="42">
        <v>12871.8</v>
      </c>
      <c r="D1769" s="42">
        <v>143.02000000000001</v>
      </c>
      <c r="E1769" s="43">
        <v>44562</v>
      </c>
    </row>
    <row r="1770" spans="1:5" x14ac:dyDescent="0.25">
      <c r="A1770" s="41" t="s">
        <v>59</v>
      </c>
      <c r="B1770" s="42">
        <v>84</v>
      </c>
      <c r="C1770" s="42">
        <v>12013.68</v>
      </c>
      <c r="D1770" s="42">
        <v>143.02000000000001</v>
      </c>
      <c r="E1770" s="43">
        <v>44562</v>
      </c>
    </row>
    <row r="1771" spans="1:5" x14ac:dyDescent="0.25">
      <c r="A1771" s="41" t="s">
        <v>59</v>
      </c>
      <c r="B1771" s="42">
        <v>84</v>
      </c>
      <c r="C1771" s="42">
        <v>12013.63</v>
      </c>
      <c r="D1771" s="42">
        <v>143.02000000000001</v>
      </c>
      <c r="E1771" s="43">
        <v>44562</v>
      </c>
    </row>
    <row r="1772" spans="1:5" x14ac:dyDescent="0.25">
      <c r="A1772" s="41" t="s">
        <v>59</v>
      </c>
      <c r="B1772" s="42">
        <v>84</v>
      </c>
      <c r="C1772" s="42">
        <v>12013.63</v>
      </c>
      <c r="D1772" s="42">
        <v>143.02000000000001</v>
      </c>
      <c r="E1772" s="43">
        <v>44562</v>
      </c>
    </row>
    <row r="1773" spans="1:5" x14ac:dyDescent="0.25">
      <c r="A1773" s="41" t="s">
        <v>59</v>
      </c>
      <c r="B1773" s="42">
        <v>84</v>
      </c>
      <c r="C1773" s="42">
        <v>12013.63</v>
      </c>
      <c r="D1773" s="42">
        <v>143.02000000000001</v>
      </c>
      <c r="E1773" s="43">
        <v>44562</v>
      </c>
    </row>
    <row r="1774" spans="1:5" x14ac:dyDescent="0.25">
      <c r="A1774" s="41" t="s">
        <v>59</v>
      </c>
      <c r="B1774" s="42">
        <v>90</v>
      </c>
      <c r="C1774" s="42">
        <v>12871.75</v>
      </c>
      <c r="D1774" s="42">
        <v>143.02000000000001</v>
      </c>
      <c r="E1774" s="43">
        <v>44562</v>
      </c>
    </row>
    <row r="1775" spans="1:5" x14ac:dyDescent="0.25">
      <c r="A1775" s="41" t="s">
        <v>59</v>
      </c>
      <c r="B1775" s="42">
        <v>22</v>
      </c>
      <c r="C1775" s="42">
        <v>3146.43</v>
      </c>
      <c r="D1775" s="42">
        <v>143.02000000000001</v>
      </c>
      <c r="E1775" s="43">
        <v>44562</v>
      </c>
    </row>
    <row r="1776" spans="1:5" x14ac:dyDescent="0.25">
      <c r="A1776" s="41" t="s">
        <v>59</v>
      </c>
      <c r="B1776" s="42">
        <v>110</v>
      </c>
      <c r="C1776" s="42">
        <v>15732.13</v>
      </c>
      <c r="D1776" s="42">
        <v>143.02000000000001</v>
      </c>
      <c r="E1776" s="43">
        <v>44562</v>
      </c>
    </row>
    <row r="1777" spans="1:5" x14ac:dyDescent="0.25">
      <c r="A1777" s="41" t="s">
        <v>59</v>
      </c>
      <c r="B1777" s="42">
        <v>110</v>
      </c>
      <c r="C1777" s="42">
        <v>15732.2</v>
      </c>
      <c r="D1777" s="42">
        <v>143.02000000000001</v>
      </c>
      <c r="E1777" s="43">
        <v>44562</v>
      </c>
    </row>
    <row r="1778" spans="1:5" x14ac:dyDescent="0.25">
      <c r="A1778" s="41" t="s">
        <v>59</v>
      </c>
      <c r="B1778" s="42">
        <v>110</v>
      </c>
      <c r="C1778" s="42">
        <v>15732.2</v>
      </c>
      <c r="D1778" s="42">
        <v>143.02000000000001</v>
      </c>
      <c r="E1778" s="43">
        <v>44562</v>
      </c>
    </row>
    <row r="1779" spans="1:5" x14ac:dyDescent="0.25">
      <c r="A1779" s="41" t="s">
        <v>59</v>
      </c>
      <c r="B1779" s="42">
        <v>110</v>
      </c>
      <c r="C1779" s="42">
        <v>13258.4</v>
      </c>
      <c r="D1779" s="42">
        <v>120.53</v>
      </c>
      <c r="E1779" s="43">
        <v>44562</v>
      </c>
    </row>
    <row r="1780" spans="1:5" x14ac:dyDescent="0.25">
      <c r="A1780" s="41" t="s">
        <v>59</v>
      </c>
      <c r="B1780" s="42">
        <v>110</v>
      </c>
      <c r="C1780" s="42">
        <v>11196.9</v>
      </c>
      <c r="D1780" s="42">
        <v>101.79</v>
      </c>
      <c r="E1780" s="43">
        <v>44562</v>
      </c>
    </row>
    <row r="1781" spans="1:5" x14ac:dyDescent="0.25">
      <c r="A1781" s="41" t="s">
        <v>59</v>
      </c>
      <c r="B1781" s="42">
        <v>110</v>
      </c>
      <c r="C1781" s="42">
        <v>11196.9</v>
      </c>
      <c r="D1781" s="42">
        <v>101.79</v>
      </c>
      <c r="E1781" s="43">
        <v>44562</v>
      </c>
    </row>
    <row r="1782" spans="1:5" x14ac:dyDescent="0.25">
      <c r="A1782" s="41" t="s">
        <v>59</v>
      </c>
      <c r="B1782" s="42">
        <v>110</v>
      </c>
      <c r="C1782" s="42">
        <v>11196.9</v>
      </c>
      <c r="D1782" s="42">
        <v>101.79</v>
      </c>
      <c r="E1782" s="43">
        <v>44562</v>
      </c>
    </row>
    <row r="1783" spans="1:5" x14ac:dyDescent="0.25">
      <c r="A1783" s="41" t="s">
        <v>59</v>
      </c>
      <c r="B1783" s="42">
        <v>110</v>
      </c>
      <c r="C1783" s="42">
        <v>11196.9</v>
      </c>
      <c r="D1783" s="42">
        <v>101.79</v>
      </c>
      <c r="E1783" s="43">
        <v>44562</v>
      </c>
    </row>
    <row r="1784" spans="1:5" x14ac:dyDescent="0.25">
      <c r="A1784" s="41" t="s">
        <v>59</v>
      </c>
      <c r="B1784" s="42">
        <v>110</v>
      </c>
      <c r="C1784" s="42">
        <v>11196.9</v>
      </c>
      <c r="D1784" s="42">
        <v>101.79</v>
      </c>
      <c r="E1784" s="43">
        <v>44562</v>
      </c>
    </row>
    <row r="1785" spans="1:5" x14ac:dyDescent="0.25">
      <c r="A1785" s="41" t="s">
        <v>59</v>
      </c>
      <c r="B1785" s="42">
        <v>110</v>
      </c>
      <c r="C1785" s="42">
        <v>13669.5</v>
      </c>
      <c r="D1785" s="42">
        <v>124.27</v>
      </c>
      <c r="E1785" s="43">
        <v>44562</v>
      </c>
    </row>
    <row r="1786" spans="1:5" x14ac:dyDescent="0.25">
      <c r="A1786" s="41" t="s">
        <v>59</v>
      </c>
      <c r="B1786" s="42">
        <v>110</v>
      </c>
      <c r="C1786" s="42">
        <v>15730</v>
      </c>
      <c r="D1786" s="42">
        <v>143</v>
      </c>
      <c r="E1786" s="43">
        <v>44562</v>
      </c>
    </row>
    <row r="1787" spans="1:5" x14ac:dyDescent="0.25">
      <c r="A1787" s="41" t="s">
        <v>59</v>
      </c>
      <c r="B1787" s="42">
        <v>110</v>
      </c>
      <c r="C1787" s="42">
        <v>15730</v>
      </c>
      <c r="D1787" s="42">
        <v>143</v>
      </c>
      <c r="E1787" s="43">
        <v>44562</v>
      </c>
    </row>
    <row r="1788" spans="1:5" x14ac:dyDescent="0.25">
      <c r="A1788" s="41" t="s">
        <v>59</v>
      </c>
      <c r="B1788" s="42">
        <v>79</v>
      </c>
      <c r="C1788" s="42">
        <v>11297</v>
      </c>
      <c r="D1788" s="42">
        <v>143</v>
      </c>
      <c r="E1788" s="43">
        <v>44562</v>
      </c>
    </row>
    <row r="1789" spans="1:5" x14ac:dyDescent="0.25">
      <c r="A1789" s="41" t="s">
        <v>91</v>
      </c>
      <c r="B1789" s="42">
        <v>18</v>
      </c>
      <c r="C1789" s="42">
        <v>4267.62</v>
      </c>
      <c r="D1789" s="42">
        <v>237.09</v>
      </c>
      <c r="E1789" s="43">
        <v>44562</v>
      </c>
    </row>
    <row r="1790" spans="1:5" x14ac:dyDescent="0.25">
      <c r="A1790" s="41" t="s">
        <v>91</v>
      </c>
      <c r="B1790" s="42">
        <v>9.6</v>
      </c>
      <c r="C1790" s="42">
        <v>2276.06</v>
      </c>
      <c r="D1790" s="42">
        <v>237.09</v>
      </c>
      <c r="E1790" s="43">
        <v>44562</v>
      </c>
    </row>
    <row r="1791" spans="1:5" x14ac:dyDescent="0.25">
      <c r="A1791" s="41" t="s">
        <v>91</v>
      </c>
      <c r="B1791" s="42">
        <v>12</v>
      </c>
      <c r="C1791" s="42">
        <v>3005.88</v>
      </c>
      <c r="D1791" s="42">
        <v>250.49</v>
      </c>
      <c r="E1791" s="43">
        <v>44562</v>
      </c>
    </row>
    <row r="1792" spans="1:5" x14ac:dyDescent="0.25">
      <c r="A1792" s="41" t="s">
        <v>91</v>
      </c>
      <c r="B1792" s="42">
        <v>8</v>
      </c>
      <c r="C1792" s="42">
        <v>2003.92</v>
      </c>
      <c r="D1792" s="42">
        <v>250.49</v>
      </c>
      <c r="E1792" s="43">
        <v>44562</v>
      </c>
    </row>
    <row r="1793" spans="1:5" x14ac:dyDescent="0.25">
      <c r="A1793" s="41" t="s">
        <v>91</v>
      </c>
      <c r="B1793" s="42">
        <v>10</v>
      </c>
      <c r="C1793" s="42">
        <v>2527.37</v>
      </c>
      <c r="D1793" s="42">
        <v>252.74</v>
      </c>
      <c r="E1793" s="43">
        <v>44562</v>
      </c>
    </row>
    <row r="1794" spans="1:5" x14ac:dyDescent="0.25">
      <c r="A1794" s="41" t="s">
        <v>91</v>
      </c>
      <c r="B1794" s="42">
        <v>10</v>
      </c>
      <c r="C1794" s="42">
        <v>2527.37</v>
      </c>
      <c r="D1794" s="42">
        <v>252.74</v>
      </c>
      <c r="E1794" s="43">
        <v>44562</v>
      </c>
    </row>
    <row r="1795" spans="1:5" x14ac:dyDescent="0.25">
      <c r="A1795" s="41" t="s">
        <v>91</v>
      </c>
      <c r="B1795" s="42">
        <v>10</v>
      </c>
      <c r="C1795" s="42">
        <v>2527.37</v>
      </c>
      <c r="D1795" s="42">
        <v>252.74</v>
      </c>
      <c r="E1795" s="43">
        <v>44562</v>
      </c>
    </row>
    <row r="1796" spans="1:5" x14ac:dyDescent="0.25">
      <c r="A1796" s="41" t="s">
        <v>91</v>
      </c>
      <c r="B1796" s="42">
        <v>11</v>
      </c>
      <c r="C1796" s="42">
        <v>2780.1</v>
      </c>
      <c r="D1796" s="42">
        <v>252.74</v>
      </c>
      <c r="E1796" s="43">
        <v>44562</v>
      </c>
    </row>
    <row r="1797" spans="1:5" x14ac:dyDescent="0.25">
      <c r="A1797" s="41" t="s">
        <v>91</v>
      </c>
      <c r="B1797" s="42">
        <v>4.5999999999999996</v>
      </c>
      <c r="C1797" s="42">
        <v>1162.5899999999999</v>
      </c>
      <c r="D1797" s="42">
        <v>252.74</v>
      </c>
      <c r="E1797" s="43">
        <v>44562</v>
      </c>
    </row>
    <row r="1798" spans="1:5" x14ac:dyDescent="0.25">
      <c r="A1798" s="41" t="s">
        <v>91</v>
      </c>
      <c r="B1798" s="42">
        <v>10</v>
      </c>
      <c r="C1798" s="42">
        <v>2527.37</v>
      </c>
      <c r="D1798" s="42">
        <v>252.74</v>
      </c>
      <c r="E1798" s="43">
        <v>44562</v>
      </c>
    </row>
    <row r="1799" spans="1:5" x14ac:dyDescent="0.25">
      <c r="A1799" s="41" t="s">
        <v>91</v>
      </c>
      <c r="B1799" s="42">
        <v>12</v>
      </c>
      <c r="C1799" s="42">
        <v>2881.19</v>
      </c>
      <c r="D1799" s="42">
        <v>240.1</v>
      </c>
      <c r="E1799" s="43">
        <v>44562</v>
      </c>
    </row>
    <row r="1800" spans="1:5" x14ac:dyDescent="0.25">
      <c r="A1800" s="41" t="s">
        <v>91</v>
      </c>
      <c r="B1800" s="42">
        <v>7</v>
      </c>
      <c r="C1800" s="42">
        <v>1669.01</v>
      </c>
      <c r="D1800" s="42">
        <v>238.43</v>
      </c>
      <c r="E1800" s="43">
        <v>44562</v>
      </c>
    </row>
    <row r="1801" spans="1:5" x14ac:dyDescent="0.25">
      <c r="A1801" s="41" t="s">
        <v>91</v>
      </c>
      <c r="B1801" s="42">
        <v>7</v>
      </c>
      <c r="C1801" s="42">
        <v>1769.16</v>
      </c>
      <c r="D1801" s="42">
        <v>252.74</v>
      </c>
      <c r="E1801" s="43">
        <v>44562</v>
      </c>
    </row>
    <row r="1802" spans="1:5" x14ac:dyDescent="0.25">
      <c r="A1802" s="41" t="s">
        <v>91</v>
      </c>
      <c r="B1802" s="42">
        <v>10</v>
      </c>
      <c r="C1802" s="42">
        <v>2447.25</v>
      </c>
      <c r="D1802" s="42">
        <v>244.73</v>
      </c>
      <c r="E1802" s="43">
        <v>44562</v>
      </c>
    </row>
    <row r="1803" spans="1:5" x14ac:dyDescent="0.25">
      <c r="A1803" s="41" t="s">
        <v>91</v>
      </c>
      <c r="B1803" s="42">
        <v>16.32</v>
      </c>
      <c r="C1803" s="42">
        <v>3891.18</v>
      </c>
      <c r="D1803" s="42">
        <v>238.43</v>
      </c>
      <c r="E1803" s="43">
        <v>44562</v>
      </c>
    </row>
    <row r="1804" spans="1:5" x14ac:dyDescent="0.25">
      <c r="A1804" s="41" t="s">
        <v>91</v>
      </c>
      <c r="B1804" s="42">
        <v>16.8</v>
      </c>
      <c r="C1804" s="42">
        <v>4148.6899999999996</v>
      </c>
      <c r="D1804" s="42">
        <v>246.95</v>
      </c>
      <c r="E1804" s="43">
        <v>44562</v>
      </c>
    </row>
    <row r="1805" spans="1:5" x14ac:dyDescent="0.25">
      <c r="A1805" s="41" t="s">
        <v>91</v>
      </c>
      <c r="B1805" s="42">
        <v>18</v>
      </c>
      <c r="C1805" s="42">
        <v>4549.26</v>
      </c>
      <c r="D1805" s="42">
        <v>252.74</v>
      </c>
      <c r="E1805" s="43">
        <v>44562</v>
      </c>
    </row>
    <row r="1806" spans="1:5" x14ac:dyDescent="0.25">
      <c r="A1806" s="41" t="s">
        <v>91</v>
      </c>
      <c r="B1806" s="42">
        <v>18</v>
      </c>
      <c r="C1806" s="42">
        <v>4549.26</v>
      </c>
      <c r="D1806" s="42">
        <v>252.74</v>
      </c>
      <c r="E1806" s="43">
        <v>44562</v>
      </c>
    </row>
    <row r="1807" spans="1:5" x14ac:dyDescent="0.25">
      <c r="A1807" s="41" t="s">
        <v>91</v>
      </c>
      <c r="B1807" s="42">
        <v>18</v>
      </c>
      <c r="C1807" s="42">
        <v>4549.2700000000004</v>
      </c>
      <c r="D1807" s="42">
        <v>252.74</v>
      </c>
      <c r="E1807" s="43">
        <v>44562</v>
      </c>
    </row>
    <row r="1808" spans="1:5" x14ac:dyDescent="0.25">
      <c r="A1808" s="41" t="s">
        <v>91</v>
      </c>
      <c r="B1808" s="42">
        <v>3</v>
      </c>
      <c r="C1808" s="42">
        <v>758.21</v>
      </c>
      <c r="D1808" s="42">
        <v>252.74</v>
      </c>
      <c r="E1808" s="43">
        <v>44562</v>
      </c>
    </row>
    <row r="1809" spans="1:5" x14ac:dyDescent="0.25">
      <c r="A1809" s="41" t="s">
        <v>91</v>
      </c>
      <c r="B1809" s="42">
        <v>16</v>
      </c>
      <c r="C1809" s="42">
        <v>4043.79</v>
      </c>
      <c r="D1809" s="42">
        <v>252.74</v>
      </c>
      <c r="E1809" s="43">
        <v>44562</v>
      </c>
    </row>
    <row r="1810" spans="1:5" x14ac:dyDescent="0.25">
      <c r="A1810" s="41" t="s">
        <v>91</v>
      </c>
      <c r="B1810" s="42">
        <v>18</v>
      </c>
      <c r="C1810" s="42">
        <v>4549.26</v>
      </c>
      <c r="D1810" s="42">
        <v>252.74</v>
      </c>
      <c r="E1810" s="43">
        <v>44562</v>
      </c>
    </row>
    <row r="1811" spans="1:5" x14ac:dyDescent="0.25">
      <c r="A1811" s="41" t="s">
        <v>91</v>
      </c>
      <c r="B1811" s="42">
        <v>18</v>
      </c>
      <c r="C1811" s="42">
        <v>4549.26</v>
      </c>
      <c r="D1811" s="42">
        <v>252.74</v>
      </c>
      <c r="E1811" s="43">
        <v>44562</v>
      </c>
    </row>
    <row r="1812" spans="1:5" x14ac:dyDescent="0.25">
      <c r="A1812" s="41" t="s">
        <v>91</v>
      </c>
      <c r="B1812" s="42">
        <v>16.399999999999999</v>
      </c>
      <c r="C1812" s="42">
        <v>4144.8900000000003</v>
      </c>
      <c r="D1812" s="42">
        <v>252.74</v>
      </c>
      <c r="E1812" s="43">
        <v>44562</v>
      </c>
    </row>
    <row r="1813" spans="1:5" x14ac:dyDescent="0.25">
      <c r="A1813" s="41" t="s">
        <v>226</v>
      </c>
      <c r="B1813" s="42">
        <v>4.0999999999999996</v>
      </c>
      <c r="C1813" s="42">
        <v>3690</v>
      </c>
      <c r="D1813" s="42">
        <v>900</v>
      </c>
      <c r="E1813" s="43">
        <v>44562</v>
      </c>
    </row>
    <row r="1814" spans="1:5" x14ac:dyDescent="0.25">
      <c r="A1814" s="41" t="s">
        <v>226</v>
      </c>
      <c r="B1814" s="42">
        <v>2</v>
      </c>
      <c r="C1814" s="42">
        <v>1600</v>
      </c>
      <c r="D1814" s="42">
        <v>800</v>
      </c>
      <c r="E1814" s="43">
        <v>44562</v>
      </c>
    </row>
    <row r="1815" spans="1:5" x14ac:dyDescent="0.25">
      <c r="A1815" s="41" t="s">
        <v>17</v>
      </c>
      <c r="B1815" s="42">
        <v>0.11899999999999999</v>
      </c>
      <c r="C1815" s="42">
        <v>107.09</v>
      </c>
      <c r="D1815" s="42">
        <v>899.92</v>
      </c>
      <c r="E1815" s="43">
        <v>44562</v>
      </c>
    </row>
    <row r="1816" spans="1:5" x14ac:dyDescent="0.25">
      <c r="A1816" s="41" t="s">
        <v>17</v>
      </c>
      <c r="B1816" s="42">
        <v>0.192</v>
      </c>
      <c r="C1816" s="42">
        <v>172.78</v>
      </c>
      <c r="D1816" s="42">
        <v>899.9</v>
      </c>
      <c r="E1816" s="43">
        <v>44562</v>
      </c>
    </row>
    <row r="1817" spans="1:5" x14ac:dyDescent="0.25">
      <c r="A1817" s="41" t="s">
        <v>17</v>
      </c>
      <c r="B1817" s="42">
        <v>2.1999999999999999E-2</v>
      </c>
      <c r="C1817" s="42">
        <v>19.8</v>
      </c>
      <c r="D1817" s="42">
        <v>900</v>
      </c>
      <c r="E1817" s="43">
        <v>44562</v>
      </c>
    </row>
    <row r="1818" spans="1:5" x14ac:dyDescent="0.25">
      <c r="A1818" s="41" t="s">
        <v>17</v>
      </c>
      <c r="B1818" s="42">
        <v>9.1999999999999998E-2</v>
      </c>
      <c r="C1818" s="42">
        <v>82.79</v>
      </c>
      <c r="D1818" s="42">
        <v>899.89</v>
      </c>
      <c r="E1818" s="43">
        <v>44562</v>
      </c>
    </row>
    <row r="1819" spans="1:5" x14ac:dyDescent="0.25">
      <c r="A1819" s="41" t="s">
        <v>17</v>
      </c>
      <c r="B1819" s="42">
        <v>8.5999999999999993E-2</v>
      </c>
      <c r="C1819" s="42">
        <v>77.400000000000006</v>
      </c>
      <c r="D1819" s="42">
        <v>900</v>
      </c>
      <c r="E1819" s="43">
        <v>44562</v>
      </c>
    </row>
    <row r="1820" spans="1:5" x14ac:dyDescent="0.25">
      <c r="A1820" s="41" t="s">
        <v>17</v>
      </c>
      <c r="B1820" s="42">
        <v>6.5000000000000002E-2</v>
      </c>
      <c r="C1820" s="42">
        <v>58.49</v>
      </c>
      <c r="D1820" s="42">
        <v>899.85</v>
      </c>
      <c r="E1820" s="43">
        <v>44562</v>
      </c>
    </row>
    <row r="1821" spans="1:5" x14ac:dyDescent="0.25">
      <c r="A1821" s="41" t="s">
        <v>17</v>
      </c>
      <c r="B1821" s="42">
        <v>8.5999999999999993E-2</v>
      </c>
      <c r="C1821" s="42">
        <v>77.400000000000006</v>
      </c>
      <c r="D1821" s="42">
        <v>900</v>
      </c>
      <c r="E1821" s="43">
        <v>44562</v>
      </c>
    </row>
    <row r="1822" spans="1:5" x14ac:dyDescent="0.25">
      <c r="A1822" s="41" t="s">
        <v>17</v>
      </c>
      <c r="B1822" s="42">
        <v>0.104</v>
      </c>
      <c r="C1822" s="42">
        <v>93.59</v>
      </c>
      <c r="D1822" s="42">
        <v>899.9</v>
      </c>
      <c r="E1822" s="43">
        <v>44562</v>
      </c>
    </row>
    <row r="1823" spans="1:5" x14ac:dyDescent="0.25">
      <c r="A1823" s="41" t="s">
        <v>17</v>
      </c>
      <c r="B1823" s="42">
        <v>0.152</v>
      </c>
      <c r="C1823" s="42">
        <v>136.78</v>
      </c>
      <c r="D1823" s="42">
        <v>899.87</v>
      </c>
      <c r="E1823" s="43">
        <v>44562</v>
      </c>
    </row>
    <row r="1824" spans="1:5" x14ac:dyDescent="0.25">
      <c r="A1824" s="41" t="s">
        <v>17</v>
      </c>
      <c r="B1824" s="42">
        <v>5.407</v>
      </c>
      <c r="C1824" s="42">
        <v>4865.68</v>
      </c>
      <c r="D1824" s="42">
        <v>899.89</v>
      </c>
      <c r="E1824" s="43">
        <v>44562</v>
      </c>
    </row>
    <row r="1825" spans="1:5" x14ac:dyDescent="0.25">
      <c r="A1825" s="41" t="s">
        <v>17</v>
      </c>
      <c r="B1825" s="42">
        <v>9.7000000000000003E-2</v>
      </c>
      <c r="C1825" s="42">
        <v>116.4</v>
      </c>
      <c r="D1825" s="42">
        <v>1200</v>
      </c>
      <c r="E1825" s="43">
        <v>44562</v>
      </c>
    </row>
    <row r="1826" spans="1:5" x14ac:dyDescent="0.25">
      <c r="A1826" s="41" t="s">
        <v>17</v>
      </c>
      <c r="B1826" s="42">
        <v>2.5000000000000001E-2</v>
      </c>
      <c r="C1826" s="42">
        <v>30</v>
      </c>
      <c r="D1826" s="42">
        <v>1200</v>
      </c>
      <c r="E1826" s="43">
        <v>44562</v>
      </c>
    </row>
    <row r="1827" spans="1:5" x14ac:dyDescent="0.25">
      <c r="A1827" s="41" t="s">
        <v>17</v>
      </c>
      <c r="B1827" s="42">
        <v>0.13</v>
      </c>
      <c r="C1827" s="42">
        <v>156</v>
      </c>
      <c r="D1827" s="42">
        <v>1200</v>
      </c>
      <c r="E1827" s="43">
        <v>44562</v>
      </c>
    </row>
    <row r="1828" spans="1:5" x14ac:dyDescent="0.25">
      <c r="A1828" s="41" t="s">
        <v>17</v>
      </c>
      <c r="B1828" s="42">
        <v>4.2999999999999997E-2</v>
      </c>
      <c r="C1828" s="42">
        <v>51.6</v>
      </c>
      <c r="D1828" s="42">
        <v>1200</v>
      </c>
      <c r="E1828" s="43">
        <v>44562</v>
      </c>
    </row>
    <row r="1829" spans="1:5" x14ac:dyDescent="0.25">
      <c r="A1829" s="41" t="s">
        <v>17</v>
      </c>
      <c r="B1829" s="42">
        <v>8.5999999999999993E-2</v>
      </c>
      <c r="C1829" s="42">
        <v>103.2</v>
      </c>
      <c r="D1829" s="42">
        <v>1200</v>
      </c>
      <c r="E1829" s="43">
        <v>44562</v>
      </c>
    </row>
    <row r="1830" spans="1:5" x14ac:dyDescent="0.25">
      <c r="A1830" s="41" t="s">
        <v>17</v>
      </c>
      <c r="B1830" s="42">
        <v>8.5999999999999993E-2</v>
      </c>
      <c r="C1830" s="42">
        <v>103.2</v>
      </c>
      <c r="D1830" s="42">
        <v>1200</v>
      </c>
      <c r="E1830" s="43">
        <v>44562</v>
      </c>
    </row>
    <row r="1831" spans="1:5" x14ac:dyDescent="0.25">
      <c r="A1831" s="41" t="s">
        <v>17</v>
      </c>
      <c r="B1831" s="42">
        <v>0.17299999999999999</v>
      </c>
      <c r="C1831" s="42">
        <v>207.6</v>
      </c>
      <c r="D1831" s="42">
        <v>1200</v>
      </c>
      <c r="E1831" s="43">
        <v>44562</v>
      </c>
    </row>
    <row r="1832" spans="1:5" x14ac:dyDescent="0.25">
      <c r="A1832" s="41" t="s">
        <v>17</v>
      </c>
      <c r="B1832" s="42">
        <v>1.7999999999999999E-2</v>
      </c>
      <c r="C1832" s="42">
        <v>21.6</v>
      </c>
      <c r="D1832" s="42">
        <v>1200</v>
      </c>
      <c r="E1832" s="43">
        <v>44562</v>
      </c>
    </row>
    <row r="1833" spans="1:5" x14ac:dyDescent="0.25">
      <c r="A1833" s="41" t="s">
        <v>17</v>
      </c>
      <c r="B1833" s="42">
        <v>9.7000000000000003E-2</v>
      </c>
      <c r="C1833" s="42">
        <v>116.4</v>
      </c>
      <c r="D1833" s="42">
        <v>1200</v>
      </c>
      <c r="E1833" s="43">
        <v>44562</v>
      </c>
    </row>
    <row r="1834" spans="1:5" x14ac:dyDescent="0.25">
      <c r="A1834" s="41" t="s">
        <v>17</v>
      </c>
      <c r="B1834" s="42">
        <v>9.7000000000000003E-2</v>
      </c>
      <c r="C1834" s="42">
        <v>116.4</v>
      </c>
      <c r="D1834" s="42">
        <v>1200</v>
      </c>
      <c r="E1834" s="43">
        <v>44562</v>
      </c>
    </row>
    <row r="1835" spans="1:5" x14ac:dyDescent="0.25">
      <c r="A1835" s="41" t="s">
        <v>17</v>
      </c>
      <c r="B1835" s="42">
        <v>8.5999999999999993E-2</v>
      </c>
      <c r="C1835" s="42">
        <v>103.2</v>
      </c>
      <c r="D1835" s="42">
        <v>1200</v>
      </c>
      <c r="E1835" s="43">
        <v>44562</v>
      </c>
    </row>
    <row r="1836" spans="1:5" x14ac:dyDescent="0.25">
      <c r="A1836" s="41" t="s">
        <v>17</v>
      </c>
      <c r="B1836" s="42">
        <v>8.5999999999999993E-2</v>
      </c>
      <c r="C1836" s="42">
        <v>105.6</v>
      </c>
      <c r="D1836" s="42">
        <v>1227.9100000000001</v>
      </c>
      <c r="E1836" s="43">
        <v>44562</v>
      </c>
    </row>
    <row r="1837" spans="1:5" x14ac:dyDescent="0.25">
      <c r="A1837" s="41" t="s">
        <v>17</v>
      </c>
      <c r="B1837" s="42">
        <v>0.108</v>
      </c>
      <c r="C1837" s="42">
        <v>140.4</v>
      </c>
      <c r="D1837" s="42">
        <v>1300</v>
      </c>
      <c r="E1837" s="43">
        <v>44562</v>
      </c>
    </row>
    <row r="1838" spans="1:5" x14ac:dyDescent="0.25">
      <c r="A1838" s="41" t="s">
        <v>17</v>
      </c>
      <c r="B1838" s="42">
        <v>0.108</v>
      </c>
      <c r="C1838" s="42">
        <v>140.4</v>
      </c>
      <c r="D1838" s="42">
        <v>1300</v>
      </c>
      <c r="E1838" s="43">
        <v>44562</v>
      </c>
    </row>
    <row r="1839" spans="1:5" x14ac:dyDescent="0.25">
      <c r="A1839" s="41" t="s">
        <v>17</v>
      </c>
      <c r="B1839" s="42">
        <v>0.56599999999999995</v>
      </c>
      <c r="C1839" s="42">
        <v>735.8</v>
      </c>
      <c r="D1839" s="42">
        <v>1300</v>
      </c>
      <c r="E1839" s="43">
        <v>44562</v>
      </c>
    </row>
    <row r="1840" spans="1:5" x14ac:dyDescent="0.25">
      <c r="A1840" s="41" t="s">
        <v>17</v>
      </c>
      <c r="B1840" s="42">
        <v>4.9000000000000002E-2</v>
      </c>
      <c r="C1840" s="42">
        <v>63.7</v>
      </c>
      <c r="D1840" s="42">
        <v>1300</v>
      </c>
      <c r="E1840" s="43">
        <v>44562</v>
      </c>
    </row>
    <row r="1841" spans="1:5" x14ac:dyDescent="0.25">
      <c r="A1841" s="41" t="s">
        <v>17</v>
      </c>
      <c r="B1841" s="42">
        <v>8.5999999999999993E-2</v>
      </c>
      <c r="C1841" s="42">
        <v>111.8</v>
      </c>
      <c r="D1841" s="42">
        <v>1300</v>
      </c>
      <c r="E1841" s="43">
        <v>44562</v>
      </c>
    </row>
    <row r="1842" spans="1:5" x14ac:dyDescent="0.25">
      <c r="A1842" s="41" t="s">
        <v>17</v>
      </c>
      <c r="B1842" s="42">
        <v>5.1999999999999998E-2</v>
      </c>
      <c r="C1842" s="42">
        <v>67.599999999999994</v>
      </c>
      <c r="D1842" s="42">
        <v>1300</v>
      </c>
      <c r="E1842" s="43">
        <v>44562</v>
      </c>
    </row>
    <row r="1843" spans="1:5" x14ac:dyDescent="0.25">
      <c r="A1843" s="41" t="s">
        <v>17</v>
      </c>
      <c r="B1843" s="42">
        <v>0.19400000000000001</v>
      </c>
      <c r="C1843" s="42">
        <v>252.2</v>
      </c>
      <c r="D1843" s="42">
        <v>1300</v>
      </c>
      <c r="E1843" s="43">
        <v>44562</v>
      </c>
    </row>
    <row r="1844" spans="1:5" x14ac:dyDescent="0.25">
      <c r="A1844" s="41" t="s">
        <v>17</v>
      </c>
      <c r="B1844" s="42">
        <v>5.1130000000000004</v>
      </c>
      <c r="C1844" s="42">
        <v>4866.8999999999996</v>
      </c>
      <c r="D1844" s="42">
        <v>951.87</v>
      </c>
      <c r="E1844" s="43">
        <v>44562</v>
      </c>
    </row>
    <row r="1845" spans="1:5" x14ac:dyDescent="0.25">
      <c r="A1845" s="41" t="s">
        <v>17</v>
      </c>
      <c r="B1845" s="42">
        <v>0.14699999999999999</v>
      </c>
      <c r="C1845" s="42">
        <v>147</v>
      </c>
      <c r="D1845" s="42">
        <v>1000</v>
      </c>
      <c r="E1845" s="43">
        <v>44562</v>
      </c>
    </row>
    <row r="1846" spans="1:5" x14ac:dyDescent="0.25">
      <c r="A1846" s="41" t="s">
        <v>17</v>
      </c>
      <c r="B1846" s="42">
        <v>6.5000000000000002E-2</v>
      </c>
      <c r="C1846" s="42">
        <v>65</v>
      </c>
      <c r="D1846" s="42">
        <v>1000</v>
      </c>
      <c r="E1846" s="43">
        <v>44562</v>
      </c>
    </row>
    <row r="1847" spans="1:5" x14ac:dyDescent="0.25">
      <c r="A1847" s="41" t="s">
        <v>17</v>
      </c>
      <c r="B1847" s="42">
        <v>9.8000000000000004E-2</v>
      </c>
      <c r="C1847" s="42">
        <v>98</v>
      </c>
      <c r="D1847" s="42">
        <v>1000</v>
      </c>
      <c r="E1847" s="43">
        <v>44562</v>
      </c>
    </row>
    <row r="1848" spans="1:5" x14ac:dyDescent="0.25">
      <c r="A1848" s="41" t="s">
        <v>17</v>
      </c>
      <c r="B1848" s="42">
        <v>8.5999999999999993E-2</v>
      </c>
      <c r="C1848" s="42">
        <v>86</v>
      </c>
      <c r="D1848" s="42">
        <v>1000</v>
      </c>
      <c r="E1848" s="43">
        <v>44562</v>
      </c>
    </row>
    <row r="1849" spans="1:5" x14ac:dyDescent="0.25">
      <c r="A1849" s="41" t="s">
        <v>17</v>
      </c>
      <c r="B1849" s="42">
        <v>8.5999999999999993E-2</v>
      </c>
      <c r="C1849" s="42">
        <v>86</v>
      </c>
      <c r="D1849" s="42">
        <v>1000</v>
      </c>
      <c r="E1849" s="43">
        <v>44562</v>
      </c>
    </row>
    <row r="1850" spans="1:5" x14ac:dyDescent="0.25">
      <c r="A1850" s="41" t="s">
        <v>17</v>
      </c>
      <c r="B1850" s="42">
        <v>0.104</v>
      </c>
      <c r="C1850" s="42">
        <v>104</v>
      </c>
      <c r="D1850" s="42">
        <v>1000</v>
      </c>
      <c r="E1850" s="43">
        <v>44562</v>
      </c>
    </row>
    <row r="1851" spans="1:5" x14ac:dyDescent="0.25">
      <c r="A1851" s="41" t="s">
        <v>17</v>
      </c>
      <c r="B1851" s="42">
        <v>2.1999999999999999E-2</v>
      </c>
      <c r="C1851" s="42">
        <v>22</v>
      </c>
      <c r="D1851" s="42">
        <v>1000</v>
      </c>
      <c r="E1851" s="43">
        <v>44562</v>
      </c>
    </row>
    <row r="1852" spans="1:5" x14ac:dyDescent="0.25">
      <c r="A1852" s="41" t="s">
        <v>17</v>
      </c>
      <c r="B1852" s="42">
        <v>9.7000000000000003E-2</v>
      </c>
      <c r="C1852" s="42">
        <v>97</v>
      </c>
      <c r="D1852" s="42">
        <v>1000</v>
      </c>
      <c r="E1852" s="43">
        <v>44562</v>
      </c>
    </row>
    <row r="1853" spans="1:5" x14ac:dyDescent="0.25">
      <c r="A1853" s="41" t="s">
        <v>17</v>
      </c>
      <c r="B1853" s="42">
        <v>0.108</v>
      </c>
      <c r="C1853" s="42">
        <v>108</v>
      </c>
      <c r="D1853" s="42">
        <v>1000</v>
      </c>
      <c r="E1853" s="43">
        <v>44562</v>
      </c>
    </row>
    <row r="1854" spans="1:5" x14ac:dyDescent="0.25">
      <c r="A1854" s="41" t="s">
        <v>17</v>
      </c>
      <c r="B1854" s="42">
        <v>8.5999999999999993E-2</v>
      </c>
      <c r="C1854" s="42">
        <v>86</v>
      </c>
      <c r="D1854" s="42">
        <v>1000</v>
      </c>
      <c r="E1854" s="43">
        <v>44562</v>
      </c>
    </row>
    <row r="1855" spans="1:5" x14ac:dyDescent="0.25">
      <c r="A1855" s="41" t="s">
        <v>17</v>
      </c>
      <c r="B1855" s="42">
        <v>0.192</v>
      </c>
      <c r="C1855" s="42">
        <v>201.1</v>
      </c>
      <c r="D1855" s="42">
        <v>1047.4000000000001</v>
      </c>
      <c r="E1855" s="43">
        <v>44562</v>
      </c>
    </row>
    <row r="1856" spans="1:5" x14ac:dyDescent="0.25">
      <c r="A1856" s="41" t="s">
        <v>17</v>
      </c>
      <c r="B1856" s="42">
        <v>9.7000000000000003E-2</v>
      </c>
      <c r="C1856" s="42">
        <v>106.7</v>
      </c>
      <c r="D1856" s="42">
        <v>1100</v>
      </c>
      <c r="E1856" s="43">
        <v>44562</v>
      </c>
    </row>
    <row r="1857" spans="1:5" x14ac:dyDescent="0.25">
      <c r="A1857" s="41" t="s">
        <v>17</v>
      </c>
      <c r="B1857" s="42">
        <v>0.108</v>
      </c>
      <c r="C1857" s="42">
        <v>118.8</v>
      </c>
      <c r="D1857" s="42">
        <v>1100</v>
      </c>
      <c r="E1857" s="43">
        <v>44562</v>
      </c>
    </row>
    <row r="1858" spans="1:5" x14ac:dyDescent="0.25">
      <c r="A1858" s="41" t="s">
        <v>17</v>
      </c>
      <c r="B1858" s="42">
        <v>0.16</v>
      </c>
      <c r="C1858" s="42">
        <v>176</v>
      </c>
      <c r="D1858" s="42">
        <v>1100</v>
      </c>
      <c r="E1858" s="43">
        <v>44562</v>
      </c>
    </row>
    <row r="1859" spans="1:5" x14ac:dyDescent="0.25">
      <c r="A1859" s="41" t="s">
        <v>17</v>
      </c>
      <c r="B1859" s="42">
        <v>8.5999999999999993E-2</v>
      </c>
      <c r="C1859" s="42">
        <v>94.6</v>
      </c>
      <c r="D1859" s="42">
        <v>1100</v>
      </c>
      <c r="E1859" s="43">
        <v>44562</v>
      </c>
    </row>
    <row r="1860" spans="1:5" x14ac:dyDescent="0.25">
      <c r="A1860" s="41" t="s">
        <v>17</v>
      </c>
      <c r="B1860" s="42">
        <v>8.5999999999999993E-2</v>
      </c>
      <c r="C1860" s="42">
        <v>94.6</v>
      </c>
      <c r="D1860" s="42">
        <v>1100</v>
      </c>
      <c r="E1860" s="43">
        <v>44562</v>
      </c>
    </row>
    <row r="1861" spans="1:5" x14ac:dyDescent="0.25">
      <c r="A1861" s="41" t="s">
        <v>17</v>
      </c>
      <c r="B1861" s="42">
        <v>6.5000000000000002E-2</v>
      </c>
      <c r="C1861" s="42">
        <v>71.5</v>
      </c>
      <c r="D1861" s="42">
        <v>1100</v>
      </c>
      <c r="E1861" s="43">
        <v>44562</v>
      </c>
    </row>
    <row r="1862" spans="1:5" x14ac:dyDescent="0.25">
      <c r="A1862" s="41" t="s">
        <v>18</v>
      </c>
      <c r="B1862" s="42">
        <v>0.8</v>
      </c>
      <c r="C1862" s="42">
        <v>600</v>
      </c>
      <c r="D1862" s="42">
        <v>750</v>
      </c>
      <c r="E1862" s="43">
        <v>44562</v>
      </c>
    </row>
    <row r="1863" spans="1:5" x14ac:dyDescent="0.25">
      <c r="A1863" s="41" t="s">
        <v>18</v>
      </c>
      <c r="B1863" s="42">
        <v>0.4</v>
      </c>
      <c r="C1863" s="42">
        <v>300</v>
      </c>
      <c r="D1863" s="42">
        <v>750</v>
      </c>
      <c r="E1863" s="43">
        <v>44562</v>
      </c>
    </row>
    <row r="1864" spans="1:5" x14ac:dyDescent="0.25">
      <c r="A1864" s="41" t="s">
        <v>18</v>
      </c>
      <c r="B1864" s="42">
        <v>3.5</v>
      </c>
      <c r="C1864" s="42">
        <v>2510</v>
      </c>
      <c r="D1864" s="42">
        <v>717.14</v>
      </c>
      <c r="E1864" s="43">
        <v>44562</v>
      </c>
    </row>
    <row r="1865" spans="1:5" x14ac:dyDescent="0.25">
      <c r="A1865" s="41" t="s">
        <v>18</v>
      </c>
      <c r="B1865" s="42">
        <v>0.5</v>
      </c>
      <c r="C1865" s="42">
        <v>350</v>
      </c>
      <c r="D1865" s="42">
        <v>700</v>
      </c>
      <c r="E1865" s="43">
        <v>44562</v>
      </c>
    </row>
    <row r="1866" spans="1:5" x14ac:dyDescent="0.25">
      <c r="A1866" s="41" t="s">
        <v>18</v>
      </c>
      <c r="B1866" s="42">
        <v>0.8</v>
      </c>
      <c r="C1866" s="42">
        <v>560</v>
      </c>
      <c r="D1866" s="42">
        <v>700</v>
      </c>
      <c r="E1866" s="43">
        <v>44562</v>
      </c>
    </row>
    <row r="1867" spans="1:5" x14ac:dyDescent="0.25">
      <c r="A1867" s="41" t="s">
        <v>227</v>
      </c>
      <c r="B1867" s="42">
        <v>1.4999999999999999E-2</v>
      </c>
      <c r="C1867" s="42">
        <v>12</v>
      </c>
      <c r="D1867" s="42">
        <v>800</v>
      </c>
      <c r="E1867" s="43">
        <v>44562</v>
      </c>
    </row>
    <row r="1868" spans="1:5" x14ac:dyDescent="0.25">
      <c r="A1868" s="41" t="s">
        <v>20</v>
      </c>
      <c r="B1868" s="42">
        <v>1</v>
      </c>
      <c r="C1868" s="42">
        <v>1500</v>
      </c>
      <c r="D1868" s="42">
        <v>1500</v>
      </c>
      <c r="E1868" s="43">
        <v>44562</v>
      </c>
    </row>
    <row r="1869" spans="1:5" x14ac:dyDescent="0.25">
      <c r="A1869" s="41" t="s">
        <v>20</v>
      </c>
      <c r="B1869" s="42">
        <v>0.7</v>
      </c>
      <c r="C1869" s="42">
        <v>1050</v>
      </c>
      <c r="D1869" s="42">
        <v>1500</v>
      </c>
      <c r="E1869" s="43">
        <v>44562</v>
      </c>
    </row>
    <row r="1870" spans="1:5" x14ac:dyDescent="0.25">
      <c r="A1870" s="41" t="s">
        <v>20</v>
      </c>
      <c r="B1870" s="42">
        <v>0.1</v>
      </c>
      <c r="C1870" s="42">
        <v>150</v>
      </c>
      <c r="D1870" s="42">
        <v>1500</v>
      </c>
      <c r="E1870" s="43">
        <v>44562</v>
      </c>
    </row>
    <row r="1871" spans="1:5" x14ac:dyDescent="0.25">
      <c r="A1871" s="41" t="s">
        <v>22</v>
      </c>
      <c r="B1871" s="42">
        <v>2.6659999999999999</v>
      </c>
      <c r="C1871" s="42">
        <v>759.81</v>
      </c>
      <c r="D1871" s="42">
        <v>285</v>
      </c>
      <c r="E1871" s="43">
        <v>44562</v>
      </c>
    </row>
    <row r="1872" spans="1:5" x14ac:dyDescent="0.25">
      <c r="A1872" s="41" t="s">
        <v>22</v>
      </c>
      <c r="B1872" s="42">
        <v>1.28</v>
      </c>
      <c r="C1872" s="42">
        <v>364.8</v>
      </c>
      <c r="D1872" s="42">
        <v>285</v>
      </c>
      <c r="E1872" s="43">
        <v>44562</v>
      </c>
    </row>
    <row r="1873" spans="1:5" x14ac:dyDescent="0.25">
      <c r="A1873" s="41" t="s">
        <v>22</v>
      </c>
      <c r="B1873" s="42">
        <v>3.0659999999999998</v>
      </c>
      <c r="C1873" s="42">
        <v>873.81</v>
      </c>
      <c r="D1873" s="42">
        <v>285</v>
      </c>
      <c r="E1873" s="43">
        <v>44562</v>
      </c>
    </row>
    <row r="1874" spans="1:5" x14ac:dyDescent="0.25">
      <c r="A1874" s="41" t="s">
        <v>22</v>
      </c>
      <c r="B1874" s="42">
        <v>3.5720000000000001</v>
      </c>
      <c r="C1874" s="42">
        <v>1018.02</v>
      </c>
      <c r="D1874" s="42">
        <v>285</v>
      </c>
      <c r="E1874" s="43">
        <v>44562</v>
      </c>
    </row>
    <row r="1875" spans="1:5" x14ac:dyDescent="0.25">
      <c r="A1875" s="41" t="s">
        <v>22</v>
      </c>
      <c r="B1875" s="42">
        <v>0.26</v>
      </c>
      <c r="C1875" s="42">
        <v>74.099999999999994</v>
      </c>
      <c r="D1875" s="42">
        <v>285</v>
      </c>
      <c r="E1875" s="43">
        <v>44562</v>
      </c>
    </row>
    <row r="1876" spans="1:5" x14ac:dyDescent="0.25">
      <c r="A1876" s="41" t="s">
        <v>22</v>
      </c>
      <c r="B1876" s="42">
        <v>6</v>
      </c>
      <c r="C1876" s="42">
        <v>1582.68</v>
      </c>
      <c r="D1876" s="42">
        <v>263.77999999999997</v>
      </c>
      <c r="E1876" s="43">
        <v>44562</v>
      </c>
    </row>
    <row r="1877" spans="1:5" x14ac:dyDescent="0.25">
      <c r="A1877" s="41" t="s">
        <v>22</v>
      </c>
      <c r="B1877" s="42">
        <v>5.1449999999999996</v>
      </c>
      <c r="C1877" s="42">
        <v>326.76</v>
      </c>
      <c r="D1877" s="42">
        <v>63.51</v>
      </c>
      <c r="E1877" s="43">
        <v>44562</v>
      </c>
    </row>
    <row r="1878" spans="1:5" x14ac:dyDescent="0.25">
      <c r="A1878" s="41" t="s">
        <v>22</v>
      </c>
      <c r="B1878" s="42">
        <v>2.6659999999999999</v>
      </c>
      <c r="C1878" s="42">
        <v>633.82000000000005</v>
      </c>
      <c r="D1878" s="42">
        <v>237.74</v>
      </c>
      <c r="E1878" s="43">
        <v>44562</v>
      </c>
    </row>
    <row r="1879" spans="1:5" x14ac:dyDescent="0.25">
      <c r="A1879" s="41" t="s">
        <v>22</v>
      </c>
      <c r="B1879" s="42">
        <v>2.6389999999999998</v>
      </c>
      <c r="C1879" s="42">
        <v>844.48</v>
      </c>
      <c r="D1879" s="42">
        <v>320</v>
      </c>
      <c r="E1879" s="43">
        <v>44562</v>
      </c>
    </row>
    <row r="1880" spans="1:5" x14ac:dyDescent="0.25">
      <c r="A1880" s="41" t="s">
        <v>22</v>
      </c>
      <c r="B1880" s="42">
        <v>3.0390000000000001</v>
      </c>
      <c r="C1880" s="42">
        <v>972.48</v>
      </c>
      <c r="D1880" s="42">
        <v>320</v>
      </c>
      <c r="E1880" s="43">
        <v>44562</v>
      </c>
    </row>
    <row r="1881" spans="1:5" x14ac:dyDescent="0.25">
      <c r="A1881" s="41" t="s">
        <v>22</v>
      </c>
      <c r="B1881" s="42">
        <v>2.5990000000000002</v>
      </c>
      <c r="C1881" s="42">
        <v>831.68</v>
      </c>
      <c r="D1881" s="42">
        <v>320</v>
      </c>
      <c r="E1881" s="43">
        <v>44562</v>
      </c>
    </row>
    <row r="1882" spans="1:5" x14ac:dyDescent="0.25">
      <c r="A1882" s="41" t="s">
        <v>22</v>
      </c>
      <c r="B1882" s="42">
        <v>13.118</v>
      </c>
      <c r="C1882" s="42">
        <v>4197.76</v>
      </c>
      <c r="D1882" s="42">
        <v>320</v>
      </c>
      <c r="E1882" s="43">
        <v>44562</v>
      </c>
    </row>
    <row r="1883" spans="1:5" x14ac:dyDescent="0.25">
      <c r="A1883" s="41" t="s">
        <v>22</v>
      </c>
      <c r="B1883" s="42">
        <v>2.399</v>
      </c>
      <c r="C1883" s="42">
        <v>767.68</v>
      </c>
      <c r="D1883" s="42">
        <v>320</v>
      </c>
      <c r="E1883" s="43">
        <v>44562</v>
      </c>
    </row>
    <row r="1884" spans="1:5" x14ac:dyDescent="0.25">
      <c r="A1884" s="41" t="s">
        <v>22</v>
      </c>
      <c r="B1884" s="42">
        <v>2.6659999999999999</v>
      </c>
      <c r="C1884" s="42">
        <v>853.12</v>
      </c>
      <c r="D1884" s="42">
        <v>320</v>
      </c>
      <c r="E1884" s="43">
        <v>44562</v>
      </c>
    </row>
    <row r="1885" spans="1:5" x14ac:dyDescent="0.25">
      <c r="A1885" s="41" t="s">
        <v>22</v>
      </c>
      <c r="B1885" s="42">
        <v>1.0880000000000001</v>
      </c>
      <c r="C1885" s="42">
        <v>348.16</v>
      </c>
      <c r="D1885" s="42">
        <v>320</v>
      </c>
      <c r="E1885" s="43">
        <v>44562</v>
      </c>
    </row>
    <row r="1886" spans="1:5" x14ac:dyDescent="0.25">
      <c r="A1886" s="41" t="s">
        <v>22</v>
      </c>
      <c r="B1886" s="42">
        <v>7.2809999999999997</v>
      </c>
      <c r="C1886" s="42">
        <v>2329.92</v>
      </c>
      <c r="D1886" s="42">
        <v>320</v>
      </c>
      <c r="E1886" s="43">
        <v>44562</v>
      </c>
    </row>
    <row r="1887" spans="1:5" x14ac:dyDescent="0.25">
      <c r="A1887" s="41" t="s">
        <v>22</v>
      </c>
      <c r="B1887" s="42">
        <v>2.399</v>
      </c>
      <c r="C1887" s="42">
        <v>767.68</v>
      </c>
      <c r="D1887" s="42">
        <v>320</v>
      </c>
      <c r="E1887" s="43">
        <v>44562</v>
      </c>
    </row>
    <row r="1888" spans="1:5" x14ac:dyDescent="0.25">
      <c r="A1888" s="41" t="s">
        <v>22</v>
      </c>
      <c r="B1888" s="42">
        <v>1.3819999999999999</v>
      </c>
      <c r="C1888" s="42">
        <v>442.24</v>
      </c>
      <c r="D1888" s="42">
        <v>320</v>
      </c>
      <c r="E1888" s="43">
        <v>44562</v>
      </c>
    </row>
    <row r="1889" spans="1:5" x14ac:dyDescent="0.25">
      <c r="A1889" s="41" t="s">
        <v>22</v>
      </c>
      <c r="B1889" s="42">
        <v>13.579000000000001</v>
      </c>
      <c r="C1889" s="42">
        <v>4345.28</v>
      </c>
      <c r="D1889" s="42">
        <v>320</v>
      </c>
      <c r="E1889" s="43">
        <v>44562</v>
      </c>
    </row>
    <row r="1890" spans="1:5" x14ac:dyDescent="0.25">
      <c r="A1890" s="41" t="s">
        <v>22</v>
      </c>
      <c r="B1890" s="42">
        <v>17.684999999999999</v>
      </c>
      <c r="C1890" s="42">
        <v>5659.2</v>
      </c>
      <c r="D1890" s="42">
        <v>320</v>
      </c>
      <c r="E1890" s="43">
        <v>44562</v>
      </c>
    </row>
    <row r="1891" spans="1:5" x14ac:dyDescent="0.25">
      <c r="A1891" s="41" t="s">
        <v>22</v>
      </c>
      <c r="B1891" s="42">
        <v>4.05</v>
      </c>
      <c r="C1891" s="42">
        <v>1296</v>
      </c>
      <c r="D1891" s="42">
        <v>320</v>
      </c>
      <c r="E1891" s="43">
        <v>44562</v>
      </c>
    </row>
    <row r="1892" spans="1:5" x14ac:dyDescent="0.25">
      <c r="A1892" s="41" t="s">
        <v>22</v>
      </c>
      <c r="B1892" s="42">
        <v>2.6659999999999999</v>
      </c>
      <c r="C1892" s="42">
        <v>853.12</v>
      </c>
      <c r="D1892" s="42">
        <v>320</v>
      </c>
      <c r="E1892" s="43">
        <v>44562</v>
      </c>
    </row>
    <row r="1893" spans="1:5" x14ac:dyDescent="0.25">
      <c r="A1893" s="41" t="s">
        <v>22</v>
      </c>
      <c r="B1893" s="42">
        <v>3.4660000000000002</v>
      </c>
      <c r="C1893" s="42">
        <v>1109.1199999999999</v>
      </c>
      <c r="D1893" s="42">
        <v>320</v>
      </c>
      <c r="E1893" s="43">
        <v>44562</v>
      </c>
    </row>
    <row r="1894" spans="1:5" x14ac:dyDescent="0.25">
      <c r="A1894" s="41" t="s">
        <v>22</v>
      </c>
      <c r="B1894" s="42">
        <v>2.2989999999999999</v>
      </c>
      <c r="C1894" s="42">
        <v>735.68</v>
      </c>
      <c r="D1894" s="42">
        <v>320</v>
      </c>
      <c r="E1894" s="43">
        <v>44562</v>
      </c>
    </row>
    <row r="1895" spans="1:5" x14ac:dyDescent="0.25">
      <c r="A1895" s="41" t="s">
        <v>22</v>
      </c>
      <c r="B1895" s="42">
        <v>4.1859999999999999</v>
      </c>
      <c r="C1895" s="42">
        <v>1339.52</v>
      </c>
      <c r="D1895" s="42">
        <v>320</v>
      </c>
      <c r="E1895" s="43">
        <v>44562</v>
      </c>
    </row>
    <row r="1896" spans="1:5" x14ac:dyDescent="0.25">
      <c r="A1896" s="41" t="s">
        <v>22</v>
      </c>
      <c r="B1896" s="42">
        <v>3.0390000000000001</v>
      </c>
      <c r="C1896" s="42">
        <v>972.48</v>
      </c>
      <c r="D1896" s="42">
        <v>320</v>
      </c>
      <c r="E1896" s="43">
        <v>44562</v>
      </c>
    </row>
    <row r="1897" spans="1:5" x14ac:dyDescent="0.25">
      <c r="A1897" s="41" t="s">
        <v>22</v>
      </c>
      <c r="B1897" s="42">
        <v>1.3819999999999999</v>
      </c>
      <c r="C1897" s="42">
        <v>442.24</v>
      </c>
      <c r="D1897" s="42">
        <v>320</v>
      </c>
      <c r="E1897" s="43">
        <v>44562</v>
      </c>
    </row>
    <row r="1898" spans="1:5" x14ac:dyDescent="0.25">
      <c r="A1898" s="41" t="s">
        <v>22</v>
      </c>
      <c r="B1898" s="42">
        <v>1.0660000000000001</v>
      </c>
      <c r="C1898" s="42">
        <v>341.12</v>
      </c>
      <c r="D1898" s="42">
        <v>320</v>
      </c>
      <c r="E1898" s="43">
        <v>44562</v>
      </c>
    </row>
    <row r="1899" spans="1:5" x14ac:dyDescent="0.25">
      <c r="A1899" s="41" t="s">
        <v>22</v>
      </c>
      <c r="B1899" s="42">
        <v>4.7960000000000003</v>
      </c>
      <c r="C1899" s="42">
        <v>1534.72</v>
      </c>
      <c r="D1899" s="42">
        <v>320</v>
      </c>
      <c r="E1899" s="43">
        <v>44562</v>
      </c>
    </row>
    <row r="1900" spans="1:5" x14ac:dyDescent="0.25">
      <c r="A1900" s="41" t="s">
        <v>22</v>
      </c>
      <c r="B1900" s="42">
        <v>5.3319999999999999</v>
      </c>
      <c r="C1900" s="42">
        <v>1706.24</v>
      </c>
      <c r="D1900" s="42">
        <v>320</v>
      </c>
      <c r="E1900" s="43">
        <v>44562</v>
      </c>
    </row>
    <row r="1901" spans="1:5" x14ac:dyDescent="0.25">
      <c r="A1901" s="41" t="s">
        <v>22</v>
      </c>
      <c r="B1901" s="42">
        <v>8.5990000000000002</v>
      </c>
      <c r="C1901" s="42">
        <v>2751.68</v>
      </c>
      <c r="D1901" s="42">
        <v>320</v>
      </c>
      <c r="E1901" s="43">
        <v>44562</v>
      </c>
    </row>
    <row r="1902" spans="1:5" x14ac:dyDescent="0.25">
      <c r="A1902" s="41" t="s">
        <v>22</v>
      </c>
      <c r="B1902" s="42">
        <v>1.28</v>
      </c>
      <c r="C1902" s="42">
        <v>409.6</v>
      </c>
      <c r="D1902" s="42">
        <v>320</v>
      </c>
      <c r="E1902" s="43">
        <v>44562</v>
      </c>
    </row>
    <row r="1903" spans="1:5" x14ac:dyDescent="0.25">
      <c r="A1903" s="41" t="s">
        <v>22</v>
      </c>
      <c r="B1903" s="42">
        <v>3.306</v>
      </c>
      <c r="C1903" s="42">
        <v>1057.92</v>
      </c>
      <c r="D1903" s="42">
        <v>320</v>
      </c>
      <c r="E1903" s="43">
        <v>44562</v>
      </c>
    </row>
    <row r="1904" spans="1:5" x14ac:dyDescent="0.25">
      <c r="A1904" s="41" t="s">
        <v>22</v>
      </c>
      <c r="B1904" s="42">
        <v>2.6659999999999999</v>
      </c>
      <c r="C1904" s="42">
        <v>853.12</v>
      </c>
      <c r="D1904" s="42">
        <v>320</v>
      </c>
      <c r="E1904" s="43">
        <v>44562</v>
      </c>
    </row>
    <row r="1905" spans="1:5" x14ac:dyDescent="0.25">
      <c r="A1905" s="41" t="s">
        <v>22</v>
      </c>
      <c r="B1905" s="42">
        <v>3.9990000000000001</v>
      </c>
      <c r="C1905" s="42">
        <v>1279.68</v>
      </c>
      <c r="D1905" s="42">
        <v>320</v>
      </c>
      <c r="E1905" s="43">
        <v>44562</v>
      </c>
    </row>
    <row r="1906" spans="1:5" x14ac:dyDescent="0.25">
      <c r="A1906" s="41" t="s">
        <v>22</v>
      </c>
      <c r="B1906" s="42">
        <v>4.399</v>
      </c>
      <c r="C1906" s="42">
        <v>1407.68</v>
      </c>
      <c r="D1906" s="42">
        <v>320</v>
      </c>
      <c r="E1906" s="43">
        <v>44562</v>
      </c>
    </row>
    <row r="1907" spans="1:5" x14ac:dyDescent="0.25">
      <c r="A1907" s="41" t="s">
        <v>22</v>
      </c>
      <c r="B1907" s="42">
        <v>4.0519999999999996</v>
      </c>
      <c r="C1907" s="42">
        <v>1322.66</v>
      </c>
      <c r="D1907" s="42">
        <v>326.42</v>
      </c>
      <c r="E1907" s="43">
        <v>44562</v>
      </c>
    </row>
    <row r="1908" spans="1:5" x14ac:dyDescent="0.25">
      <c r="A1908" s="41" t="s">
        <v>22</v>
      </c>
      <c r="B1908" s="42">
        <v>1.7330000000000001</v>
      </c>
      <c r="C1908" s="42">
        <v>589.22</v>
      </c>
      <c r="D1908" s="42">
        <v>340</v>
      </c>
      <c r="E1908" s="43">
        <v>44562</v>
      </c>
    </row>
    <row r="1909" spans="1:5" x14ac:dyDescent="0.25">
      <c r="A1909" s="41" t="s">
        <v>22</v>
      </c>
      <c r="B1909" s="42">
        <v>5.492</v>
      </c>
      <c r="C1909" s="42">
        <v>1867.28</v>
      </c>
      <c r="D1909" s="42">
        <v>340</v>
      </c>
      <c r="E1909" s="43">
        <v>44562</v>
      </c>
    </row>
    <row r="1910" spans="1:5" x14ac:dyDescent="0.25">
      <c r="A1910" s="41" t="s">
        <v>22</v>
      </c>
      <c r="B1910" s="42">
        <v>0.8</v>
      </c>
      <c r="C1910" s="42">
        <v>272</v>
      </c>
      <c r="D1910" s="42">
        <v>340</v>
      </c>
      <c r="E1910" s="43">
        <v>44562</v>
      </c>
    </row>
    <row r="1911" spans="1:5" x14ac:dyDescent="0.25">
      <c r="A1911" s="41" t="s">
        <v>22</v>
      </c>
      <c r="B1911" s="42">
        <v>5.657</v>
      </c>
      <c r="C1911" s="42">
        <v>1923.38</v>
      </c>
      <c r="D1911" s="42">
        <v>340</v>
      </c>
      <c r="E1911" s="43">
        <v>44562</v>
      </c>
    </row>
    <row r="1912" spans="1:5" x14ac:dyDescent="0.25">
      <c r="A1912" s="41" t="s">
        <v>22</v>
      </c>
      <c r="B1912" s="42">
        <v>1.28</v>
      </c>
      <c r="C1912" s="42">
        <v>435.2</v>
      </c>
      <c r="D1912" s="42">
        <v>340</v>
      </c>
      <c r="E1912" s="43">
        <v>44562</v>
      </c>
    </row>
    <row r="1913" spans="1:5" x14ac:dyDescent="0.25">
      <c r="A1913" s="41" t="s">
        <v>22</v>
      </c>
      <c r="B1913" s="42">
        <v>6.274</v>
      </c>
      <c r="C1913" s="42">
        <v>2133.16</v>
      </c>
      <c r="D1913" s="42">
        <v>340</v>
      </c>
      <c r="E1913" s="43">
        <v>44562</v>
      </c>
    </row>
    <row r="1914" spans="1:5" x14ac:dyDescent="0.25">
      <c r="A1914" s="41" t="s">
        <v>22</v>
      </c>
      <c r="B1914" s="42">
        <v>3.1989999999999998</v>
      </c>
      <c r="C1914" s="42">
        <v>1087.6600000000001</v>
      </c>
      <c r="D1914" s="42">
        <v>340</v>
      </c>
      <c r="E1914" s="43">
        <v>44562</v>
      </c>
    </row>
    <row r="1915" spans="1:5" x14ac:dyDescent="0.25">
      <c r="A1915" s="41" t="s">
        <v>22</v>
      </c>
      <c r="B1915" s="42">
        <v>1.6259999999999999</v>
      </c>
      <c r="C1915" s="42">
        <v>552.84</v>
      </c>
      <c r="D1915" s="42">
        <v>340</v>
      </c>
      <c r="E1915" s="43">
        <v>44562</v>
      </c>
    </row>
    <row r="1916" spans="1:5" x14ac:dyDescent="0.25">
      <c r="A1916" s="41" t="s">
        <v>22</v>
      </c>
      <c r="B1916" s="42">
        <v>10.798999999999999</v>
      </c>
      <c r="C1916" s="42">
        <v>3671.66</v>
      </c>
      <c r="D1916" s="42">
        <v>340</v>
      </c>
      <c r="E1916" s="43">
        <v>44562</v>
      </c>
    </row>
    <row r="1917" spans="1:5" x14ac:dyDescent="0.25">
      <c r="A1917" s="41" t="s">
        <v>22</v>
      </c>
      <c r="B1917" s="42">
        <v>2.4390000000000001</v>
      </c>
      <c r="C1917" s="42">
        <v>829.26</v>
      </c>
      <c r="D1917" s="42">
        <v>340</v>
      </c>
      <c r="E1917" s="43">
        <v>44562</v>
      </c>
    </row>
    <row r="1918" spans="1:5" x14ac:dyDescent="0.25">
      <c r="A1918" s="41" t="s">
        <v>22</v>
      </c>
      <c r="B1918" s="42">
        <v>6.3780000000000001</v>
      </c>
      <c r="C1918" s="42">
        <v>2168.52</v>
      </c>
      <c r="D1918" s="42">
        <v>340</v>
      </c>
      <c r="E1918" s="43">
        <v>44562</v>
      </c>
    </row>
    <row r="1919" spans="1:5" x14ac:dyDescent="0.25">
      <c r="A1919" s="41" t="s">
        <v>22</v>
      </c>
      <c r="B1919" s="42">
        <v>1.8</v>
      </c>
      <c r="C1919" s="42">
        <v>612</v>
      </c>
      <c r="D1919" s="42">
        <v>340</v>
      </c>
      <c r="E1919" s="43">
        <v>44562</v>
      </c>
    </row>
    <row r="1920" spans="1:5" x14ac:dyDescent="0.25">
      <c r="A1920" s="41" t="s">
        <v>22</v>
      </c>
      <c r="B1920" s="42">
        <v>26.298999999999999</v>
      </c>
      <c r="C1920" s="42">
        <v>8941.66</v>
      </c>
      <c r="D1920" s="42">
        <v>340</v>
      </c>
      <c r="E1920" s="43">
        <v>44562</v>
      </c>
    </row>
    <row r="1921" spans="1:5" x14ac:dyDescent="0.25">
      <c r="A1921" s="41" t="s">
        <v>22</v>
      </c>
      <c r="B1921" s="42">
        <v>2.9620000000000002</v>
      </c>
      <c r="C1921" s="42">
        <v>1007.08</v>
      </c>
      <c r="D1921" s="42">
        <v>340</v>
      </c>
      <c r="E1921" s="43">
        <v>44562</v>
      </c>
    </row>
    <row r="1922" spans="1:5" x14ac:dyDescent="0.25">
      <c r="A1922" s="41" t="s">
        <v>22</v>
      </c>
      <c r="B1922" s="42">
        <v>3.1110000000000002</v>
      </c>
      <c r="C1922" s="42">
        <v>1057.74</v>
      </c>
      <c r="D1922" s="42">
        <v>340</v>
      </c>
      <c r="E1922" s="43">
        <v>44562</v>
      </c>
    </row>
    <row r="1923" spans="1:5" x14ac:dyDescent="0.25">
      <c r="A1923" s="41" t="s">
        <v>22</v>
      </c>
      <c r="B1923" s="42">
        <v>4.0519999999999996</v>
      </c>
      <c r="C1923" s="42">
        <v>1377.68</v>
      </c>
      <c r="D1923" s="42">
        <v>340</v>
      </c>
      <c r="E1923" s="43">
        <v>44562</v>
      </c>
    </row>
    <row r="1924" spans="1:5" x14ac:dyDescent="0.25">
      <c r="A1924" s="41" t="s">
        <v>22</v>
      </c>
      <c r="B1924" s="42">
        <v>5.798</v>
      </c>
      <c r="C1924" s="42">
        <v>1971.32</v>
      </c>
      <c r="D1924" s="42">
        <v>340</v>
      </c>
      <c r="E1924" s="43">
        <v>44562</v>
      </c>
    </row>
    <row r="1925" spans="1:5" x14ac:dyDescent="0.25">
      <c r="A1925" s="41" t="s">
        <v>228</v>
      </c>
      <c r="B1925" s="42">
        <v>4.4000000000000004</v>
      </c>
      <c r="C1925" s="42">
        <v>1320</v>
      </c>
      <c r="D1925" s="42">
        <v>300</v>
      </c>
      <c r="E1925" s="43">
        <v>44562</v>
      </c>
    </row>
    <row r="1926" spans="1:5" x14ac:dyDescent="0.25">
      <c r="A1926" s="41" t="s">
        <v>228</v>
      </c>
      <c r="B1926" s="42">
        <v>3.6</v>
      </c>
      <c r="C1926" s="42">
        <v>1080</v>
      </c>
      <c r="D1926" s="42">
        <v>300</v>
      </c>
      <c r="E1926" s="43">
        <v>44562</v>
      </c>
    </row>
    <row r="1927" spans="1:5" x14ac:dyDescent="0.25">
      <c r="A1927" s="41" t="s">
        <v>228</v>
      </c>
      <c r="B1927" s="42">
        <v>6.0519999999999996</v>
      </c>
      <c r="C1927" s="42">
        <v>1815.6</v>
      </c>
      <c r="D1927" s="42">
        <v>300</v>
      </c>
      <c r="E1927" s="43">
        <v>44562</v>
      </c>
    </row>
    <row r="1928" spans="1:5" x14ac:dyDescent="0.25">
      <c r="A1928" s="41" t="s">
        <v>228</v>
      </c>
      <c r="B1928" s="42">
        <v>0.248</v>
      </c>
      <c r="C1928" s="42">
        <v>74.400000000000006</v>
      </c>
      <c r="D1928" s="42">
        <v>300</v>
      </c>
      <c r="E1928" s="43">
        <v>44562</v>
      </c>
    </row>
    <row r="1929" spans="1:5" x14ac:dyDescent="0.25">
      <c r="A1929" s="41" t="s">
        <v>23</v>
      </c>
      <c r="B1929" s="42">
        <v>1.05</v>
      </c>
      <c r="C1929" s="42">
        <v>420</v>
      </c>
      <c r="D1929" s="42">
        <v>400</v>
      </c>
      <c r="E1929" s="43">
        <v>44562</v>
      </c>
    </row>
    <row r="1930" spans="1:5" x14ac:dyDescent="0.25">
      <c r="A1930" s="41" t="s">
        <v>23</v>
      </c>
      <c r="B1930" s="42">
        <v>1.276</v>
      </c>
      <c r="C1930" s="42">
        <v>510.4</v>
      </c>
      <c r="D1930" s="42">
        <v>400</v>
      </c>
      <c r="E1930" s="43">
        <v>44562</v>
      </c>
    </row>
    <row r="1931" spans="1:5" x14ac:dyDescent="0.25">
      <c r="A1931" s="41" t="s">
        <v>23</v>
      </c>
      <c r="B1931" s="42">
        <v>1.1240000000000001</v>
      </c>
      <c r="C1931" s="42">
        <v>449.6</v>
      </c>
      <c r="D1931" s="42">
        <v>400</v>
      </c>
      <c r="E1931" s="43">
        <v>44562</v>
      </c>
    </row>
    <row r="1932" spans="1:5" x14ac:dyDescent="0.25">
      <c r="A1932" s="41" t="s">
        <v>23</v>
      </c>
      <c r="B1932" s="42">
        <v>1.7010000000000001</v>
      </c>
      <c r="C1932" s="42">
        <v>680.4</v>
      </c>
      <c r="D1932" s="42">
        <v>400</v>
      </c>
      <c r="E1932" s="43">
        <v>44562</v>
      </c>
    </row>
    <row r="1933" spans="1:5" x14ac:dyDescent="0.25">
      <c r="A1933" s="41" t="s">
        <v>25</v>
      </c>
      <c r="B1933" s="42">
        <v>3.3</v>
      </c>
      <c r="C1933" s="42">
        <v>2145</v>
      </c>
      <c r="D1933" s="42">
        <v>650</v>
      </c>
      <c r="E1933" s="43">
        <v>44562</v>
      </c>
    </row>
    <row r="1934" spans="1:5" x14ac:dyDescent="0.25">
      <c r="A1934" s="41" t="s">
        <v>25</v>
      </c>
      <c r="B1934" s="42">
        <v>3.7</v>
      </c>
      <c r="C1934" s="42">
        <v>1850</v>
      </c>
      <c r="D1934" s="42">
        <v>500</v>
      </c>
      <c r="E1934" s="43">
        <v>44562</v>
      </c>
    </row>
    <row r="1935" spans="1:5" x14ac:dyDescent="0.25">
      <c r="A1935" s="41" t="s">
        <v>25</v>
      </c>
      <c r="B1935" s="42">
        <v>4.0999999999999996</v>
      </c>
      <c r="C1935" s="42">
        <v>2255</v>
      </c>
      <c r="D1935" s="42">
        <v>550</v>
      </c>
      <c r="E1935" s="43">
        <v>44562</v>
      </c>
    </row>
    <row r="1936" spans="1:5" x14ac:dyDescent="0.25">
      <c r="A1936" s="41" t="s">
        <v>26</v>
      </c>
      <c r="B1936" s="42">
        <v>3.738</v>
      </c>
      <c r="C1936" s="42">
        <v>953.19</v>
      </c>
      <c r="D1936" s="42">
        <v>255</v>
      </c>
      <c r="E1936" s="43">
        <v>44562</v>
      </c>
    </row>
    <row r="1937" spans="1:5" x14ac:dyDescent="0.25">
      <c r="A1937" s="41" t="s">
        <v>26</v>
      </c>
      <c r="B1937" s="42">
        <v>1.8089999999999999</v>
      </c>
      <c r="C1937" s="42">
        <v>461.3</v>
      </c>
      <c r="D1937" s="42">
        <v>255</v>
      </c>
      <c r="E1937" s="43">
        <v>44562</v>
      </c>
    </row>
    <row r="1938" spans="1:5" x14ac:dyDescent="0.25">
      <c r="A1938" s="41" t="s">
        <v>26</v>
      </c>
      <c r="B1938" s="42">
        <v>1.054</v>
      </c>
      <c r="C1938" s="42">
        <v>268.77</v>
      </c>
      <c r="D1938" s="42">
        <v>255</v>
      </c>
      <c r="E1938" s="43">
        <v>44562</v>
      </c>
    </row>
    <row r="1939" spans="1:5" x14ac:dyDescent="0.25">
      <c r="A1939" s="41" t="s">
        <v>26</v>
      </c>
      <c r="B1939" s="42">
        <v>19.234999999999999</v>
      </c>
      <c r="C1939" s="42">
        <v>4904.93</v>
      </c>
      <c r="D1939" s="42">
        <v>255</v>
      </c>
      <c r="E1939" s="43">
        <v>44562</v>
      </c>
    </row>
    <row r="1940" spans="1:5" x14ac:dyDescent="0.25">
      <c r="A1940" s="41" t="s">
        <v>26</v>
      </c>
      <c r="B1940" s="42">
        <v>10.709</v>
      </c>
      <c r="C1940" s="42">
        <v>2730.79</v>
      </c>
      <c r="D1940" s="42">
        <v>255</v>
      </c>
      <c r="E1940" s="43">
        <v>44562</v>
      </c>
    </row>
    <row r="1941" spans="1:5" x14ac:dyDescent="0.25">
      <c r="A1941" s="41" t="s">
        <v>26</v>
      </c>
      <c r="B1941" s="42">
        <v>0.86299999999999999</v>
      </c>
      <c r="C1941" s="42">
        <v>220.06</v>
      </c>
      <c r="D1941" s="42">
        <v>254.99</v>
      </c>
      <c r="E1941" s="43">
        <v>44562</v>
      </c>
    </row>
    <row r="1942" spans="1:5" x14ac:dyDescent="0.25">
      <c r="A1942" s="41" t="s">
        <v>26</v>
      </c>
      <c r="B1942" s="42">
        <v>5.9279999999999999</v>
      </c>
      <c r="C1942" s="42">
        <v>1511.64</v>
      </c>
      <c r="D1942" s="42">
        <v>255</v>
      </c>
      <c r="E1942" s="43">
        <v>44562</v>
      </c>
    </row>
    <row r="1943" spans="1:5" x14ac:dyDescent="0.25">
      <c r="A1943" s="41" t="s">
        <v>26</v>
      </c>
      <c r="B1943" s="42">
        <v>5.4829999999999997</v>
      </c>
      <c r="C1943" s="42">
        <v>1398.17</v>
      </c>
      <c r="D1943" s="42">
        <v>255</v>
      </c>
      <c r="E1943" s="43">
        <v>44562</v>
      </c>
    </row>
    <row r="1944" spans="1:5" x14ac:dyDescent="0.25">
      <c r="A1944" s="41" t="s">
        <v>26</v>
      </c>
      <c r="B1944" s="42">
        <v>4.1239999999999997</v>
      </c>
      <c r="C1944" s="42">
        <v>1051.6199999999999</v>
      </c>
      <c r="D1944" s="42">
        <v>255</v>
      </c>
      <c r="E1944" s="43">
        <v>44562</v>
      </c>
    </row>
    <row r="1945" spans="1:5" x14ac:dyDescent="0.25">
      <c r="A1945" s="41" t="s">
        <v>26</v>
      </c>
      <c r="B1945" s="42">
        <v>4.5549999999999997</v>
      </c>
      <c r="C1945" s="42">
        <v>1161.53</v>
      </c>
      <c r="D1945" s="42">
        <v>255</v>
      </c>
      <c r="E1945" s="43">
        <v>44562</v>
      </c>
    </row>
    <row r="1946" spans="1:5" x14ac:dyDescent="0.25">
      <c r="A1946" s="41" t="s">
        <v>26</v>
      </c>
      <c r="B1946" s="42">
        <v>4.7779999999999996</v>
      </c>
      <c r="C1946" s="42">
        <v>1218.3900000000001</v>
      </c>
      <c r="D1946" s="42">
        <v>255</v>
      </c>
      <c r="E1946" s="43">
        <v>44562</v>
      </c>
    </row>
    <row r="1947" spans="1:5" x14ac:dyDescent="0.25">
      <c r="A1947" s="41" t="s">
        <v>26</v>
      </c>
      <c r="B1947" s="42">
        <v>4.1239999999999997</v>
      </c>
      <c r="C1947" s="42">
        <v>1051.6199999999999</v>
      </c>
      <c r="D1947" s="42">
        <v>255</v>
      </c>
      <c r="E1947" s="43">
        <v>44562</v>
      </c>
    </row>
    <row r="1948" spans="1:5" x14ac:dyDescent="0.25">
      <c r="A1948" s="41" t="s">
        <v>26</v>
      </c>
      <c r="B1948" s="42">
        <v>5.4139999999999997</v>
      </c>
      <c r="C1948" s="42">
        <v>1380.57</v>
      </c>
      <c r="D1948" s="42">
        <v>255</v>
      </c>
      <c r="E1948" s="43">
        <v>44562</v>
      </c>
    </row>
    <row r="1949" spans="1:5" x14ac:dyDescent="0.25">
      <c r="A1949" s="41" t="s">
        <v>26</v>
      </c>
      <c r="B1949" s="42">
        <v>0.86299999999999999</v>
      </c>
      <c r="C1949" s="42">
        <v>220.06</v>
      </c>
      <c r="D1949" s="42">
        <v>254.99</v>
      </c>
      <c r="E1949" s="43">
        <v>44562</v>
      </c>
    </row>
    <row r="1950" spans="1:5" x14ac:dyDescent="0.25">
      <c r="A1950" s="41" t="s">
        <v>26</v>
      </c>
      <c r="B1950" s="42">
        <v>21.881</v>
      </c>
      <c r="C1950" s="42">
        <v>5579.65</v>
      </c>
      <c r="D1950" s="42">
        <v>255</v>
      </c>
      <c r="E1950" s="43">
        <v>44562</v>
      </c>
    </row>
    <row r="1951" spans="1:5" x14ac:dyDescent="0.25">
      <c r="A1951" s="41" t="s">
        <v>26</v>
      </c>
      <c r="B1951" s="42">
        <v>5.24</v>
      </c>
      <c r="C1951" s="42">
        <v>1336.2</v>
      </c>
      <c r="D1951" s="42">
        <v>255</v>
      </c>
      <c r="E1951" s="43">
        <v>44562</v>
      </c>
    </row>
    <row r="1952" spans="1:5" x14ac:dyDescent="0.25">
      <c r="A1952" s="41" t="s">
        <v>26</v>
      </c>
      <c r="B1952" s="42">
        <v>1.7250000000000001</v>
      </c>
      <c r="C1952" s="42">
        <v>439.88</v>
      </c>
      <c r="D1952" s="42">
        <v>255</v>
      </c>
      <c r="E1952" s="43">
        <v>44562</v>
      </c>
    </row>
    <row r="1953" spans="1:5" x14ac:dyDescent="0.25">
      <c r="A1953" s="41" t="s">
        <v>26</v>
      </c>
      <c r="B1953" s="42">
        <v>4.9660000000000002</v>
      </c>
      <c r="C1953" s="42">
        <v>1266.33</v>
      </c>
      <c r="D1953" s="42">
        <v>255</v>
      </c>
      <c r="E1953" s="43">
        <v>44562</v>
      </c>
    </row>
    <row r="1954" spans="1:5" x14ac:dyDescent="0.25">
      <c r="A1954" s="41" t="s">
        <v>26</v>
      </c>
      <c r="B1954" s="42">
        <v>8.4559999999999995</v>
      </c>
      <c r="C1954" s="42">
        <v>2156.2800000000002</v>
      </c>
      <c r="D1954" s="42">
        <v>255</v>
      </c>
      <c r="E1954" s="43">
        <v>44562</v>
      </c>
    </row>
    <row r="1955" spans="1:5" x14ac:dyDescent="0.25">
      <c r="A1955" s="41" t="s">
        <v>26</v>
      </c>
      <c r="B1955" s="42">
        <v>8.74</v>
      </c>
      <c r="C1955" s="42">
        <v>2228.6999999999998</v>
      </c>
      <c r="D1955" s="42">
        <v>255</v>
      </c>
      <c r="E1955" s="43">
        <v>44562</v>
      </c>
    </row>
    <row r="1956" spans="1:5" x14ac:dyDescent="0.25">
      <c r="A1956" s="41" t="s">
        <v>26</v>
      </c>
      <c r="B1956" s="42">
        <v>6.0910000000000002</v>
      </c>
      <c r="C1956" s="42">
        <v>1553.21</v>
      </c>
      <c r="D1956" s="42">
        <v>255</v>
      </c>
      <c r="E1956" s="43">
        <v>44562</v>
      </c>
    </row>
    <row r="1957" spans="1:5" x14ac:dyDescent="0.25">
      <c r="A1957" s="41" t="s">
        <v>26</v>
      </c>
      <c r="B1957" s="42">
        <v>4.9660000000000002</v>
      </c>
      <c r="C1957" s="42">
        <v>1266.33</v>
      </c>
      <c r="D1957" s="42">
        <v>255</v>
      </c>
      <c r="E1957" s="43">
        <v>44562</v>
      </c>
    </row>
    <row r="1958" spans="1:5" x14ac:dyDescent="0.25">
      <c r="A1958" s="41" t="s">
        <v>26</v>
      </c>
      <c r="B1958" s="42">
        <v>3.198</v>
      </c>
      <c r="C1958" s="42">
        <v>815.49</v>
      </c>
      <c r="D1958" s="42">
        <v>255</v>
      </c>
      <c r="E1958" s="43">
        <v>44562</v>
      </c>
    </row>
    <row r="1959" spans="1:5" x14ac:dyDescent="0.25">
      <c r="A1959" s="41" t="s">
        <v>26</v>
      </c>
      <c r="B1959" s="42">
        <v>11.507999999999999</v>
      </c>
      <c r="C1959" s="42">
        <v>2934.54</v>
      </c>
      <c r="D1959" s="42">
        <v>255</v>
      </c>
      <c r="E1959" s="43">
        <v>44562</v>
      </c>
    </row>
    <row r="1960" spans="1:5" x14ac:dyDescent="0.25">
      <c r="A1960" s="41" t="s">
        <v>26</v>
      </c>
      <c r="B1960" s="42">
        <v>0.73299999999999998</v>
      </c>
      <c r="C1960" s="42">
        <v>186.91</v>
      </c>
      <c r="D1960" s="42">
        <v>254.99</v>
      </c>
      <c r="E1960" s="43">
        <v>44562</v>
      </c>
    </row>
    <row r="1961" spans="1:5" x14ac:dyDescent="0.25">
      <c r="A1961" s="41" t="s">
        <v>26</v>
      </c>
      <c r="B1961" s="42">
        <v>29.963999999999999</v>
      </c>
      <c r="C1961" s="42">
        <v>7640.82</v>
      </c>
      <c r="D1961" s="42">
        <v>255</v>
      </c>
      <c r="E1961" s="43">
        <v>44562</v>
      </c>
    </row>
    <row r="1962" spans="1:5" x14ac:dyDescent="0.25">
      <c r="A1962" s="41" t="s">
        <v>26</v>
      </c>
      <c r="B1962" s="42">
        <v>9.7829999999999995</v>
      </c>
      <c r="C1962" s="42">
        <v>2494.67</v>
      </c>
      <c r="D1962" s="42">
        <v>255</v>
      </c>
      <c r="E1962" s="43">
        <v>44562</v>
      </c>
    </row>
    <row r="1963" spans="1:5" x14ac:dyDescent="0.25">
      <c r="A1963" s="41" t="s">
        <v>26</v>
      </c>
      <c r="B1963" s="42">
        <v>0.89600000000000002</v>
      </c>
      <c r="C1963" s="42">
        <v>228.48</v>
      </c>
      <c r="D1963" s="42">
        <v>255</v>
      </c>
      <c r="E1963" s="43">
        <v>44562</v>
      </c>
    </row>
    <row r="1964" spans="1:5" x14ac:dyDescent="0.25">
      <c r="A1964" s="41" t="s">
        <v>26</v>
      </c>
      <c r="B1964" s="42">
        <v>15.948</v>
      </c>
      <c r="C1964" s="42">
        <v>4066.74</v>
      </c>
      <c r="D1964" s="42">
        <v>255</v>
      </c>
      <c r="E1964" s="43">
        <v>44562</v>
      </c>
    </row>
    <row r="1965" spans="1:5" x14ac:dyDescent="0.25">
      <c r="A1965" s="41" t="s">
        <v>26</v>
      </c>
      <c r="B1965" s="42">
        <v>3.2</v>
      </c>
      <c r="C1965" s="42">
        <v>816</v>
      </c>
      <c r="D1965" s="42">
        <v>255</v>
      </c>
      <c r="E1965" s="43">
        <v>44562</v>
      </c>
    </row>
    <row r="1966" spans="1:5" x14ac:dyDescent="0.25">
      <c r="A1966" s="41" t="s">
        <v>26</v>
      </c>
      <c r="B1966" s="42">
        <v>3.5049999999999999</v>
      </c>
      <c r="C1966" s="42">
        <v>893.78</v>
      </c>
      <c r="D1966" s="42">
        <v>255</v>
      </c>
      <c r="E1966" s="43">
        <v>44562</v>
      </c>
    </row>
    <row r="1967" spans="1:5" x14ac:dyDescent="0.25">
      <c r="A1967" s="41" t="s">
        <v>26</v>
      </c>
      <c r="B1967" s="42">
        <v>5.98</v>
      </c>
      <c r="C1967" s="42">
        <v>1524.9</v>
      </c>
      <c r="D1967" s="42">
        <v>255</v>
      </c>
      <c r="E1967" s="43">
        <v>44562</v>
      </c>
    </row>
    <row r="1968" spans="1:5" x14ac:dyDescent="0.25">
      <c r="A1968" s="41" t="s">
        <v>26</v>
      </c>
      <c r="B1968" s="42">
        <v>9.7829999999999995</v>
      </c>
      <c r="C1968" s="42">
        <v>2494.66</v>
      </c>
      <c r="D1968" s="42">
        <v>255</v>
      </c>
      <c r="E1968" s="43">
        <v>44562</v>
      </c>
    </row>
    <row r="1969" spans="1:5" x14ac:dyDescent="0.25">
      <c r="A1969" s="41" t="s">
        <v>26</v>
      </c>
      <c r="B1969" s="42">
        <v>0.73299999999999998</v>
      </c>
      <c r="C1969" s="42">
        <v>186.91</v>
      </c>
      <c r="D1969" s="42">
        <v>254.99</v>
      </c>
      <c r="E1969" s="43">
        <v>44562</v>
      </c>
    </row>
    <row r="1970" spans="1:5" x14ac:dyDescent="0.25">
      <c r="A1970" s="41" t="s">
        <v>26</v>
      </c>
      <c r="B1970" s="42">
        <v>16.122</v>
      </c>
      <c r="C1970" s="42">
        <v>4111.1099999999997</v>
      </c>
      <c r="D1970" s="42">
        <v>255</v>
      </c>
      <c r="E1970" s="43">
        <v>44562</v>
      </c>
    </row>
    <row r="1971" spans="1:5" x14ac:dyDescent="0.25">
      <c r="A1971" s="41" t="s">
        <v>26</v>
      </c>
      <c r="B1971" s="42">
        <v>4.62</v>
      </c>
      <c r="C1971" s="42">
        <v>1178.1099999999999</v>
      </c>
      <c r="D1971" s="42">
        <v>255</v>
      </c>
      <c r="E1971" s="43">
        <v>44562</v>
      </c>
    </row>
    <row r="1972" spans="1:5" x14ac:dyDescent="0.25">
      <c r="A1972" s="41" t="s">
        <v>26</v>
      </c>
      <c r="B1972" s="42">
        <v>0.92800000000000005</v>
      </c>
      <c r="C1972" s="42">
        <v>236.64</v>
      </c>
      <c r="D1972" s="42">
        <v>255</v>
      </c>
      <c r="E1972" s="43">
        <v>44562</v>
      </c>
    </row>
    <row r="1973" spans="1:5" x14ac:dyDescent="0.25">
      <c r="A1973" s="41" t="s">
        <v>26</v>
      </c>
      <c r="B1973" s="42">
        <v>0.44700000000000001</v>
      </c>
      <c r="C1973" s="42">
        <v>113.98</v>
      </c>
      <c r="D1973" s="42">
        <v>254.99</v>
      </c>
      <c r="E1973" s="43">
        <v>44562</v>
      </c>
    </row>
    <row r="1974" spans="1:5" x14ac:dyDescent="0.25">
      <c r="A1974" s="41" t="s">
        <v>26</v>
      </c>
      <c r="B1974" s="42">
        <v>3.2480000000000002</v>
      </c>
      <c r="C1974" s="42">
        <v>828.24</v>
      </c>
      <c r="D1974" s="42">
        <v>255</v>
      </c>
      <c r="E1974" s="43">
        <v>44562</v>
      </c>
    </row>
    <row r="1975" spans="1:5" x14ac:dyDescent="0.25">
      <c r="A1975" s="41" t="s">
        <v>26</v>
      </c>
      <c r="B1975" s="42">
        <v>1.8089999999999999</v>
      </c>
      <c r="C1975" s="42">
        <v>461.29</v>
      </c>
      <c r="D1975" s="42">
        <v>255</v>
      </c>
      <c r="E1975" s="43">
        <v>44562</v>
      </c>
    </row>
    <row r="1976" spans="1:5" x14ac:dyDescent="0.25">
      <c r="A1976" s="41" t="s">
        <v>26</v>
      </c>
      <c r="B1976" s="42">
        <v>4.9660000000000002</v>
      </c>
      <c r="C1976" s="42">
        <v>1266.33</v>
      </c>
      <c r="D1976" s="42">
        <v>255</v>
      </c>
      <c r="E1976" s="43">
        <v>44562</v>
      </c>
    </row>
    <row r="1977" spans="1:5" x14ac:dyDescent="0.25">
      <c r="A1977" s="41" t="s">
        <v>26</v>
      </c>
      <c r="B1977" s="42">
        <v>27.748000000000001</v>
      </c>
      <c r="C1977" s="42">
        <v>7075.74</v>
      </c>
      <c r="D1977" s="42">
        <v>255</v>
      </c>
      <c r="E1977" s="43">
        <v>44562</v>
      </c>
    </row>
    <row r="1978" spans="1:5" x14ac:dyDescent="0.25">
      <c r="A1978" s="41" t="s">
        <v>26</v>
      </c>
      <c r="B1978" s="42">
        <v>10.747999999999999</v>
      </c>
      <c r="C1978" s="42">
        <v>2740.75</v>
      </c>
      <c r="D1978" s="42">
        <v>255</v>
      </c>
      <c r="E1978" s="43">
        <v>44562</v>
      </c>
    </row>
    <row r="1979" spans="1:5" x14ac:dyDescent="0.25">
      <c r="A1979" s="41" t="s">
        <v>26</v>
      </c>
      <c r="B1979" s="42">
        <v>0.73299999999999998</v>
      </c>
      <c r="C1979" s="42">
        <v>186.91</v>
      </c>
      <c r="D1979" s="42">
        <v>254.99</v>
      </c>
      <c r="E1979" s="43">
        <v>44562</v>
      </c>
    </row>
    <row r="1980" spans="1:5" x14ac:dyDescent="0.25">
      <c r="A1980" s="41" t="s">
        <v>26</v>
      </c>
      <c r="B1980" s="42">
        <v>10.84</v>
      </c>
      <c r="C1980" s="42">
        <v>2764.2</v>
      </c>
      <c r="D1980" s="42">
        <v>255</v>
      </c>
      <c r="E1980" s="43">
        <v>44562</v>
      </c>
    </row>
    <row r="1981" spans="1:5" x14ac:dyDescent="0.25">
      <c r="A1981" s="41" t="s">
        <v>26</v>
      </c>
      <c r="B1981" s="42">
        <v>3.069</v>
      </c>
      <c r="C1981" s="42">
        <v>782.6</v>
      </c>
      <c r="D1981" s="42">
        <v>255</v>
      </c>
      <c r="E1981" s="43">
        <v>44562</v>
      </c>
    </row>
    <row r="1982" spans="1:5" x14ac:dyDescent="0.25">
      <c r="A1982" s="41" t="s">
        <v>26</v>
      </c>
      <c r="B1982" s="42">
        <v>3.5049999999999999</v>
      </c>
      <c r="C1982" s="42">
        <v>893.77</v>
      </c>
      <c r="D1982" s="42">
        <v>255</v>
      </c>
      <c r="E1982" s="43">
        <v>44562</v>
      </c>
    </row>
    <row r="1983" spans="1:5" x14ac:dyDescent="0.25">
      <c r="A1983" s="41" t="s">
        <v>26</v>
      </c>
      <c r="B1983" s="42">
        <v>2.75</v>
      </c>
      <c r="C1983" s="42">
        <v>701.25</v>
      </c>
      <c r="D1983" s="42">
        <v>255</v>
      </c>
      <c r="E1983" s="43">
        <v>44562</v>
      </c>
    </row>
    <row r="1984" spans="1:5" x14ac:dyDescent="0.25">
      <c r="A1984" s="41" t="s">
        <v>26</v>
      </c>
      <c r="B1984" s="42">
        <v>3.6120000000000001</v>
      </c>
      <c r="C1984" s="42">
        <v>921.06</v>
      </c>
      <c r="D1984" s="42">
        <v>255</v>
      </c>
      <c r="E1984" s="43">
        <v>44562</v>
      </c>
    </row>
    <row r="1985" spans="1:5" x14ac:dyDescent="0.25">
      <c r="A1985" s="41" t="s">
        <v>26</v>
      </c>
      <c r="B1985" s="42">
        <v>7.09</v>
      </c>
      <c r="C1985" s="42">
        <v>1807.95</v>
      </c>
      <c r="D1985" s="42">
        <v>255</v>
      </c>
      <c r="E1985" s="43">
        <v>44562</v>
      </c>
    </row>
    <row r="1986" spans="1:5" x14ac:dyDescent="0.25">
      <c r="A1986" s="41" t="s">
        <v>26</v>
      </c>
      <c r="B1986" s="42">
        <v>24.036000000000001</v>
      </c>
      <c r="C1986" s="42">
        <v>6129.18</v>
      </c>
      <c r="D1986" s="42">
        <v>255</v>
      </c>
      <c r="E1986" s="43">
        <v>44562</v>
      </c>
    </row>
    <row r="1987" spans="1:5" x14ac:dyDescent="0.25">
      <c r="A1987" s="41" t="s">
        <v>26</v>
      </c>
      <c r="B1987" s="42">
        <v>1.054</v>
      </c>
      <c r="C1987" s="42">
        <v>268.77</v>
      </c>
      <c r="D1987" s="42">
        <v>255</v>
      </c>
      <c r="E1987" s="43">
        <v>44562</v>
      </c>
    </row>
    <row r="1988" spans="1:5" x14ac:dyDescent="0.25">
      <c r="A1988" s="41" t="s">
        <v>26</v>
      </c>
      <c r="B1988" s="42">
        <v>21.774999999999999</v>
      </c>
      <c r="C1988" s="42">
        <v>5552.63</v>
      </c>
      <c r="D1988" s="42">
        <v>255</v>
      </c>
      <c r="E1988" s="43">
        <v>44562</v>
      </c>
    </row>
    <row r="1989" spans="1:5" x14ac:dyDescent="0.25">
      <c r="A1989" s="41" t="s">
        <v>26</v>
      </c>
      <c r="B1989" s="42">
        <v>2.157</v>
      </c>
      <c r="C1989" s="42">
        <v>550.03</v>
      </c>
      <c r="D1989" s="42">
        <v>255</v>
      </c>
      <c r="E1989" s="43">
        <v>44562</v>
      </c>
    </row>
    <row r="1990" spans="1:5" x14ac:dyDescent="0.25">
      <c r="A1990" s="41" t="s">
        <v>26</v>
      </c>
      <c r="B1990" s="42">
        <v>15.596</v>
      </c>
      <c r="C1990" s="42">
        <v>3976.98</v>
      </c>
      <c r="D1990" s="42">
        <v>255</v>
      </c>
      <c r="E1990" s="43">
        <v>44562</v>
      </c>
    </row>
    <row r="1991" spans="1:5" x14ac:dyDescent="0.25">
      <c r="A1991" s="41" t="s">
        <v>26</v>
      </c>
      <c r="B1991" s="42">
        <v>5.32</v>
      </c>
      <c r="C1991" s="42">
        <v>1356.6</v>
      </c>
      <c r="D1991" s="42">
        <v>255</v>
      </c>
      <c r="E1991" s="43">
        <v>44562</v>
      </c>
    </row>
    <row r="1992" spans="1:5" x14ac:dyDescent="0.25">
      <c r="A1992" s="41" t="s">
        <v>26</v>
      </c>
      <c r="B1992" s="42">
        <v>0.52600000000000002</v>
      </c>
      <c r="C1992" s="42">
        <v>134.13</v>
      </c>
      <c r="D1992" s="42">
        <v>255</v>
      </c>
      <c r="E1992" s="43">
        <v>44562</v>
      </c>
    </row>
    <row r="1993" spans="1:5" x14ac:dyDescent="0.25">
      <c r="A1993" s="41" t="s">
        <v>26</v>
      </c>
      <c r="B1993" s="42">
        <v>10.57</v>
      </c>
      <c r="C1993" s="42">
        <v>2695.35</v>
      </c>
      <c r="D1993" s="42">
        <v>255</v>
      </c>
      <c r="E1993" s="43">
        <v>44562</v>
      </c>
    </row>
    <row r="1994" spans="1:5" x14ac:dyDescent="0.25">
      <c r="A1994" s="41" t="s">
        <v>26</v>
      </c>
      <c r="B1994" s="42">
        <v>7.9020000000000001</v>
      </c>
      <c r="C1994" s="42">
        <v>2015.01</v>
      </c>
      <c r="D1994" s="42">
        <v>255</v>
      </c>
      <c r="E1994" s="43">
        <v>44562</v>
      </c>
    </row>
    <row r="1995" spans="1:5" x14ac:dyDescent="0.25">
      <c r="A1995" s="41" t="s">
        <v>26</v>
      </c>
      <c r="B1995" s="42">
        <v>4.3979999999999997</v>
      </c>
      <c r="C1995" s="42">
        <v>1121.49</v>
      </c>
      <c r="D1995" s="42">
        <v>255</v>
      </c>
      <c r="E1995" s="43">
        <v>44562</v>
      </c>
    </row>
    <row r="1996" spans="1:5" x14ac:dyDescent="0.25">
      <c r="A1996" s="41" t="s">
        <v>26</v>
      </c>
      <c r="B1996" s="42">
        <v>5.8440000000000003</v>
      </c>
      <c r="C1996" s="42">
        <v>1490.22</v>
      </c>
      <c r="D1996" s="42">
        <v>255</v>
      </c>
      <c r="E1996" s="43">
        <v>44562</v>
      </c>
    </row>
    <row r="1997" spans="1:5" x14ac:dyDescent="0.25">
      <c r="A1997" s="41" t="s">
        <v>26</v>
      </c>
      <c r="B1997" s="42">
        <v>5.1050000000000004</v>
      </c>
      <c r="C1997" s="42">
        <v>1301.77</v>
      </c>
      <c r="D1997" s="42">
        <v>255</v>
      </c>
      <c r="E1997" s="43">
        <v>44562</v>
      </c>
    </row>
    <row r="1998" spans="1:5" x14ac:dyDescent="0.25">
      <c r="A1998" s="41" t="s">
        <v>26</v>
      </c>
      <c r="B1998" s="42">
        <v>9.8520000000000003</v>
      </c>
      <c r="C1998" s="42">
        <v>2512.27</v>
      </c>
      <c r="D1998" s="42">
        <v>255</v>
      </c>
      <c r="E1998" s="43">
        <v>44562</v>
      </c>
    </row>
    <row r="1999" spans="1:5" x14ac:dyDescent="0.25">
      <c r="A1999" s="41" t="s">
        <v>26</v>
      </c>
      <c r="B1999" s="42">
        <v>0.86299999999999999</v>
      </c>
      <c r="C1999" s="42">
        <v>220.06</v>
      </c>
      <c r="D1999" s="42">
        <v>254.99</v>
      </c>
      <c r="E1999" s="43">
        <v>44562</v>
      </c>
    </row>
    <row r="2000" spans="1:5" x14ac:dyDescent="0.25">
      <c r="A2000" s="41" t="s">
        <v>26</v>
      </c>
      <c r="B2000" s="42">
        <v>3.609</v>
      </c>
      <c r="C2000" s="42">
        <v>920.29</v>
      </c>
      <c r="D2000" s="42">
        <v>255</v>
      </c>
      <c r="E2000" s="43">
        <v>44562</v>
      </c>
    </row>
    <row r="2001" spans="1:5" x14ac:dyDescent="0.25">
      <c r="A2001" s="41" t="s">
        <v>26</v>
      </c>
      <c r="B2001" s="42">
        <v>6.5209999999999999</v>
      </c>
      <c r="C2001" s="42">
        <v>1662.86</v>
      </c>
      <c r="D2001" s="42">
        <v>255</v>
      </c>
      <c r="E2001" s="43">
        <v>44562</v>
      </c>
    </row>
    <row r="2002" spans="1:5" x14ac:dyDescent="0.25">
      <c r="A2002" s="41" t="s">
        <v>26</v>
      </c>
      <c r="B2002" s="42">
        <v>1.054</v>
      </c>
      <c r="C2002" s="42">
        <v>268.77</v>
      </c>
      <c r="D2002" s="42">
        <v>255</v>
      </c>
      <c r="E2002" s="43">
        <v>44562</v>
      </c>
    </row>
    <row r="2003" spans="1:5" x14ac:dyDescent="0.25">
      <c r="A2003" s="41" t="s">
        <v>26</v>
      </c>
      <c r="B2003" s="42">
        <v>18.428000000000001</v>
      </c>
      <c r="C2003" s="42">
        <v>4782.01</v>
      </c>
      <c r="D2003" s="42">
        <v>259.5</v>
      </c>
      <c r="E2003" s="43">
        <v>44562</v>
      </c>
    </row>
    <row r="2004" spans="1:5" x14ac:dyDescent="0.25">
      <c r="A2004" s="41" t="s">
        <v>26</v>
      </c>
      <c r="B2004" s="42">
        <v>3.512</v>
      </c>
      <c r="C2004" s="42">
        <v>913.12</v>
      </c>
      <c r="D2004" s="42">
        <v>260</v>
      </c>
      <c r="E2004" s="43">
        <v>44562</v>
      </c>
    </row>
    <row r="2005" spans="1:5" x14ac:dyDescent="0.25">
      <c r="A2005" s="41" t="s">
        <v>26</v>
      </c>
      <c r="B2005" s="42">
        <v>4.1239999999999997</v>
      </c>
      <c r="C2005" s="42">
        <v>1072.24</v>
      </c>
      <c r="D2005" s="42">
        <v>260</v>
      </c>
      <c r="E2005" s="43">
        <v>44562</v>
      </c>
    </row>
    <row r="2006" spans="1:5" x14ac:dyDescent="0.25">
      <c r="A2006" s="41" t="s">
        <v>26</v>
      </c>
      <c r="B2006" s="42">
        <v>7.0049999999999999</v>
      </c>
      <c r="C2006" s="42">
        <v>1821.3</v>
      </c>
      <c r="D2006" s="42">
        <v>260</v>
      </c>
      <c r="E2006" s="43">
        <v>44562</v>
      </c>
    </row>
    <row r="2007" spans="1:5" x14ac:dyDescent="0.25">
      <c r="A2007" s="41" t="s">
        <v>26</v>
      </c>
      <c r="B2007" s="42">
        <v>19.463999999999999</v>
      </c>
      <c r="C2007" s="42">
        <v>5060.6400000000003</v>
      </c>
      <c r="D2007" s="42">
        <v>260</v>
      </c>
      <c r="E2007" s="43">
        <v>44562</v>
      </c>
    </row>
    <row r="2008" spans="1:5" x14ac:dyDescent="0.25">
      <c r="A2008" s="41" t="s">
        <v>26</v>
      </c>
      <c r="B2008" s="42">
        <v>2.931</v>
      </c>
      <c r="C2008" s="42">
        <v>762.06</v>
      </c>
      <c r="D2008" s="42">
        <v>260</v>
      </c>
      <c r="E2008" s="43">
        <v>44562</v>
      </c>
    </row>
    <row r="2009" spans="1:5" x14ac:dyDescent="0.25">
      <c r="A2009" s="41" t="s">
        <v>26</v>
      </c>
      <c r="B2009" s="42">
        <v>6.444</v>
      </c>
      <c r="C2009" s="42">
        <v>1675.44</v>
      </c>
      <c r="D2009" s="42">
        <v>260</v>
      </c>
      <c r="E2009" s="43">
        <v>44562</v>
      </c>
    </row>
    <row r="2010" spans="1:5" x14ac:dyDescent="0.25">
      <c r="A2010" s="41" t="s">
        <v>26</v>
      </c>
      <c r="B2010" s="42">
        <v>0.52600000000000002</v>
      </c>
      <c r="C2010" s="42">
        <v>136.76</v>
      </c>
      <c r="D2010" s="42">
        <v>260</v>
      </c>
      <c r="E2010" s="43">
        <v>44562</v>
      </c>
    </row>
    <row r="2011" spans="1:5" x14ac:dyDescent="0.25">
      <c r="A2011" s="41" t="s">
        <v>26</v>
      </c>
      <c r="B2011" s="42">
        <v>4.0220000000000002</v>
      </c>
      <c r="C2011" s="42">
        <v>1045.72</v>
      </c>
      <c r="D2011" s="42">
        <v>260</v>
      </c>
      <c r="E2011" s="43">
        <v>44562</v>
      </c>
    </row>
    <row r="2012" spans="1:5" x14ac:dyDescent="0.25">
      <c r="A2012" s="41" t="s">
        <v>26</v>
      </c>
      <c r="B2012" s="42">
        <v>7.5430000000000001</v>
      </c>
      <c r="C2012" s="42">
        <v>1961.18</v>
      </c>
      <c r="D2012" s="42">
        <v>260</v>
      </c>
      <c r="E2012" s="43">
        <v>44562</v>
      </c>
    </row>
    <row r="2013" spans="1:5" x14ac:dyDescent="0.25">
      <c r="A2013" s="41" t="s">
        <v>26</v>
      </c>
      <c r="B2013" s="42">
        <v>5.8440000000000003</v>
      </c>
      <c r="C2013" s="42">
        <v>1519.44</v>
      </c>
      <c r="D2013" s="42">
        <v>260</v>
      </c>
      <c r="E2013" s="43">
        <v>44562</v>
      </c>
    </row>
    <row r="2014" spans="1:5" x14ac:dyDescent="0.25">
      <c r="A2014" s="41" t="s">
        <v>26</v>
      </c>
      <c r="B2014" s="42">
        <v>15.622999999999999</v>
      </c>
      <c r="C2014" s="42">
        <v>4061.98</v>
      </c>
      <c r="D2014" s="42">
        <v>260</v>
      </c>
      <c r="E2014" s="43">
        <v>44562</v>
      </c>
    </row>
    <row r="2015" spans="1:5" x14ac:dyDescent="0.25">
      <c r="A2015" s="41" t="s">
        <v>26</v>
      </c>
      <c r="B2015" s="42">
        <v>10.709</v>
      </c>
      <c r="C2015" s="42">
        <v>2784.34</v>
      </c>
      <c r="D2015" s="42">
        <v>260</v>
      </c>
      <c r="E2015" s="43">
        <v>44562</v>
      </c>
    </row>
    <row r="2016" spans="1:5" x14ac:dyDescent="0.25">
      <c r="A2016" s="41" t="s">
        <v>26</v>
      </c>
      <c r="B2016" s="42">
        <v>0.86299999999999999</v>
      </c>
      <c r="C2016" s="42">
        <v>224.38</v>
      </c>
      <c r="D2016" s="42">
        <v>260</v>
      </c>
      <c r="E2016" s="43">
        <v>44562</v>
      </c>
    </row>
    <row r="2017" spans="1:5" x14ac:dyDescent="0.25">
      <c r="A2017" s="41" t="s">
        <v>26</v>
      </c>
      <c r="B2017" s="42">
        <v>1.804</v>
      </c>
      <c r="C2017" s="42">
        <v>469.04</v>
      </c>
      <c r="D2017" s="42">
        <v>260</v>
      </c>
      <c r="E2017" s="43">
        <v>44562</v>
      </c>
    </row>
    <row r="2018" spans="1:5" x14ac:dyDescent="0.25">
      <c r="A2018" s="41" t="s">
        <v>26</v>
      </c>
      <c r="B2018" s="42">
        <v>5.4829999999999997</v>
      </c>
      <c r="C2018" s="42">
        <v>1425.58</v>
      </c>
      <c r="D2018" s="42">
        <v>260</v>
      </c>
      <c r="E2018" s="43">
        <v>44562</v>
      </c>
    </row>
    <row r="2019" spans="1:5" x14ac:dyDescent="0.25">
      <c r="A2019" s="41" t="s">
        <v>26</v>
      </c>
      <c r="B2019" s="42">
        <v>4.1239999999999997</v>
      </c>
      <c r="C2019" s="42">
        <v>1072.24</v>
      </c>
      <c r="D2019" s="42">
        <v>260</v>
      </c>
      <c r="E2019" s="43">
        <v>44562</v>
      </c>
    </row>
    <row r="2020" spans="1:5" x14ac:dyDescent="0.25">
      <c r="A2020" s="41" t="s">
        <v>51</v>
      </c>
      <c r="B2020" s="42">
        <v>3.4470000000000001</v>
      </c>
      <c r="C2020" s="42">
        <v>381.48</v>
      </c>
      <c r="D2020" s="42">
        <v>110.67</v>
      </c>
      <c r="E2020" s="43">
        <v>44562</v>
      </c>
    </row>
    <row r="2021" spans="1:5" x14ac:dyDescent="0.25">
      <c r="A2021" s="41" t="s">
        <v>51</v>
      </c>
      <c r="B2021" s="42">
        <v>1.8779999999999999</v>
      </c>
      <c r="C2021" s="42">
        <v>207.84</v>
      </c>
      <c r="D2021" s="42">
        <v>110.67</v>
      </c>
      <c r="E2021" s="43">
        <v>44562</v>
      </c>
    </row>
    <row r="2022" spans="1:5" x14ac:dyDescent="0.25">
      <c r="A2022" s="41" t="s">
        <v>51</v>
      </c>
      <c r="B2022" s="42">
        <v>2.887</v>
      </c>
      <c r="C2022" s="42">
        <v>319.5</v>
      </c>
      <c r="D2022" s="42">
        <v>110.67</v>
      </c>
      <c r="E2022" s="43">
        <v>44562</v>
      </c>
    </row>
    <row r="2023" spans="1:5" x14ac:dyDescent="0.25">
      <c r="A2023" s="41" t="s">
        <v>51</v>
      </c>
      <c r="B2023" s="42">
        <v>7.9429999999999996</v>
      </c>
      <c r="C2023" s="42">
        <v>879.05</v>
      </c>
      <c r="D2023" s="42">
        <v>110.67</v>
      </c>
      <c r="E2023" s="43">
        <v>44562</v>
      </c>
    </row>
    <row r="2024" spans="1:5" x14ac:dyDescent="0.25">
      <c r="A2024" s="41" t="s">
        <v>51</v>
      </c>
      <c r="B2024" s="42">
        <v>7.4999999999999997E-2</v>
      </c>
      <c r="C2024" s="42">
        <v>8.3000000000000007</v>
      </c>
      <c r="D2024" s="42">
        <v>110.67</v>
      </c>
      <c r="E2024" s="43">
        <v>44562</v>
      </c>
    </row>
    <row r="2025" spans="1:5" x14ac:dyDescent="0.25">
      <c r="A2025" s="41" t="s">
        <v>51</v>
      </c>
      <c r="B2025" s="42">
        <v>1.4019999999999999</v>
      </c>
      <c r="C2025" s="42">
        <v>155.16</v>
      </c>
      <c r="D2025" s="42">
        <v>110.67</v>
      </c>
      <c r="E2025" s="43">
        <v>44562</v>
      </c>
    </row>
    <row r="2026" spans="1:5" x14ac:dyDescent="0.25">
      <c r="A2026" s="41" t="s">
        <v>51</v>
      </c>
      <c r="B2026" s="42">
        <v>3.589</v>
      </c>
      <c r="C2026" s="42">
        <v>397.19</v>
      </c>
      <c r="D2026" s="42">
        <v>110.67</v>
      </c>
      <c r="E2026" s="43">
        <v>44562</v>
      </c>
    </row>
    <row r="2027" spans="1:5" x14ac:dyDescent="0.25">
      <c r="A2027" s="41" t="s">
        <v>51</v>
      </c>
      <c r="B2027" s="42">
        <v>3.165</v>
      </c>
      <c r="C2027" s="42">
        <v>350.27</v>
      </c>
      <c r="D2027" s="42">
        <v>110.67</v>
      </c>
      <c r="E2027" s="43">
        <v>44562</v>
      </c>
    </row>
    <row r="2028" spans="1:5" x14ac:dyDescent="0.25">
      <c r="A2028" s="41" t="s">
        <v>51</v>
      </c>
      <c r="B2028" s="42">
        <v>0.40600000000000003</v>
      </c>
      <c r="C2028" s="42">
        <v>44.93</v>
      </c>
      <c r="D2028" s="42">
        <v>110.67</v>
      </c>
      <c r="E2028" s="43">
        <v>44562</v>
      </c>
    </row>
    <row r="2029" spans="1:5" x14ac:dyDescent="0.25">
      <c r="A2029" s="41" t="s">
        <v>51</v>
      </c>
      <c r="B2029" s="42">
        <v>2.1659999999999999</v>
      </c>
      <c r="C2029" s="42">
        <v>239.71</v>
      </c>
      <c r="D2029" s="42">
        <v>110.67</v>
      </c>
      <c r="E2029" s="43">
        <v>44562</v>
      </c>
    </row>
    <row r="2030" spans="1:5" x14ac:dyDescent="0.25">
      <c r="A2030" s="41" t="s">
        <v>51</v>
      </c>
      <c r="B2030" s="42">
        <v>5.3310000000000004</v>
      </c>
      <c r="C2030" s="42">
        <v>589.98</v>
      </c>
      <c r="D2030" s="42">
        <v>110.67</v>
      </c>
      <c r="E2030" s="43">
        <v>44562</v>
      </c>
    </row>
    <row r="2031" spans="1:5" x14ac:dyDescent="0.25">
      <c r="A2031" s="41" t="s">
        <v>51</v>
      </c>
      <c r="B2031" s="42">
        <v>0.40600000000000003</v>
      </c>
      <c r="C2031" s="42">
        <v>44.93</v>
      </c>
      <c r="D2031" s="42">
        <v>110.67</v>
      </c>
      <c r="E2031" s="43">
        <v>44562</v>
      </c>
    </row>
    <row r="2032" spans="1:5" x14ac:dyDescent="0.25">
      <c r="A2032" s="41" t="s">
        <v>51</v>
      </c>
      <c r="B2032" s="42">
        <v>4.407</v>
      </c>
      <c r="C2032" s="42">
        <v>487.72</v>
      </c>
      <c r="D2032" s="42">
        <v>110.67</v>
      </c>
      <c r="E2032" s="43">
        <v>44562</v>
      </c>
    </row>
    <row r="2033" spans="1:5" x14ac:dyDescent="0.25">
      <c r="A2033" s="41" t="s">
        <v>51</v>
      </c>
      <c r="B2033" s="42">
        <v>12.691000000000001</v>
      </c>
      <c r="C2033" s="42">
        <v>1404.52</v>
      </c>
      <c r="D2033" s="42">
        <v>110.67</v>
      </c>
      <c r="E2033" s="43">
        <v>44562</v>
      </c>
    </row>
    <row r="2034" spans="1:5" x14ac:dyDescent="0.25">
      <c r="A2034" s="41" t="s">
        <v>51</v>
      </c>
      <c r="B2034" s="42">
        <v>4.0469999999999997</v>
      </c>
      <c r="C2034" s="42">
        <v>447.88</v>
      </c>
      <c r="D2034" s="42">
        <v>110.67</v>
      </c>
      <c r="E2034" s="43">
        <v>44562</v>
      </c>
    </row>
    <row r="2035" spans="1:5" x14ac:dyDescent="0.25">
      <c r="A2035" s="41" t="s">
        <v>51</v>
      </c>
      <c r="B2035" s="42">
        <v>7.4999999999999997E-2</v>
      </c>
      <c r="C2035" s="42">
        <v>8.3000000000000007</v>
      </c>
      <c r="D2035" s="42">
        <v>110.67</v>
      </c>
      <c r="E2035" s="43">
        <v>44562</v>
      </c>
    </row>
    <row r="2036" spans="1:5" x14ac:dyDescent="0.25">
      <c r="A2036" s="41" t="s">
        <v>51</v>
      </c>
      <c r="B2036" s="42">
        <v>5.2229999999999999</v>
      </c>
      <c r="C2036" s="42">
        <v>578.03</v>
      </c>
      <c r="D2036" s="42">
        <v>110.67</v>
      </c>
      <c r="E2036" s="43">
        <v>44562</v>
      </c>
    </row>
    <row r="2037" spans="1:5" x14ac:dyDescent="0.25">
      <c r="A2037" s="41" t="s">
        <v>51</v>
      </c>
      <c r="B2037" s="42">
        <v>1.7949999999999999</v>
      </c>
      <c r="C2037" s="42">
        <v>198.65</v>
      </c>
      <c r="D2037" s="42">
        <v>110.67</v>
      </c>
      <c r="E2037" s="43">
        <v>44562</v>
      </c>
    </row>
    <row r="2038" spans="1:5" x14ac:dyDescent="0.25">
      <c r="A2038" s="41" t="s">
        <v>51</v>
      </c>
      <c r="B2038" s="42">
        <v>1.1160000000000001</v>
      </c>
      <c r="C2038" s="42">
        <v>123.51</v>
      </c>
      <c r="D2038" s="42">
        <v>110.67</v>
      </c>
      <c r="E2038" s="43">
        <v>44562</v>
      </c>
    </row>
    <row r="2039" spans="1:5" x14ac:dyDescent="0.25">
      <c r="A2039" s="41" t="s">
        <v>51</v>
      </c>
      <c r="B2039" s="42">
        <v>2.4470000000000001</v>
      </c>
      <c r="C2039" s="42">
        <v>270.81</v>
      </c>
      <c r="D2039" s="42">
        <v>110.67</v>
      </c>
      <c r="E2039" s="43">
        <v>44562</v>
      </c>
    </row>
    <row r="2040" spans="1:5" x14ac:dyDescent="0.25">
      <c r="A2040" s="41" t="s">
        <v>51</v>
      </c>
      <c r="B2040" s="42">
        <v>11.975</v>
      </c>
      <c r="C2040" s="42">
        <v>1325.28</v>
      </c>
      <c r="D2040" s="42">
        <v>110.67</v>
      </c>
      <c r="E2040" s="43">
        <v>44562</v>
      </c>
    </row>
    <row r="2041" spans="1:5" x14ac:dyDescent="0.25">
      <c r="A2041" s="41" t="s">
        <v>51</v>
      </c>
      <c r="B2041" s="42">
        <v>0.50600000000000001</v>
      </c>
      <c r="C2041" s="42">
        <v>56</v>
      </c>
      <c r="D2041" s="42">
        <v>110.67</v>
      </c>
      <c r="E2041" s="43">
        <v>44562</v>
      </c>
    </row>
    <row r="2042" spans="1:5" x14ac:dyDescent="0.25">
      <c r="A2042" s="41" t="s">
        <v>51</v>
      </c>
      <c r="B2042" s="42">
        <v>1.6990000000000001</v>
      </c>
      <c r="C2042" s="42">
        <v>188.03</v>
      </c>
      <c r="D2042" s="42">
        <v>110.67</v>
      </c>
      <c r="E2042" s="43">
        <v>44562</v>
      </c>
    </row>
    <row r="2043" spans="1:5" x14ac:dyDescent="0.25">
      <c r="A2043" s="41" t="s">
        <v>51</v>
      </c>
      <c r="B2043" s="42">
        <v>4.3600000000000003</v>
      </c>
      <c r="C2043" s="42">
        <v>482.52</v>
      </c>
      <c r="D2043" s="42">
        <v>110.67</v>
      </c>
      <c r="E2043" s="43">
        <v>44562</v>
      </c>
    </row>
    <row r="2044" spans="1:5" x14ac:dyDescent="0.25">
      <c r="A2044" s="41" t="s">
        <v>51</v>
      </c>
      <c r="B2044" s="42">
        <v>4.0270000000000001</v>
      </c>
      <c r="C2044" s="42">
        <v>445.67</v>
      </c>
      <c r="D2044" s="42">
        <v>110.67</v>
      </c>
      <c r="E2044" s="43">
        <v>44562</v>
      </c>
    </row>
    <row r="2045" spans="1:5" x14ac:dyDescent="0.25">
      <c r="A2045" s="41" t="s">
        <v>51</v>
      </c>
      <c r="B2045" s="42">
        <v>0.50600000000000001</v>
      </c>
      <c r="C2045" s="42">
        <v>56</v>
      </c>
      <c r="D2045" s="42">
        <v>110.67</v>
      </c>
      <c r="E2045" s="43">
        <v>44562</v>
      </c>
    </row>
    <row r="2046" spans="1:5" x14ac:dyDescent="0.25">
      <c r="A2046" s="41" t="s">
        <v>51</v>
      </c>
      <c r="B2046" s="42">
        <v>4.6369999999999996</v>
      </c>
      <c r="C2046" s="42">
        <v>513.17999999999995</v>
      </c>
      <c r="D2046" s="42">
        <v>110.67</v>
      </c>
      <c r="E2046" s="43">
        <v>44562</v>
      </c>
    </row>
    <row r="2047" spans="1:5" x14ac:dyDescent="0.25">
      <c r="A2047" s="41" t="s">
        <v>51</v>
      </c>
      <c r="B2047" s="42">
        <v>9.0839999999999996</v>
      </c>
      <c r="C2047" s="42">
        <v>1005.33</v>
      </c>
      <c r="D2047" s="42">
        <v>110.67</v>
      </c>
      <c r="E2047" s="43">
        <v>44562</v>
      </c>
    </row>
    <row r="2048" spans="1:5" x14ac:dyDescent="0.25">
      <c r="A2048" s="41" t="s">
        <v>51</v>
      </c>
      <c r="B2048" s="42">
        <v>6.4000000000000001E-2</v>
      </c>
      <c r="C2048" s="42">
        <v>7.08</v>
      </c>
      <c r="D2048" s="42">
        <v>110.63</v>
      </c>
      <c r="E2048" s="43">
        <v>44562</v>
      </c>
    </row>
    <row r="2049" spans="1:5" x14ac:dyDescent="0.25">
      <c r="A2049" s="41" t="s">
        <v>51</v>
      </c>
      <c r="B2049" s="42">
        <v>2.8140000000000001</v>
      </c>
      <c r="C2049" s="42">
        <v>311.43</v>
      </c>
      <c r="D2049" s="42">
        <v>110.67</v>
      </c>
      <c r="E2049" s="43">
        <v>44562</v>
      </c>
    </row>
    <row r="2050" spans="1:5" x14ac:dyDescent="0.25">
      <c r="A2050" s="41" t="s">
        <v>51</v>
      </c>
      <c r="B2050" s="42">
        <v>7.1740000000000004</v>
      </c>
      <c r="C2050" s="42">
        <v>793.94</v>
      </c>
      <c r="D2050" s="42">
        <v>110.67</v>
      </c>
      <c r="E2050" s="43">
        <v>44562</v>
      </c>
    </row>
    <row r="2051" spans="1:5" x14ac:dyDescent="0.25">
      <c r="A2051" s="41" t="s">
        <v>51</v>
      </c>
      <c r="B2051" s="42">
        <v>1.246</v>
      </c>
      <c r="C2051" s="42">
        <v>137.9</v>
      </c>
      <c r="D2051" s="42">
        <v>110.67</v>
      </c>
      <c r="E2051" s="43">
        <v>44562</v>
      </c>
    </row>
    <row r="2052" spans="1:5" x14ac:dyDescent="0.25">
      <c r="A2052" s="41" t="s">
        <v>51</v>
      </c>
      <c r="B2052" s="42">
        <v>3.3330000000000002</v>
      </c>
      <c r="C2052" s="42">
        <v>367.42</v>
      </c>
      <c r="D2052" s="42">
        <v>110.24</v>
      </c>
      <c r="E2052" s="43">
        <v>44562</v>
      </c>
    </row>
    <row r="2053" spans="1:5" x14ac:dyDescent="0.25">
      <c r="A2053" s="41" t="s">
        <v>51</v>
      </c>
      <c r="B2053" s="42">
        <v>0.624</v>
      </c>
      <c r="C2053" s="42">
        <v>68.64</v>
      </c>
      <c r="D2053" s="42">
        <v>110</v>
      </c>
      <c r="E2053" s="43">
        <v>44562</v>
      </c>
    </row>
    <row r="2054" spans="1:5" x14ac:dyDescent="0.25">
      <c r="A2054" s="41" t="s">
        <v>51</v>
      </c>
      <c r="B2054" s="42">
        <v>0.34499999999999997</v>
      </c>
      <c r="C2054" s="42">
        <v>37.950000000000003</v>
      </c>
      <c r="D2054" s="42">
        <v>110</v>
      </c>
      <c r="E2054" s="43">
        <v>44562</v>
      </c>
    </row>
    <row r="2055" spans="1:5" x14ac:dyDescent="0.25">
      <c r="A2055" s="41" t="s">
        <v>51</v>
      </c>
      <c r="B2055" s="42">
        <v>3.863</v>
      </c>
      <c r="C2055" s="42">
        <v>424.93</v>
      </c>
      <c r="D2055" s="42">
        <v>110</v>
      </c>
      <c r="E2055" s="43">
        <v>44562</v>
      </c>
    </row>
    <row r="2056" spans="1:5" x14ac:dyDescent="0.25">
      <c r="A2056" s="41" t="s">
        <v>51</v>
      </c>
      <c r="B2056" s="42">
        <v>12.217000000000001</v>
      </c>
      <c r="C2056" s="42">
        <v>1343.87</v>
      </c>
      <c r="D2056" s="42">
        <v>110</v>
      </c>
      <c r="E2056" s="43">
        <v>44562</v>
      </c>
    </row>
    <row r="2057" spans="1:5" x14ac:dyDescent="0.25">
      <c r="A2057" s="41" t="s">
        <v>51</v>
      </c>
      <c r="B2057" s="42">
        <v>6.4000000000000001E-2</v>
      </c>
      <c r="C2057" s="42">
        <v>7.04</v>
      </c>
      <c r="D2057" s="42">
        <v>110</v>
      </c>
      <c r="E2057" s="43">
        <v>44562</v>
      </c>
    </row>
    <row r="2058" spans="1:5" x14ac:dyDescent="0.25">
      <c r="A2058" s="41" t="s">
        <v>51</v>
      </c>
      <c r="B2058" s="42">
        <v>5.7450000000000001</v>
      </c>
      <c r="C2058" s="42">
        <v>631.95000000000005</v>
      </c>
      <c r="D2058" s="42">
        <v>110</v>
      </c>
      <c r="E2058" s="43">
        <v>44562</v>
      </c>
    </row>
    <row r="2059" spans="1:5" x14ac:dyDescent="0.25">
      <c r="A2059" s="41" t="s">
        <v>51</v>
      </c>
      <c r="B2059" s="42">
        <v>2.157</v>
      </c>
      <c r="C2059" s="42">
        <v>237.27</v>
      </c>
      <c r="D2059" s="42">
        <v>110</v>
      </c>
      <c r="E2059" s="43">
        <v>44562</v>
      </c>
    </row>
    <row r="2060" spans="1:5" x14ac:dyDescent="0.25">
      <c r="A2060" s="41" t="s">
        <v>51</v>
      </c>
      <c r="B2060" s="42">
        <v>0.94799999999999995</v>
      </c>
      <c r="C2060" s="42">
        <v>104.28</v>
      </c>
      <c r="D2060" s="42">
        <v>110</v>
      </c>
      <c r="E2060" s="43">
        <v>44562</v>
      </c>
    </row>
    <row r="2061" spans="1:5" x14ac:dyDescent="0.25">
      <c r="A2061" s="41" t="s">
        <v>51</v>
      </c>
      <c r="B2061" s="42">
        <v>0.23300000000000001</v>
      </c>
      <c r="C2061" s="42">
        <v>25.63</v>
      </c>
      <c r="D2061" s="42">
        <v>110</v>
      </c>
      <c r="E2061" s="43">
        <v>44562</v>
      </c>
    </row>
    <row r="2062" spans="1:5" x14ac:dyDescent="0.25">
      <c r="A2062" s="41" t="s">
        <v>51</v>
      </c>
      <c r="B2062" s="42">
        <v>6.07</v>
      </c>
      <c r="C2062" s="42">
        <v>667.7</v>
      </c>
      <c r="D2062" s="42">
        <v>110</v>
      </c>
      <c r="E2062" s="43">
        <v>44562</v>
      </c>
    </row>
    <row r="2063" spans="1:5" x14ac:dyDescent="0.25">
      <c r="A2063" s="41" t="s">
        <v>51</v>
      </c>
      <c r="B2063" s="42">
        <v>6.2370000000000001</v>
      </c>
      <c r="C2063" s="42">
        <v>686.07</v>
      </c>
      <c r="D2063" s="42">
        <v>110</v>
      </c>
      <c r="E2063" s="43">
        <v>44562</v>
      </c>
    </row>
    <row r="2064" spans="1:5" x14ac:dyDescent="0.25">
      <c r="A2064" s="41" t="s">
        <v>51</v>
      </c>
      <c r="B2064" s="42">
        <v>0.45100000000000001</v>
      </c>
      <c r="C2064" s="42">
        <v>49.61</v>
      </c>
      <c r="D2064" s="42">
        <v>110</v>
      </c>
      <c r="E2064" s="43">
        <v>44562</v>
      </c>
    </row>
    <row r="2065" spans="1:5" x14ac:dyDescent="0.25">
      <c r="A2065" s="41" t="s">
        <v>51</v>
      </c>
      <c r="B2065" s="42">
        <v>2.76</v>
      </c>
      <c r="C2065" s="42">
        <v>303.60000000000002</v>
      </c>
      <c r="D2065" s="42">
        <v>110</v>
      </c>
      <c r="E2065" s="43">
        <v>44562</v>
      </c>
    </row>
    <row r="2066" spans="1:5" x14ac:dyDescent="0.25">
      <c r="A2066" s="41" t="s">
        <v>51</v>
      </c>
      <c r="B2066" s="42">
        <v>1.242</v>
      </c>
      <c r="C2066" s="42">
        <v>136.62</v>
      </c>
      <c r="D2066" s="42">
        <v>110</v>
      </c>
      <c r="E2066" s="43">
        <v>44562</v>
      </c>
    </row>
    <row r="2067" spans="1:5" x14ac:dyDescent="0.25">
      <c r="A2067" s="41" t="s">
        <v>51</v>
      </c>
      <c r="B2067" s="42">
        <v>0.50600000000000001</v>
      </c>
      <c r="C2067" s="42">
        <v>55.66</v>
      </c>
      <c r="D2067" s="42">
        <v>110</v>
      </c>
      <c r="E2067" s="43">
        <v>44562</v>
      </c>
    </row>
    <row r="2068" spans="1:5" x14ac:dyDescent="0.25">
      <c r="A2068" s="41" t="s">
        <v>51</v>
      </c>
      <c r="B2068" s="42">
        <v>2.6480000000000001</v>
      </c>
      <c r="C2068" s="42">
        <v>291.27999999999997</v>
      </c>
      <c r="D2068" s="42">
        <v>110</v>
      </c>
      <c r="E2068" s="43">
        <v>44562</v>
      </c>
    </row>
    <row r="2069" spans="1:5" x14ac:dyDescent="0.25">
      <c r="A2069" s="41" t="s">
        <v>51</v>
      </c>
      <c r="B2069" s="42">
        <v>8.7409999999999997</v>
      </c>
      <c r="C2069" s="42">
        <v>961.51</v>
      </c>
      <c r="D2069" s="42">
        <v>110</v>
      </c>
      <c r="E2069" s="43">
        <v>44562</v>
      </c>
    </row>
    <row r="2070" spans="1:5" x14ac:dyDescent="0.25">
      <c r="A2070" s="41" t="s">
        <v>51</v>
      </c>
      <c r="B2070" s="42">
        <v>6.4000000000000001E-2</v>
      </c>
      <c r="C2070" s="42">
        <v>7.04</v>
      </c>
      <c r="D2070" s="42">
        <v>110</v>
      </c>
      <c r="E2070" s="43">
        <v>44562</v>
      </c>
    </row>
    <row r="2071" spans="1:5" x14ac:dyDescent="0.25">
      <c r="A2071" s="41" t="s">
        <v>51</v>
      </c>
      <c r="B2071" s="42">
        <v>1.246</v>
      </c>
      <c r="C2071" s="42">
        <v>137.06</v>
      </c>
      <c r="D2071" s="42">
        <v>110</v>
      </c>
      <c r="E2071" s="43">
        <v>44562</v>
      </c>
    </row>
    <row r="2072" spans="1:5" x14ac:dyDescent="0.25">
      <c r="A2072" s="41" t="s">
        <v>51</v>
      </c>
      <c r="B2072" s="42">
        <v>2.831</v>
      </c>
      <c r="C2072" s="42">
        <v>311.41000000000003</v>
      </c>
      <c r="D2072" s="42">
        <v>110</v>
      </c>
      <c r="E2072" s="43">
        <v>44562</v>
      </c>
    </row>
    <row r="2073" spans="1:5" x14ac:dyDescent="0.25">
      <c r="A2073" s="41" t="s">
        <v>51</v>
      </c>
      <c r="B2073" s="42">
        <v>2.1120000000000001</v>
      </c>
      <c r="C2073" s="42">
        <v>232.32</v>
      </c>
      <c r="D2073" s="42">
        <v>110</v>
      </c>
      <c r="E2073" s="43">
        <v>44562</v>
      </c>
    </row>
    <row r="2074" spans="1:5" x14ac:dyDescent="0.25">
      <c r="A2074" s="41" t="s">
        <v>51</v>
      </c>
      <c r="B2074" s="42">
        <v>0.34499999999999997</v>
      </c>
      <c r="C2074" s="42">
        <v>37.950000000000003</v>
      </c>
      <c r="D2074" s="42">
        <v>110</v>
      </c>
      <c r="E2074" s="43">
        <v>44562</v>
      </c>
    </row>
    <row r="2075" spans="1:5" x14ac:dyDescent="0.25">
      <c r="A2075" s="41" t="s">
        <v>51</v>
      </c>
      <c r="B2075" s="42">
        <v>0.312</v>
      </c>
      <c r="C2075" s="42">
        <v>34.32</v>
      </c>
      <c r="D2075" s="42">
        <v>110</v>
      </c>
      <c r="E2075" s="43">
        <v>44562</v>
      </c>
    </row>
    <row r="2076" spans="1:5" x14ac:dyDescent="0.25">
      <c r="A2076" s="41" t="s">
        <v>51</v>
      </c>
      <c r="B2076" s="42">
        <v>2.1179999999999999</v>
      </c>
      <c r="C2076" s="42">
        <v>232.98</v>
      </c>
      <c r="D2076" s="42">
        <v>110</v>
      </c>
      <c r="E2076" s="43">
        <v>44562</v>
      </c>
    </row>
    <row r="2077" spans="1:5" x14ac:dyDescent="0.25">
      <c r="A2077" s="41" t="s">
        <v>51</v>
      </c>
      <c r="B2077" s="42">
        <v>4.3860000000000001</v>
      </c>
      <c r="C2077" s="42">
        <v>482.46</v>
      </c>
      <c r="D2077" s="42">
        <v>110</v>
      </c>
      <c r="E2077" s="43">
        <v>44562</v>
      </c>
    </row>
    <row r="2078" spans="1:5" x14ac:dyDescent="0.25">
      <c r="A2078" s="41" t="s">
        <v>51</v>
      </c>
      <c r="B2078" s="42">
        <v>0.94799999999999995</v>
      </c>
      <c r="C2078" s="42">
        <v>104.28</v>
      </c>
      <c r="D2078" s="42">
        <v>110</v>
      </c>
      <c r="E2078" s="43">
        <v>44562</v>
      </c>
    </row>
    <row r="2079" spans="1:5" x14ac:dyDescent="0.25">
      <c r="A2079" s="41" t="s">
        <v>51</v>
      </c>
      <c r="B2079" s="42">
        <v>7.4820000000000002</v>
      </c>
      <c r="C2079" s="42">
        <v>823.02</v>
      </c>
      <c r="D2079" s="42">
        <v>110</v>
      </c>
      <c r="E2079" s="43">
        <v>44562</v>
      </c>
    </row>
    <row r="2080" spans="1:5" x14ac:dyDescent="0.25">
      <c r="A2080" s="41" t="s">
        <v>51</v>
      </c>
      <c r="B2080" s="42">
        <v>5.0410000000000004</v>
      </c>
      <c r="C2080" s="42">
        <v>554.51</v>
      </c>
      <c r="D2080" s="42">
        <v>110</v>
      </c>
      <c r="E2080" s="43">
        <v>44562</v>
      </c>
    </row>
    <row r="2081" spans="1:5" x14ac:dyDescent="0.25">
      <c r="A2081" s="41" t="s">
        <v>51</v>
      </c>
      <c r="B2081" s="42">
        <v>5.14</v>
      </c>
      <c r="C2081" s="42">
        <v>565.4</v>
      </c>
      <c r="D2081" s="42">
        <v>110</v>
      </c>
      <c r="E2081" s="43">
        <v>44562</v>
      </c>
    </row>
    <row r="2082" spans="1:5" x14ac:dyDescent="0.25">
      <c r="A2082" s="41" t="s">
        <v>51</v>
      </c>
      <c r="B2082" s="42">
        <v>1.599</v>
      </c>
      <c r="C2082" s="42">
        <v>175.89</v>
      </c>
      <c r="D2082" s="42">
        <v>110</v>
      </c>
      <c r="E2082" s="43">
        <v>44562</v>
      </c>
    </row>
    <row r="2083" spans="1:5" x14ac:dyDescent="0.25">
      <c r="A2083" s="41" t="s">
        <v>51</v>
      </c>
      <c r="B2083" s="42">
        <v>1.1160000000000001</v>
      </c>
      <c r="C2083" s="42">
        <v>122.76</v>
      </c>
      <c r="D2083" s="42">
        <v>110</v>
      </c>
      <c r="E2083" s="43">
        <v>44562</v>
      </c>
    </row>
    <row r="2084" spans="1:5" x14ac:dyDescent="0.25">
      <c r="A2084" s="41" t="s">
        <v>51</v>
      </c>
      <c r="B2084" s="42">
        <v>1.766</v>
      </c>
      <c r="C2084" s="42">
        <v>194.26</v>
      </c>
      <c r="D2084" s="42">
        <v>110</v>
      </c>
      <c r="E2084" s="43">
        <v>44562</v>
      </c>
    </row>
    <row r="2085" spans="1:5" x14ac:dyDescent="0.25">
      <c r="A2085" s="41" t="s">
        <v>51</v>
      </c>
      <c r="B2085" s="42">
        <v>2.0190000000000001</v>
      </c>
      <c r="C2085" s="42">
        <v>222.09</v>
      </c>
      <c r="D2085" s="42">
        <v>110</v>
      </c>
      <c r="E2085" s="43">
        <v>44562</v>
      </c>
    </row>
    <row r="2086" spans="1:5" x14ac:dyDescent="0.25">
      <c r="A2086" s="41" t="s">
        <v>51</v>
      </c>
      <c r="B2086" s="42">
        <v>0.53</v>
      </c>
      <c r="C2086" s="42">
        <v>58.3</v>
      </c>
      <c r="D2086" s="42">
        <v>110</v>
      </c>
      <c r="E2086" s="43">
        <v>44562</v>
      </c>
    </row>
    <row r="2087" spans="1:5" x14ac:dyDescent="0.25">
      <c r="A2087" s="41" t="s">
        <v>51</v>
      </c>
      <c r="B2087" s="42">
        <v>2.1240000000000001</v>
      </c>
      <c r="C2087" s="42">
        <v>233.64</v>
      </c>
      <c r="D2087" s="42">
        <v>110</v>
      </c>
      <c r="E2087" s="43">
        <v>44562</v>
      </c>
    </row>
    <row r="2088" spans="1:5" x14ac:dyDescent="0.25">
      <c r="A2088" s="41" t="s">
        <v>51</v>
      </c>
      <c r="B2088" s="42">
        <v>4.7149999999999999</v>
      </c>
      <c r="C2088" s="42">
        <v>518.65</v>
      </c>
      <c r="D2088" s="42">
        <v>110</v>
      </c>
      <c r="E2088" s="43">
        <v>44562</v>
      </c>
    </row>
    <row r="2089" spans="1:5" x14ac:dyDescent="0.25">
      <c r="A2089" s="41" t="s">
        <v>51</v>
      </c>
      <c r="B2089" s="42">
        <v>11.173</v>
      </c>
      <c r="C2089" s="42">
        <v>941.86</v>
      </c>
      <c r="D2089" s="42">
        <v>84.3</v>
      </c>
      <c r="E2089" s="43">
        <v>44562</v>
      </c>
    </row>
    <row r="2090" spans="1:5" x14ac:dyDescent="0.25">
      <c r="A2090" s="41" t="s">
        <v>51</v>
      </c>
      <c r="B2090" s="42">
        <v>0.59499999999999997</v>
      </c>
      <c r="C2090" s="42">
        <v>23.44</v>
      </c>
      <c r="D2090" s="42">
        <v>39.39</v>
      </c>
      <c r="E2090" s="43">
        <v>44562</v>
      </c>
    </row>
    <row r="2091" spans="1:5" x14ac:dyDescent="0.25">
      <c r="A2091" s="41" t="s">
        <v>51</v>
      </c>
      <c r="B2091" s="42">
        <v>3.25</v>
      </c>
      <c r="C2091" s="42">
        <v>128.02000000000001</v>
      </c>
      <c r="D2091" s="42">
        <v>39.39</v>
      </c>
      <c r="E2091" s="43">
        <v>44562</v>
      </c>
    </row>
    <row r="2092" spans="1:5" x14ac:dyDescent="0.25">
      <c r="A2092" s="41" t="s">
        <v>51</v>
      </c>
      <c r="B2092" s="42">
        <v>8.68</v>
      </c>
      <c r="C2092" s="42">
        <v>341.9</v>
      </c>
      <c r="D2092" s="42">
        <v>39.39</v>
      </c>
      <c r="E2092" s="43">
        <v>44562</v>
      </c>
    </row>
    <row r="2093" spans="1:5" x14ac:dyDescent="0.25">
      <c r="A2093" s="41" t="s">
        <v>51</v>
      </c>
      <c r="B2093" s="42">
        <v>7.4999999999999997E-2</v>
      </c>
      <c r="C2093" s="42">
        <v>2.95</v>
      </c>
      <c r="D2093" s="42">
        <v>39.33</v>
      </c>
      <c r="E2093" s="43">
        <v>44562</v>
      </c>
    </row>
    <row r="2094" spans="1:5" x14ac:dyDescent="0.25">
      <c r="A2094" s="41" t="s">
        <v>51</v>
      </c>
      <c r="B2094" s="42">
        <v>3.3</v>
      </c>
      <c r="C2094" s="42">
        <v>223.41</v>
      </c>
      <c r="D2094" s="42">
        <v>67.7</v>
      </c>
      <c r="E2094" s="43">
        <v>44562</v>
      </c>
    </row>
    <row r="2095" spans="1:5" x14ac:dyDescent="0.25">
      <c r="A2095" s="41" t="s">
        <v>51</v>
      </c>
      <c r="B2095" s="42">
        <v>7.04</v>
      </c>
      <c r="C2095" s="42">
        <v>774.4</v>
      </c>
      <c r="D2095" s="42">
        <v>110</v>
      </c>
      <c r="E2095" s="43">
        <v>44562</v>
      </c>
    </row>
    <row r="2096" spans="1:5" x14ac:dyDescent="0.25">
      <c r="A2096" s="41" t="s">
        <v>51</v>
      </c>
      <c r="B2096" s="42">
        <v>1.5580000000000001</v>
      </c>
      <c r="C2096" s="42">
        <v>171.38</v>
      </c>
      <c r="D2096" s="42">
        <v>110</v>
      </c>
      <c r="E2096" s="43">
        <v>44562</v>
      </c>
    </row>
    <row r="2097" spans="1:5" x14ac:dyDescent="0.25">
      <c r="A2097" s="41" t="s">
        <v>51</v>
      </c>
      <c r="B2097" s="42">
        <v>4.3890000000000002</v>
      </c>
      <c r="C2097" s="42">
        <v>482.79</v>
      </c>
      <c r="D2097" s="42">
        <v>110</v>
      </c>
      <c r="E2097" s="43">
        <v>44562</v>
      </c>
    </row>
    <row r="2098" spans="1:5" x14ac:dyDescent="0.25">
      <c r="A2098" s="41" t="s">
        <v>51</v>
      </c>
      <c r="B2098" s="42">
        <v>2.5489999999999999</v>
      </c>
      <c r="C2098" s="42">
        <v>280.39</v>
      </c>
      <c r="D2098" s="42">
        <v>110</v>
      </c>
      <c r="E2098" s="43">
        <v>44562</v>
      </c>
    </row>
    <row r="2099" spans="1:5" x14ac:dyDescent="0.25">
      <c r="A2099" s="41" t="s">
        <v>51</v>
      </c>
      <c r="B2099" s="42">
        <v>0.40600000000000003</v>
      </c>
      <c r="C2099" s="42">
        <v>44.66</v>
      </c>
      <c r="D2099" s="42">
        <v>110</v>
      </c>
      <c r="E2099" s="43">
        <v>44562</v>
      </c>
    </row>
    <row r="2100" spans="1:5" x14ac:dyDescent="0.25">
      <c r="A2100" s="41" t="s">
        <v>51</v>
      </c>
      <c r="B2100" s="42">
        <v>3.109</v>
      </c>
      <c r="C2100" s="42">
        <v>341.99</v>
      </c>
      <c r="D2100" s="42">
        <v>110</v>
      </c>
      <c r="E2100" s="43">
        <v>44562</v>
      </c>
    </row>
    <row r="2101" spans="1:5" x14ac:dyDescent="0.25">
      <c r="A2101" s="41" t="s">
        <v>51</v>
      </c>
      <c r="B2101" s="42">
        <v>11.018000000000001</v>
      </c>
      <c r="C2101" s="42">
        <v>1211.98</v>
      </c>
      <c r="D2101" s="42">
        <v>110</v>
      </c>
      <c r="E2101" s="43">
        <v>44562</v>
      </c>
    </row>
    <row r="2102" spans="1:5" x14ac:dyDescent="0.25">
      <c r="A2102" s="41" t="s">
        <v>51</v>
      </c>
      <c r="B2102" s="42">
        <v>0.997</v>
      </c>
      <c r="C2102" s="42">
        <v>109.67</v>
      </c>
      <c r="D2102" s="42">
        <v>110</v>
      </c>
      <c r="E2102" s="43">
        <v>44562</v>
      </c>
    </row>
    <row r="2103" spans="1:5" x14ac:dyDescent="0.25">
      <c r="A2103" s="41" t="s">
        <v>51</v>
      </c>
      <c r="B2103" s="42">
        <v>1.075</v>
      </c>
      <c r="C2103" s="42">
        <v>118.25</v>
      </c>
      <c r="D2103" s="42">
        <v>110</v>
      </c>
      <c r="E2103" s="43">
        <v>44562</v>
      </c>
    </row>
    <row r="2104" spans="1:5" x14ac:dyDescent="0.25">
      <c r="A2104" s="41" t="s">
        <v>51</v>
      </c>
      <c r="B2104" s="42">
        <v>4.875</v>
      </c>
      <c r="C2104" s="42">
        <v>536.25</v>
      </c>
      <c r="D2104" s="42">
        <v>110</v>
      </c>
      <c r="E2104" s="43">
        <v>44562</v>
      </c>
    </row>
    <row r="2105" spans="1:5" x14ac:dyDescent="0.25">
      <c r="A2105" s="41" t="s">
        <v>51</v>
      </c>
      <c r="B2105" s="42">
        <v>3.4750000000000001</v>
      </c>
      <c r="C2105" s="42">
        <v>382.25</v>
      </c>
      <c r="D2105" s="42">
        <v>110</v>
      </c>
      <c r="E2105" s="43">
        <v>44562</v>
      </c>
    </row>
    <row r="2106" spans="1:5" x14ac:dyDescent="0.25">
      <c r="A2106" s="41" t="s">
        <v>51</v>
      </c>
      <c r="B2106" s="42">
        <v>0.35099999999999998</v>
      </c>
      <c r="C2106" s="42">
        <v>38.61</v>
      </c>
      <c r="D2106" s="42">
        <v>110</v>
      </c>
      <c r="E2106" s="43">
        <v>44562</v>
      </c>
    </row>
    <row r="2107" spans="1:5" x14ac:dyDescent="0.25">
      <c r="A2107" s="41" t="s">
        <v>51</v>
      </c>
      <c r="B2107" s="42">
        <v>4.3600000000000003</v>
      </c>
      <c r="C2107" s="42">
        <v>479.6</v>
      </c>
      <c r="D2107" s="42">
        <v>110</v>
      </c>
      <c r="E2107" s="43">
        <v>44562</v>
      </c>
    </row>
    <row r="2108" spans="1:5" x14ac:dyDescent="0.25">
      <c r="A2108" s="41" t="s">
        <v>51</v>
      </c>
      <c r="B2108" s="42">
        <v>5.62</v>
      </c>
      <c r="C2108" s="42">
        <v>618.20000000000005</v>
      </c>
      <c r="D2108" s="42">
        <v>110</v>
      </c>
      <c r="E2108" s="43">
        <v>44562</v>
      </c>
    </row>
    <row r="2109" spans="1:5" x14ac:dyDescent="0.25">
      <c r="A2109" s="41" t="s">
        <v>51</v>
      </c>
      <c r="B2109" s="42">
        <v>0.53</v>
      </c>
      <c r="C2109" s="42">
        <v>58.3</v>
      </c>
      <c r="D2109" s="42">
        <v>110</v>
      </c>
      <c r="E2109" s="43">
        <v>44562</v>
      </c>
    </row>
    <row r="2110" spans="1:5" x14ac:dyDescent="0.25">
      <c r="A2110" s="41" t="s">
        <v>51</v>
      </c>
      <c r="B2110" s="42">
        <v>3.34</v>
      </c>
      <c r="C2110" s="42">
        <v>367.4</v>
      </c>
      <c r="D2110" s="42">
        <v>110</v>
      </c>
      <c r="E2110" s="43">
        <v>44562</v>
      </c>
    </row>
    <row r="2111" spans="1:5" x14ac:dyDescent="0.25">
      <c r="A2111" s="41" t="s">
        <v>51</v>
      </c>
      <c r="B2111" s="42">
        <v>1.6830000000000001</v>
      </c>
      <c r="C2111" s="42">
        <v>185.13</v>
      </c>
      <c r="D2111" s="42">
        <v>110</v>
      </c>
      <c r="E2111" s="43">
        <v>44562</v>
      </c>
    </row>
    <row r="2112" spans="1:5" x14ac:dyDescent="0.25">
      <c r="A2112" s="41" t="s">
        <v>51</v>
      </c>
      <c r="B2112" s="42">
        <v>0.59499999999999997</v>
      </c>
      <c r="C2112" s="42">
        <v>65.45</v>
      </c>
      <c r="D2112" s="42">
        <v>110</v>
      </c>
      <c r="E2112" s="43">
        <v>44562</v>
      </c>
    </row>
    <row r="2113" spans="1:5" x14ac:dyDescent="0.25">
      <c r="A2113" s="41" t="s">
        <v>51</v>
      </c>
      <c r="B2113" s="42">
        <v>1.5580000000000001</v>
      </c>
      <c r="C2113" s="42">
        <v>171.38</v>
      </c>
      <c r="D2113" s="42">
        <v>110</v>
      </c>
      <c r="E2113" s="43">
        <v>44562</v>
      </c>
    </row>
    <row r="2114" spans="1:5" x14ac:dyDescent="0.25">
      <c r="A2114" s="41" t="s">
        <v>51</v>
      </c>
      <c r="B2114" s="42">
        <v>3.431</v>
      </c>
      <c r="C2114" s="42">
        <v>377.41</v>
      </c>
      <c r="D2114" s="42">
        <v>110</v>
      </c>
      <c r="E2114" s="43">
        <v>44562</v>
      </c>
    </row>
    <row r="2115" spans="1:5" x14ac:dyDescent="0.25">
      <c r="A2115" s="41" t="s">
        <v>51</v>
      </c>
      <c r="B2115" s="42">
        <v>7.9080000000000004</v>
      </c>
      <c r="C2115" s="42">
        <v>869.88</v>
      </c>
      <c r="D2115" s="42">
        <v>110</v>
      </c>
      <c r="E2115" s="43">
        <v>44562</v>
      </c>
    </row>
    <row r="2116" spans="1:5" x14ac:dyDescent="0.25">
      <c r="A2116" s="41" t="s">
        <v>51</v>
      </c>
      <c r="B2116" s="42">
        <v>7.4999999999999997E-2</v>
      </c>
      <c r="C2116" s="42">
        <v>8.25</v>
      </c>
      <c r="D2116" s="42">
        <v>110</v>
      </c>
      <c r="E2116" s="43">
        <v>44562</v>
      </c>
    </row>
    <row r="2117" spans="1:5" x14ac:dyDescent="0.25">
      <c r="A2117" s="41" t="s">
        <v>51</v>
      </c>
      <c r="B2117" s="42">
        <v>1.075</v>
      </c>
      <c r="C2117" s="42">
        <v>118.25</v>
      </c>
      <c r="D2117" s="42">
        <v>110</v>
      </c>
      <c r="E2117" s="43">
        <v>44562</v>
      </c>
    </row>
    <row r="2118" spans="1:5" x14ac:dyDescent="0.25">
      <c r="A2118" s="41" t="s">
        <v>51</v>
      </c>
      <c r="B2118" s="42">
        <v>3.9670000000000001</v>
      </c>
      <c r="C2118" s="42">
        <v>436.37</v>
      </c>
      <c r="D2118" s="42">
        <v>110</v>
      </c>
      <c r="E2118" s="43">
        <v>44562</v>
      </c>
    </row>
    <row r="2119" spans="1:5" x14ac:dyDescent="0.25">
      <c r="A2119" s="41" t="s">
        <v>51</v>
      </c>
      <c r="B2119" s="42">
        <v>2.2429999999999999</v>
      </c>
      <c r="C2119" s="42">
        <v>246.73</v>
      </c>
      <c r="D2119" s="42">
        <v>110</v>
      </c>
      <c r="E2119" s="43">
        <v>44562</v>
      </c>
    </row>
    <row r="2120" spans="1:5" x14ac:dyDescent="0.25">
      <c r="A2120" s="41" t="s">
        <v>51</v>
      </c>
      <c r="B2120" s="42">
        <v>0.40600000000000003</v>
      </c>
      <c r="C2120" s="42">
        <v>44.66</v>
      </c>
      <c r="D2120" s="42">
        <v>110</v>
      </c>
      <c r="E2120" s="43">
        <v>44562</v>
      </c>
    </row>
    <row r="2121" spans="1:5" x14ac:dyDescent="0.25">
      <c r="A2121" s="41" t="s">
        <v>62</v>
      </c>
      <c r="B2121" s="42">
        <v>4.2080000000000002</v>
      </c>
      <c r="C2121" s="42">
        <v>824.89</v>
      </c>
      <c r="D2121" s="42">
        <v>196.03</v>
      </c>
      <c r="E2121" s="43">
        <v>44562</v>
      </c>
    </row>
    <row r="2122" spans="1:5" x14ac:dyDescent="0.25">
      <c r="A2122" s="41" t="s">
        <v>62</v>
      </c>
      <c r="B2122" s="42">
        <v>4.8029999999999999</v>
      </c>
      <c r="C2122" s="42">
        <v>941.53</v>
      </c>
      <c r="D2122" s="42">
        <v>196.03</v>
      </c>
      <c r="E2122" s="43">
        <v>44562</v>
      </c>
    </row>
    <row r="2123" spans="1:5" x14ac:dyDescent="0.25">
      <c r="A2123" s="41" t="s">
        <v>62</v>
      </c>
      <c r="B2123" s="42">
        <v>0.56299999999999994</v>
      </c>
      <c r="C2123" s="42">
        <v>110.36</v>
      </c>
      <c r="D2123" s="42">
        <v>196.02</v>
      </c>
      <c r="E2123" s="43">
        <v>44562</v>
      </c>
    </row>
    <row r="2124" spans="1:5" x14ac:dyDescent="0.25">
      <c r="A2124" s="41" t="s">
        <v>62</v>
      </c>
      <c r="B2124" s="42">
        <v>0.91600000000000004</v>
      </c>
      <c r="C2124" s="42">
        <v>179.56</v>
      </c>
      <c r="D2124" s="42">
        <v>196.03</v>
      </c>
      <c r="E2124" s="43">
        <v>44562</v>
      </c>
    </row>
    <row r="2125" spans="1:5" x14ac:dyDescent="0.25">
      <c r="A2125" s="41" t="s">
        <v>62</v>
      </c>
      <c r="B2125" s="42">
        <v>4.1109999999999998</v>
      </c>
      <c r="C2125" s="42">
        <v>805.88</v>
      </c>
      <c r="D2125" s="42">
        <v>196.03</v>
      </c>
      <c r="E2125" s="43">
        <v>44562</v>
      </c>
    </row>
    <row r="2126" spans="1:5" x14ac:dyDescent="0.25">
      <c r="A2126" s="41" t="s">
        <v>62</v>
      </c>
      <c r="B2126" s="42">
        <v>0.33600000000000002</v>
      </c>
      <c r="C2126" s="42">
        <v>65.86</v>
      </c>
      <c r="D2126" s="42">
        <v>196.01</v>
      </c>
      <c r="E2126" s="43">
        <v>44562</v>
      </c>
    </row>
    <row r="2127" spans="1:5" x14ac:dyDescent="0.25">
      <c r="A2127" s="41" t="s">
        <v>62</v>
      </c>
      <c r="B2127" s="42">
        <v>4.399</v>
      </c>
      <c r="C2127" s="42">
        <v>862.34</v>
      </c>
      <c r="D2127" s="42">
        <v>196.03</v>
      </c>
      <c r="E2127" s="43">
        <v>44562</v>
      </c>
    </row>
    <row r="2128" spans="1:5" x14ac:dyDescent="0.25">
      <c r="A2128" s="41" t="s">
        <v>62</v>
      </c>
      <c r="B2128" s="42">
        <v>6.6210000000000004</v>
      </c>
      <c r="C2128" s="42">
        <v>1297.9100000000001</v>
      </c>
      <c r="D2128" s="42">
        <v>196.03</v>
      </c>
      <c r="E2128" s="43">
        <v>44562</v>
      </c>
    </row>
    <row r="2129" spans="1:5" x14ac:dyDescent="0.25">
      <c r="A2129" s="41" t="s">
        <v>62</v>
      </c>
      <c r="B2129" s="42">
        <v>0.11</v>
      </c>
      <c r="C2129" s="42">
        <v>21.56</v>
      </c>
      <c r="D2129" s="42">
        <v>196</v>
      </c>
      <c r="E2129" s="43">
        <v>44562</v>
      </c>
    </row>
    <row r="2130" spans="1:5" x14ac:dyDescent="0.25">
      <c r="A2130" s="41" t="s">
        <v>62</v>
      </c>
      <c r="B2130" s="42">
        <v>1.6830000000000001</v>
      </c>
      <c r="C2130" s="42">
        <v>329.92</v>
      </c>
      <c r="D2130" s="42">
        <v>196.03</v>
      </c>
      <c r="E2130" s="43">
        <v>44562</v>
      </c>
    </row>
    <row r="2131" spans="1:5" x14ac:dyDescent="0.25">
      <c r="A2131" s="41" t="s">
        <v>62</v>
      </c>
      <c r="B2131" s="42">
        <v>8.2590000000000003</v>
      </c>
      <c r="C2131" s="42">
        <v>1619.01</v>
      </c>
      <c r="D2131" s="42">
        <v>196.03</v>
      </c>
      <c r="E2131" s="43">
        <v>44562</v>
      </c>
    </row>
    <row r="2132" spans="1:5" x14ac:dyDescent="0.25">
      <c r="A2132" s="41" t="s">
        <v>62</v>
      </c>
      <c r="B2132" s="42">
        <v>0.11</v>
      </c>
      <c r="C2132" s="42">
        <v>21.56</v>
      </c>
      <c r="D2132" s="42">
        <v>196</v>
      </c>
      <c r="E2132" s="43">
        <v>44562</v>
      </c>
    </row>
    <row r="2133" spans="1:5" x14ac:dyDescent="0.25">
      <c r="A2133" s="41" t="s">
        <v>62</v>
      </c>
      <c r="B2133" s="42">
        <v>9.391</v>
      </c>
      <c r="C2133" s="42">
        <v>1840.92</v>
      </c>
      <c r="D2133" s="42">
        <v>196.03</v>
      </c>
      <c r="E2133" s="43">
        <v>44562</v>
      </c>
    </row>
    <row r="2134" spans="1:5" x14ac:dyDescent="0.25">
      <c r="A2134" s="41" t="s">
        <v>62</v>
      </c>
      <c r="B2134" s="42">
        <v>6.5629999999999997</v>
      </c>
      <c r="C2134" s="42">
        <v>1286.55</v>
      </c>
      <c r="D2134" s="42">
        <v>196.03</v>
      </c>
      <c r="E2134" s="43">
        <v>44562</v>
      </c>
    </row>
    <row r="2135" spans="1:5" x14ac:dyDescent="0.25">
      <c r="A2135" s="41" t="s">
        <v>62</v>
      </c>
      <c r="B2135" s="42">
        <v>9.8989999999999991</v>
      </c>
      <c r="C2135" s="42">
        <v>1940.51</v>
      </c>
      <c r="D2135" s="42">
        <v>196.03</v>
      </c>
      <c r="E2135" s="43">
        <v>44562</v>
      </c>
    </row>
    <row r="2136" spans="1:5" x14ac:dyDescent="0.25">
      <c r="A2136" s="41" t="s">
        <v>62</v>
      </c>
      <c r="B2136" s="42">
        <v>0.33600000000000002</v>
      </c>
      <c r="C2136" s="42">
        <v>65.86</v>
      </c>
      <c r="D2136" s="42">
        <v>196.01</v>
      </c>
      <c r="E2136" s="43">
        <v>44562</v>
      </c>
    </row>
    <row r="2137" spans="1:5" x14ac:dyDescent="0.25">
      <c r="A2137" s="41" t="s">
        <v>62</v>
      </c>
      <c r="B2137" s="42">
        <v>2.0339999999999998</v>
      </c>
      <c r="C2137" s="42">
        <v>398.72</v>
      </c>
      <c r="D2137" s="42">
        <v>196.03</v>
      </c>
      <c r="E2137" s="43">
        <v>44562</v>
      </c>
    </row>
    <row r="2138" spans="1:5" x14ac:dyDescent="0.25">
      <c r="A2138" s="41" t="s">
        <v>62</v>
      </c>
      <c r="B2138" s="42">
        <v>1.633</v>
      </c>
      <c r="C2138" s="42">
        <v>320.12</v>
      </c>
      <c r="D2138" s="42">
        <v>196.03</v>
      </c>
      <c r="E2138" s="43">
        <v>44562</v>
      </c>
    </row>
    <row r="2139" spans="1:5" x14ac:dyDescent="0.25">
      <c r="A2139" s="41" t="s">
        <v>62</v>
      </c>
      <c r="B2139" s="42">
        <v>3.3809999999999998</v>
      </c>
      <c r="C2139" s="42">
        <v>662.78</v>
      </c>
      <c r="D2139" s="42">
        <v>196.03</v>
      </c>
      <c r="E2139" s="43">
        <v>44562</v>
      </c>
    </row>
    <row r="2140" spans="1:5" x14ac:dyDescent="0.25">
      <c r="A2140" s="41" t="s">
        <v>62</v>
      </c>
      <c r="B2140" s="42">
        <v>1.778</v>
      </c>
      <c r="C2140" s="42">
        <v>348.54</v>
      </c>
      <c r="D2140" s="42">
        <v>196.03</v>
      </c>
      <c r="E2140" s="43">
        <v>44562</v>
      </c>
    </row>
    <row r="2141" spans="1:5" x14ac:dyDescent="0.25">
      <c r="A2141" s="41" t="s">
        <v>62</v>
      </c>
      <c r="B2141" s="42">
        <v>1.012</v>
      </c>
      <c r="C2141" s="42">
        <v>198.39</v>
      </c>
      <c r="D2141" s="42">
        <v>196.04</v>
      </c>
      <c r="E2141" s="43">
        <v>44562</v>
      </c>
    </row>
    <row r="2142" spans="1:5" x14ac:dyDescent="0.25">
      <c r="A2142" s="41" t="s">
        <v>62</v>
      </c>
      <c r="B2142" s="42">
        <v>2.3109999999999999</v>
      </c>
      <c r="C2142" s="42">
        <v>453.03</v>
      </c>
      <c r="D2142" s="42">
        <v>196.03</v>
      </c>
      <c r="E2142" s="43">
        <v>44562</v>
      </c>
    </row>
    <row r="2143" spans="1:5" x14ac:dyDescent="0.25">
      <c r="A2143" s="41" t="s">
        <v>62</v>
      </c>
      <c r="B2143" s="42">
        <v>1.8979999999999999</v>
      </c>
      <c r="C2143" s="42">
        <v>372.06</v>
      </c>
      <c r="D2143" s="42">
        <v>196.03</v>
      </c>
      <c r="E2143" s="43">
        <v>44562</v>
      </c>
    </row>
    <row r="2144" spans="1:5" x14ac:dyDescent="0.25">
      <c r="A2144" s="41" t="s">
        <v>62</v>
      </c>
      <c r="B2144" s="42">
        <v>3.59</v>
      </c>
      <c r="C2144" s="42">
        <v>703.74</v>
      </c>
      <c r="D2144" s="42">
        <v>196.03</v>
      </c>
      <c r="E2144" s="43">
        <v>44562</v>
      </c>
    </row>
    <row r="2145" spans="1:5" x14ac:dyDescent="0.25">
      <c r="A2145" s="41" t="s">
        <v>62</v>
      </c>
      <c r="B2145" s="42">
        <v>2.3109999999999999</v>
      </c>
      <c r="C2145" s="42">
        <v>453.03</v>
      </c>
      <c r="D2145" s="42">
        <v>196.03</v>
      </c>
      <c r="E2145" s="43">
        <v>44562</v>
      </c>
    </row>
    <row r="2146" spans="1:5" x14ac:dyDescent="0.25">
      <c r="A2146" s="41" t="s">
        <v>62</v>
      </c>
      <c r="B2146" s="42">
        <v>6.1429999999999998</v>
      </c>
      <c r="C2146" s="42">
        <v>1204.22</v>
      </c>
      <c r="D2146" s="42">
        <v>196.03</v>
      </c>
      <c r="E2146" s="43">
        <v>44562</v>
      </c>
    </row>
    <row r="2147" spans="1:5" x14ac:dyDescent="0.25">
      <c r="A2147" s="41" t="s">
        <v>62</v>
      </c>
      <c r="B2147" s="42">
        <v>4.633</v>
      </c>
      <c r="C2147" s="42">
        <v>908.21</v>
      </c>
      <c r="D2147" s="42">
        <v>196.03</v>
      </c>
      <c r="E2147" s="43">
        <v>44562</v>
      </c>
    </row>
    <row r="2148" spans="1:5" x14ac:dyDescent="0.25">
      <c r="A2148" s="41" t="s">
        <v>62</v>
      </c>
      <c r="B2148" s="42">
        <v>0.28599999999999998</v>
      </c>
      <c r="C2148" s="42">
        <v>56.07</v>
      </c>
      <c r="D2148" s="42">
        <v>196.05</v>
      </c>
      <c r="E2148" s="43">
        <v>44562</v>
      </c>
    </row>
    <row r="2149" spans="1:5" x14ac:dyDescent="0.25">
      <c r="A2149" s="41" t="s">
        <v>62</v>
      </c>
      <c r="B2149" s="42">
        <v>1.0629999999999999</v>
      </c>
      <c r="C2149" s="42">
        <v>208.38</v>
      </c>
      <c r="D2149" s="42">
        <v>196.03</v>
      </c>
      <c r="E2149" s="43">
        <v>44562</v>
      </c>
    </row>
    <row r="2150" spans="1:5" x14ac:dyDescent="0.25">
      <c r="A2150" s="41" t="s">
        <v>62</v>
      </c>
      <c r="B2150" s="42">
        <v>9.875</v>
      </c>
      <c r="C2150" s="42">
        <v>1850.42</v>
      </c>
      <c r="D2150" s="42">
        <v>187.38</v>
      </c>
      <c r="E2150" s="43">
        <v>44562</v>
      </c>
    </row>
    <row r="2151" spans="1:5" x14ac:dyDescent="0.25">
      <c r="A2151" s="41" t="s">
        <v>62</v>
      </c>
      <c r="B2151" s="42">
        <v>0.47899999999999998</v>
      </c>
      <c r="C2151" s="42">
        <v>86.22</v>
      </c>
      <c r="D2151" s="42">
        <v>180</v>
      </c>
      <c r="E2151" s="43">
        <v>44562</v>
      </c>
    </row>
    <row r="2152" spans="1:5" x14ac:dyDescent="0.25">
      <c r="A2152" s="41" t="s">
        <v>62</v>
      </c>
      <c r="B2152" s="42">
        <v>3.2509999999999999</v>
      </c>
      <c r="C2152" s="42">
        <v>585.17999999999995</v>
      </c>
      <c r="D2152" s="42">
        <v>180</v>
      </c>
      <c r="E2152" s="43">
        <v>44562</v>
      </c>
    </row>
    <row r="2153" spans="1:5" x14ac:dyDescent="0.25">
      <c r="A2153" s="41" t="s">
        <v>62</v>
      </c>
      <c r="B2153" s="42">
        <v>2.1890000000000001</v>
      </c>
      <c r="C2153" s="42">
        <v>394.02</v>
      </c>
      <c r="D2153" s="42">
        <v>180</v>
      </c>
      <c r="E2153" s="43">
        <v>44562</v>
      </c>
    </row>
    <row r="2154" spans="1:5" x14ac:dyDescent="0.25">
      <c r="A2154" s="41" t="s">
        <v>62</v>
      </c>
      <c r="B2154" s="42">
        <v>9.4E-2</v>
      </c>
      <c r="C2154" s="42">
        <v>16.920000000000002</v>
      </c>
      <c r="D2154" s="42">
        <v>180</v>
      </c>
      <c r="E2154" s="43">
        <v>44562</v>
      </c>
    </row>
    <row r="2155" spans="1:5" x14ac:dyDescent="0.25">
      <c r="A2155" s="41" t="s">
        <v>62</v>
      </c>
      <c r="B2155" s="42">
        <v>5.2409999999999997</v>
      </c>
      <c r="C2155" s="42">
        <v>943.38</v>
      </c>
      <c r="D2155" s="42">
        <v>180</v>
      </c>
      <c r="E2155" s="43">
        <v>44562</v>
      </c>
    </row>
    <row r="2156" spans="1:5" x14ac:dyDescent="0.25">
      <c r="A2156" s="41" t="s">
        <v>62</v>
      </c>
      <c r="B2156" s="42">
        <v>3.3439999999999999</v>
      </c>
      <c r="C2156" s="42">
        <v>601.91999999999996</v>
      </c>
      <c r="D2156" s="42">
        <v>180</v>
      </c>
      <c r="E2156" s="43">
        <v>44562</v>
      </c>
    </row>
    <row r="2157" spans="1:5" x14ac:dyDescent="0.25">
      <c r="A2157" s="41" t="s">
        <v>62</v>
      </c>
      <c r="B2157" s="42">
        <v>0.28599999999999998</v>
      </c>
      <c r="C2157" s="42">
        <v>51.48</v>
      </c>
      <c r="D2157" s="42">
        <v>180</v>
      </c>
      <c r="E2157" s="43">
        <v>44562</v>
      </c>
    </row>
    <row r="2158" spans="1:5" x14ac:dyDescent="0.25">
      <c r="A2158" s="41" t="s">
        <v>62</v>
      </c>
      <c r="B2158" s="42">
        <v>1.62</v>
      </c>
      <c r="C2158" s="42">
        <v>291.60000000000002</v>
      </c>
      <c r="D2158" s="42">
        <v>180</v>
      </c>
      <c r="E2158" s="43">
        <v>44562</v>
      </c>
    </row>
    <row r="2159" spans="1:5" x14ac:dyDescent="0.25">
      <c r="A2159" s="41" t="s">
        <v>62</v>
      </c>
      <c r="B2159" s="42">
        <v>5.3929999999999998</v>
      </c>
      <c r="C2159" s="42">
        <v>970.74</v>
      </c>
      <c r="D2159" s="42">
        <v>180</v>
      </c>
      <c r="E2159" s="43">
        <v>44562</v>
      </c>
    </row>
    <row r="2160" spans="1:5" x14ac:dyDescent="0.25">
      <c r="A2160" s="41" t="s">
        <v>62</v>
      </c>
      <c r="B2160" s="42">
        <v>2.8740000000000001</v>
      </c>
      <c r="C2160" s="42">
        <v>517.32000000000005</v>
      </c>
      <c r="D2160" s="42">
        <v>180</v>
      </c>
      <c r="E2160" s="43">
        <v>44562</v>
      </c>
    </row>
    <row r="2161" spans="1:5" x14ac:dyDescent="0.25">
      <c r="A2161" s="41" t="s">
        <v>62</v>
      </c>
      <c r="B2161" s="42">
        <v>0.67</v>
      </c>
      <c r="C2161" s="42">
        <v>120.6</v>
      </c>
      <c r="D2161" s="42">
        <v>180</v>
      </c>
      <c r="E2161" s="43">
        <v>44562</v>
      </c>
    </row>
    <row r="2162" spans="1:5" x14ac:dyDescent="0.25">
      <c r="A2162" s="41" t="s">
        <v>62</v>
      </c>
      <c r="B2162" s="42">
        <v>3.0790000000000002</v>
      </c>
      <c r="C2162" s="42">
        <v>554.22</v>
      </c>
      <c r="D2162" s="42">
        <v>180</v>
      </c>
      <c r="E2162" s="43">
        <v>44562</v>
      </c>
    </row>
    <row r="2163" spans="1:5" x14ac:dyDescent="0.25">
      <c r="A2163" s="41" t="s">
        <v>62</v>
      </c>
      <c r="B2163" s="42">
        <v>11.974</v>
      </c>
      <c r="C2163" s="42">
        <v>2155.3200000000002</v>
      </c>
      <c r="D2163" s="42">
        <v>180</v>
      </c>
      <c r="E2163" s="43">
        <v>44562</v>
      </c>
    </row>
    <row r="2164" spans="1:5" x14ac:dyDescent="0.25">
      <c r="A2164" s="41" t="s">
        <v>62</v>
      </c>
      <c r="B2164" s="42">
        <v>0.35</v>
      </c>
      <c r="C2164" s="42">
        <v>63</v>
      </c>
      <c r="D2164" s="42">
        <v>180</v>
      </c>
      <c r="E2164" s="43">
        <v>44562</v>
      </c>
    </row>
    <row r="2165" spans="1:5" x14ac:dyDescent="0.25">
      <c r="A2165" s="41" t="s">
        <v>62</v>
      </c>
      <c r="B2165" s="42">
        <v>4.2080000000000002</v>
      </c>
      <c r="C2165" s="42">
        <v>757.44</v>
      </c>
      <c r="D2165" s="42">
        <v>180</v>
      </c>
      <c r="E2165" s="43">
        <v>44562</v>
      </c>
    </row>
    <row r="2166" spans="1:5" x14ac:dyDescent="0.25">
      <c r="A2166" s="41" t="s">
        <v>62</v>
      </c>
      <c r="B2166" s="42">
        <v>2.411</v>
      </c>
      <c r="C2166" s="42">
        <v>433.98</v>
      </c>
      <c r="D2166" s="42">
        <v>180</v>
      </c>
      <c r="E2166" s="43">
        <v>44562</v>
      </c>
    </row>
    <row r="2167" spans="1:5" x14ac:dyDescent="0.25">
      <c r="A2167" s="41" t="s">
        <v>62</v>
      </c>
      <c r="B2167" s="42">
        <v>2.3109999999999999</v>
      </c>
      <c r="C2167" s="42">
        <v>415.98</v>
      </c>
      <c r="D2167" s="42">
        <v>180</v>
      </c>
      <c r="E2167" s="43">
        <v>44562</v>
      </c>
    </row>
    <row r="2168" spans="1:5" x14ac:dyDescent="0.25">
      <c r="A2168" s="41" t="s">
        <v>62</v>
      </c>
      <c r="B2168" s="42">
        <v>0.85399999999999998</v>
      </c>
      <c r="C2168" s="42">
        <v>153.72</v>
      </c>
      <c r="D2168" s="42">
        <v>180</v>
      </c>
      <c r="E2168" s="43">
        <v>44562</v>
      </c>
    </row>
    <row r="2169" spans="1:5" x14ac:dyDescent="0.25">
      <c r="A2169" s="41" t="s">
        <v>62</v>
      </c>
      <c r="B2169" s="42">
        <v>4.0999999999999996</v>
      </c>
      <c r="C2169" s="42">
        <v>738</v>
      </c>
      <c r="D2169" s="42">
        <v>180</v>
      </c>
      <c r="E2169" s="43">
        <v>44562</v>
      </c>
    </row>
    <row r="2170" spans="1:5" x14ac:dyDescent="0.25">
      <c r="A2170" s="41" t="s">
        <v>62</v>
      </c>
      <c r="B2170" s="42">
        <v>0.28599999999999998</v>
      </c>
      <c r="C2170" s="42">
        <v>51.48</v>
      </c>
      <c r="D2170" s="42">
        <v>180</v>
      </c>
      <c r="E2170" s="43">
        <v>44562</v>
      </c>
    </row>
    <row r="2171" spans="1:5" x14ac:dyDescent="0.25">
      <c r="A2171" s="41" t="s">
        <v>62</v>
      </c>
      <c r="B2171" s="42">
        <v>3.093</v>
      </c>
      <c r="C2171" s="42">
        <v>556.74</v>
      </c>
      <c r="D2171" s="42">
        <v>180</v>
      </c>
      <c r="E2171" s="43">
        <v>44562</v>
      </c>
    </row>
    <row r="2172" spans="1:5" x14ac:dyDescent="0.25">
      <c r="A2172" s="41" t="s">
        <v>62</v>
      </c>
      <c r="B2172" s="42">
        <v>6.4669999999999996</v>
      </c>
      <c r="C2172" s="42">
        <v>1164.06</v>
      </c>
      <c r="D2172" s="42">
        <v>180</v>
      </c>
      <c r="E2172" s="43">
        <v>44562</v>
      </c>
    </row>
    <row r="2173" spans="1:5" x14ac:dyDescent="0.25">
      <c r="A2173" s="41" t="s">
        <v>62</v>
      </c>
      <c r="B2173" s="42">
        <v>9.4E-2</v>
      </c>
      <c r="C2173" s="42">
        <v>16.920000000000002</v>
      </c>
      <c r="D2173" s="42">
        <v>180</v>
      </c>
      <c r="E2173" s="43">
        <v>44562</v>
      </c>
    </row>
    <row r="2174" spans="1:5" x14ac:dyDescent="0.25">
      <c r="A2174" s="41" t="s">
        <v>62</v>
      </c>
      <c r="B2174" s="42">
        <v>0.89400000000000002</v>
      </c>
      <c r="C2174" s="42">
        <v>160.91999999999999</v>
      </c>
      <c r="D2174" s="42">
        <v>180</v>
      </c>
      <c r="E2174" s="43">
        <v>44562</v>
      </c>
    </row>
    <row r="2175" spans="1:5" x14ac:dyDescent="0.25">
      <c r="A2175" s="41" t="s">
        <v>62</v>
      </c>
      <c r="B2175" s="42">
        <v>1.0629999999999999</v>
      </c>
      <c r="C2175" s="42">
        <v>191.34</v>
      </c>
      <c r="D2175" s="42">
        <v>180</v>
      </c>
      <c r="E2175" s="43">
        <v>44562</v>
      </c>
    </row>
    <row r="2176" spans="1:5" x14ac:dyDescent="0.25">
      <c r="A2176" s="41" t="s">
        <v>62</v>
      </c>
      <c r="B2176" s="42">
        <v>6.859</v>
      </c>
      <c r="C2176" s="42">
        <v>1234.6199999999999</v>
      </c>
      <c r="D2176" s="42">
        <v>180</v>
      </c>
      <c r="E2176" s="43">
        <v>44562</v>
      </c>
    </row>
    <row r="2177" spans="1:5" x14ac:dyDescent="0.25">
      <c r="A2177" s="41" t="s">
        <v>62</v>
      </c>
      <c r="B2177" s="42">
        <v>2.8740000000000001</v>
      </c>
      <c r="C2177" s="42">
        <v>517.32000000000005</v>
      </c>
      <c r="D2177" s="42">
        <v>180</v>
      </c>
      <c r="E2177" s="43">
        <v>44562</v>
      </c>
    </row>
    <row r="2178" spans="1:5" x14ac:dyDescent="0.25">
      <c r="A2178" s="41" t="s">
        <v>62</v>
      </c>
      <c r="B2178" s="42">
        <v>11.741</v>
      </c>
      <c r="C2178" s="42">
        <v>2113.38</v>
      </c>
      <c r="D2178" s="42">
        <v>180</v>
      </c>
      <c r="E2178" s="43">
        <v>44562</v>
      </c>
    </row>
    <row r="2179" spans="1:5" x14ac:dyDescent="0.25">
      <c r="A2179" s="41" t="s">
        <v>62</v>
      </c>
      <c r="B2179" s="42">
        <v>16.574999999999999</v>
      </c>
      <c r="C2179" s="42">
        <v>2983.5</v>
      </c>
      <c r="D2179" s="42">
        <v>180</v>
      </c>
      <c r="E2179" s="43">
        <v>44562</v>
      </c>
    </row>
    <row r="2180" spans="1:5" x14ac:dyDescent="0.25">
      <c r="A2180" s="41" t="s">
        <v>62</v>
      </c>
      <c r="B2180" s="42">
        <v>12.375</v>
      </c>
      <c r="C2180" s="42">
        <v>2227.5</v>
      </c>
      <c r="D2180" s="42">
        <v>180</v>
      </c>
      <c r="E2180" s="43">
        <v>44562</v>
      </c>
    </row>
    <row r="2181" spans="1:5" x14ac:dyDescent="0.25">
      <c r="A2181" s="41" t="s">
        <v>62</v>
      </c>
      <c r="B2181" s="42">
        <v>0.56299999999999994</v>
      </c>
      <c r="C2181" s="42">
        <v>101.34</v>
      </c>
      <c r="D2181" s="42">
        <v>180</v>
      </c>
      <c r="E2181" s="43">
        <v>44562</v>
      </c>
    </row>
    <row r="2182" spans="1:5" x14ac:dyDescent="0.25">
      <c r="A2182" s="41" t="s">
        <v>62</v>
      </c>
      <c r="B2182" s="42">
        <v>2.0219999999999998</v>
      </c>
      <c r="C2182" s="42">
        <v>363.96</v>
      </c>
      <c r="D2182" s="42">
        <v>180</v>
      </c>
      <c r="E2182" s="43">
        <v>44562</v>
      </c>
    </row>
    <row r="2183" spans="1:5" x14ac:dyDescent="0.25">
      <c r="A2183" s="41" t="s">
        <v>62</v>
      </c>
      <c r="B2183" s="42">
        <v>2.0499999999999998</v>
      </c>
      <c r="C2183" s="42">
        <v>369</v>
      </c>
      <c r="D2183" s="42">
        <v>180</v>
      </c>
      <c r="E2183" s="43">
        <v>44562</v>
      </c>
    </row>
    <row r="2184" spans="1:5" x14ac:dyDescent="0.25">
      <c r="A2184" s="41" t="s">
        <v>62</v>
      </c>
      <c r="B2184" s="42">
        <v>3.3809999999999998</v>
      </c>
      <c r="C2184" s="42">
        <v>608.58000000000004</v>
      </c>
      <c r="D2184" s="42">
        <v>180</v>
      </c>
      <c r="E2184" s="43">
        <v>44562</v>
      </c>
    </row>
    <row r="2185" spans="1:5" x14ac:dyDescent="0.25">
      <c r="A2185" s="41" t="s">
        <v>62</v>
      </c>
      <c r="B2185" s="42">
        <v>3.6789999999999998</v>
      </c>
      <c r="C2185" s="42">
        <v>662.22</v>
      </c>
      <c r="D2185" s="42">
        <v>180</v>
      </c>
      <c r="E2185" s="43">
        <v>44562</v>
      </c>
    </row>
    <row r="2186" spans="1:5" x14ac:dyDescent="0.25">
      <c r="A2186" s="41" t="s">
        <v>62</v>
      </c>
      <c r="B2186" s="42">
        <v>2.5259999999999998</v>
      </c>
      <c r="C2186" s="42">
        <v>454.68</v>
      </c>
      <c r="D2186" s="42">
        <v>180</v>
      </c>
      <c r="E2186" s="43">
        <v>44562</v>
      </c>
    </row>
    <row r="2187" spans="1:5" x14ac:dyDescent="0.25">
      <c r="A2187" s="41" t="s">
        <v>62</v>
      </c>
      <c r="B2187" s="42">
        <v>0.41099999999999998</v>
      </c>
      <c r="C2187" s="42">
        <v>73.98</v>
      </c>
      <c r="D2187" s="42">
        <v>180</v>
      </c>
      <c r="E2187" s="43">
        <v>44562</v>
      </c>
    </row>
    <row r="2188" spans="1:5" x14ac:dyDescent="0.25">
      <c r="A2188" s="41" t="s">
        <v>62</v>
      </c>
      <c r="B2188" s="42">
        <v>1.7050000000000001</v>
      </c>
      <c r="C2188" s="42">
        <v>306.89999999999998</v>
      </c>
      <c r="D2188" s="42">
        <v>180</v>
      </c>
      <c r="E2188" s="43">
        <v>44562</v>
      </c>
    </row>
    <row r="2189" spans="1:5" x14ac:dyDescent="0.25">
      <c r="A2189" s="41" t="s">
        <v>62</v>
      </c>
      <c r="B2189" s="42">
        <v>2.621</v>
      </c>
      <c r="C2189" s="42">
        <v>471.78</v>
      </c>
      <c r="D2189" s="42">
        <v>180</v>
      </c>
      <c r="E2189" s="43">
        <v>44562</v>
      </c>
    </row>
    <row r="2190" spans="1:5" x14ac:dyDescent="0.25">
      <c r="A2190" s="41" t="s">
        <v>62</v>
      </c>
      <c r="B2190" s="42">
        <v>2.7189999999999999</v>
      </c>
      <c r="C2190" s="42">
        <v>489.42</v>
      </c>
      <c r="D2190" s="42">
        <v>180</v>
      </c>
      <c r="E2190" s="43">
        <v>44562</v>
      </c>
    </row>
    <row r="2191" spans="1:5" x14ac:dyDescent="0.25">
      <c r="A2191" s="41" t="s">
        <v>62</v>
      </c>
      <c r="B2191" s="42">
        <v>2.048</v>
      </c>
      <c r="C2191" s="42">
        <v>368.64</v>
      </c>
      <c r="D2191" s="42">
        <v>180</v>
      </c>
      <c r="E2191" s="43">
        <v>44562</v>
      </c>
    </row>
    <row r="2192" spans="1:5" x14ac:dyDescent="0.25">
      <c r="A2192" s="41" t="s">
        <v>62</v>
      </c>
      <c r="B2192" s="42">
        <v>5.4619999999999997</v>
      </c>
      <c r="C2192" s="42">
        <v>983.16</v>
      </c>
      <c r="D2192" s="42">
        <v>180</v>
      </c>
      <c r="E2192" s="43">
        <v>44562</v>
      </c>
    </row>
    <row r="2193" spans="1:5" x14ac:dyDescent="0.25">
      <c r="A2193" s="41" t="s">
        <v>62</v>
      </c>
      <c r="B2193" s="42">
        <v>0.33600000000000002</v>
      </c>
      <c r="C2193" s="42">
        <v>60.48</v>
      </c>
      <c r="D2193" s="42">
        <v>180</v>
      </c>
      <c r="E2193" s="43">
        <v>44562</v>
      </c>
    </row>
    <row r="2194" spans="1:5" x14ac:dyDescent="0.25">
      <c r="A2194" s="41" t="s">
        <v>62</v>
      </c>
      <c r="B2194" s="42">
        <v>2.4689999999999999</v>
      </c>
      <c r="C2194" s="42">
        <v>444.42</v>
      </c>
      <c r="D2194" s="42">
        <v>180</v>
      </c>
      <c r="E2194" s="43">
        <v>44562</v>
      </c>
    </row>
    <row r="2195" spans="1:5" x14ac:dyDescent="0.25">
      <c r="A2195" s="41" t="s">
        <v>62</v>
      </c>
      <c r="B2195" s="42">
        <v>10.688000000000001</v>
      </c>
      <c r="C2195" s="42">
        <v>1923.84</v>
      </c>
      <c r="D2195" s="42">
        <v>180</v>
      </c>
      <c r="E2195" s="43">
        <v>44562</v>
      </c>
    </row>
    <row r="2196" spans="1:5" x14ac:dyDescent="0.25">
      <c r="A2196" s="41" t="s">
        <v>62</v>
      </c>
      <c r="B2196" s="42">
        <v>0.56299999999999994</v>
      </c>
      <c r="C2196" s="42">
        <v>101.34</v>
      </c>
      <c r="D2196" s="42">
        <v>180</v>
      </c>
      <c r="E2196" s="43">
        <v>44562</v>
      </c>
    </row>
    <row r="2197" spans="1:5" x14ac:dyDescent="0.25">
      <c r="A2197" s="41" t="s">
        <v>62</v>
      </c>
      <c r="B2197" s="42">
        <v>4.048</v>
      </c>
      <c r="C2197" s="42">
        <v>727.29</v>
      </c>
      <c r="D2197" s="42">
        <v>179.67</v>
      </c>
      <c r="E2197" s="43">
        <v>44562</v>
      </c>
    </row>
    <row r="2198" spans="1:5" x14ac:dyDescent="0.25">
      <c r="A2198" s="41" t="s">
        <v>62</v>
      </c>
      <c r="B2198" s="42">
        <v>2.8849999999999998</v>
      </c>
      <c r="C2198" s="42">
        <v>517.98</v>
      </c>
      <c r="D2198" s="42">
        <v>179.54</v>
      </c>
      <c r="E2198" s="43">
        <v>44562</v>
      </c>
    </row>
    <row r="2199" spans="1:5" x14ac:dyDescent="0.25">
      <c r="A2199" s="41" t="s">
        <v>62</v>
      </c>
      <c r="B2199" s="42">
        <v>0.11</v>
      </c>
      <c r="C2199" s="42">
        <v>19.75</v>
      </c>
      <c r="D2199" s="42">
        <v>179.55</v>
      </c>
      <c r="E2199" s="43">
        <v>44562</v>
      </c>
    </row>
    <row r="2200" spans="1:5" x14ac:dyDescent="0.25">
      <c r="A2200" s="41" t="s">
        <v>62</v>
      </c>
      <c r="B2200" s="42">
        <v>7.3230000000000004</v>
      </c>
      <c r="C2200" s="42">
        <v>1314.97</v>
      </c>
      <c r="D2200" s="42">
        <v>179.57</v>
      </c>
      <c r="E2200" s="43">
        <v>44562</v>
      </c>
    </row>
    <row r="2201" spans="1:5" x14ac:dyDescent="0.25">
      <c r="A2201" s="41" t="s">
        <v>62</v>
      </c>
      <c r="B2201" s="42">
        <v>0.11</v>
      </c>
      <c r="C2201" s="42">
        <v>19.8</v>
      </c>
      <c r="D2201" s="42">
        <v>180</v>
      </c>
      <c r="E2201" s="43">
        <v>44562</v>
      </c>
    </row>
    <row r="2202" spans="1:5" x14ac:dyDescent="0.25">
      <c r="A2202" s="41" t="s">
        <v>62</v>
      </c>
      <c r="B2202" s="42">
        <v>0.11</v>
      </c>
      <c r="C2202" s="42">
        <v>19.8</v>
      </c>
      <c r="D2202" s="42">
        <v>180</v>
      </c>
      <c r="E2202" s="43">
        <v>44562</v>
      </c>
    </row>
    <row r="2203" spans="1:5" x14ac:dyDescent="0.25">
      <c r="A2203" s="41" t="s">
        <v>62</v>
      </c>
      <c r="B2203" s="42">
        <v>1.548</v>
      </c>
      <c r="C2203" s="42">
        <v>278.64</v>
      </c>
      <c r="D2203" s="42">
        <v>180</v>
      </c>
      <c r="E2203" s="43">
        <v>44562</v>
      </c>
    </row>
    <row r="2204" spans="1:5" x14ac:dyDescent="0.25">
      <c r="A2204" s="41" t="s">
        <v>62</v>
      </c>
      <c r="B2204" s="42">
        <v>2.0880000000000001</v>
      </c>
      <c r="C2204" s="42">
        <v>375.84</v>
      </c>
      <c r="D2204" s="42">
        <v>180</v>
      </c>
      <c r="E2204" s="43">
        <v>44562</v>
      </c>
    </row>
    <row r="2205" spans="1:5" x14ac:dyDescent="0.25">
      <c r="A2205" s="41" t="s">
        <v>62</v>
      </c>
      <c r="B2205" s="42">
        <v>3.581</v>
      </c>
      <c r="C2205" s="42">
        <v>644.58000000000004</v>
      </c>
      <c r="D2205" s="42">
        <v>180</v>
      </c>
      <c r="E2205" s="43">
        <v>44562</v>
      </c>
    </row>
    <row r="2206" spans="1:5" x14ac:dyDescent="0.25">
      <c r="A2206" s="41" t="s">
        <v>62</v>
      </c>
      <c r="B2206" s="42">
        <v>1.006</v>
      </c>
      <c r="C2206" s="42">
        <v>181.08</v>
      </c>
      <c r="D2206" s="42">
        <v>180</v>
      </c>
      <c r="E2206" s="43">
        <v>44562</v>
      </c>
    </row>
    <row r="2207" spans="1:5" x14ac:dyDescent="0.25">
      <c r="A2207" s="41" t="s">
        <v>62</v>
      </c>
      <c r="B2207" s="42">
        <v>3.012</v>
      </c>
      <c r="C2207" s="42">
        <v>542.16</v>
      </c>
      <c r="D2207" s="42">
        <v>180</v>
      </c>
      <c r="E2207" s="43">
        <v>44562</v>
      </c>
    </row>
    <row r="2208" spans="1:5" x14ac:dyDescent="0.25">
      <c r="A2208" s="41" t="s">
        <v>62</v>
      </c>
      <c r="B2208" s="42">
        <v>8.6989999999999998</v>
      </c>
      <c r="C2208" s="42">
        <v>1565.82</v>
      </c>
      <c r="D2208" s="42">
        <v>180</v>
      </c>
      <c r="E2208" s="43">
        <v>44562</v>
      </c>
    </row>
    <row r="2209" spans="1:5" x14ac:dyDescent="0.25">
      <c r="A2209" s="41" t="s">
        <v>62</v>
      </c>
      <c r="B2209" s="42">
        <v>0.41099999999999998</v>
      </c>
      <c r="C2209" s="42">
        <v>73.98</v>
      </c>
      <c r="D2209" s="42">
        <v>180</v>
      </c>
      <c r="E2209" s="43">
        <v>44562</v>
      </c>
    </row>
    <row r="2210" spans="1:5" x14ac:dyDescent="0.25">
      <c r="A2210" s="41" t="s">
        <v>62</v>
      </c>
      <c r="B2210" s="42">
        <v>5.7629999999999999</v>
      </c>
      <c r="C2210" s="42">
        <v>1037.3399999999999</v>
      </c>
      <c r="D2210" s="42">
        <v>180</v>
      </c>
      <c r="E2210" s="43">
        <v>44562</v>
      </c>
    </row>
    <row r="2211" spans="1:5" x14ac:dyDescent="0.25">
      <c r="A2211" s="41" t="s">
        <v>62</v>
      </c>
      <c r="B2211" s="42">
        <v>4.0759999999999996</v>
      </c>
      <c r="C2211" s="42">
        <v>733.68</v>
      </c>
      <c r="D2211" s="42">
        <v>180</v>
      </c>
      <c r="E2211" s="43">
        <v>44562</v>
      </c>
    </row>
    <row r="2212" spans="1:5" x14ac:dyDescent="0.25">
      <c r="A2212" s="41" t="s">
        <v>62</v>
      </c>
      <c r="B2212" s="42">
        <v>2.7189999999999999</v>
      </c>
      <c r="C2212" s="42">
        <v>489.42</v>
      </c>
      <c r="D2212" s="42">
        <v>180</v>
      </c>
      <c r="E2212" s="43">
        <v>44562</v>
      </c>
    </row>
    <row r="2213" spans="1:5" x14ac:dyDescent="0.25">
      <c r="A2213" s="41" t="s">
        <v>62</v>
      </c>
      <c r="B2213" s="42">
        <v>2.0249999999999999</v>
      </c>
      <c r="C2213" s="42">
        <v>364.5</v>
      </c>
      <c r="D2213" s="42">
        <v>180</v>
      </c>
      <c r="E2213" s="43">
        <v>44562</v>
      </c>
    </row>
    <row r="2214" spans="1:5" x14ac:dyDescent="0.25">
      <c r="A2214" s="41" t="s">
        <v>62</v>
      </c>
      <c r="B2214" s="42">
        <v>4.101</v>
      </c>
      <c r="C2214" s="42">
        <v>738.18</v>
      </c>
      <c r="D2214" s="42">
        <v>180</v>
      </c>
      <c r="E2214" s="43">
        <v>44562</v>
      </c>
    </row>
    <row r="2215" spans="1:5" x14ac:dyDescent="0.25">
      <c r="A2215" s="41" t="s">
        <v>62</v>
      </c>
      <c r="B2215" s="42">
        <v>0.33600000000000002</v>
      </c>
      <c r="C2215" s="42">
        <v>60.48</v>
      </c>
      <c r="D2215" s="42">
        <v>180</v>
      </c>
      <c r="E2215" s="43">
        <v>44562</v>
      </c>
    </row>
    <row r="2216" spans="1:5" x14ac:dyDescent="0.25">
      <c r="A2216" s="41" t="s">
        <v>62</v>
      </c>
      <c r="B2216" s="42">
        <v>1.548</v>
      </c>
      <c r="C2216" s="42">
        <v>278.64</v>
      </c>
      <c r="D2216" s="42">
        <v>180</v>
      </c>
      <c r="E2216" s="43">
        <v>44562</v>
      </c>
    </row>
    <row r="2217" spans="1:5" x14ac:dyDescent="0.25">
      <c r="A2217" s="41" t="s">
        <v>62</v>
      </c>
      <c r="B2217" s="42">
        <v>5.43</v>
      </c>
      <c r="C2217" s="42">
        <v>977.4</v>
      </c>
      <c r="D2217" s="42">
        <v>180</v>
      </c>
      <c r="E2217" s="43">
        <v>44562</v>
      </c>
    </row>
    <row r="2218" spans="1:5" x14ac:dyDescent="0.25">
      <c r="A2218" s="41" t="s">
        <v>62</v>
      </c>
      <c r="B2218" s="42">
        <v>7.6989999999999998</v>
      </c>
      <c r="C2218" s="42">
        <v>1385.82</v>
      </c>
      <c r="D2218" s="42">
        <v>180</v>
      </c>
      <c r="E2218" s="43">
        <v>44562</v>
      </c>
    </row>
    <row r="2219" spans="1:5" x14ac:dyDescent="0.25">
      <c r="A2219" s="41" t="s">
        <v>62</v>
      </c>
      <c r="B2219" s="42">
        <v>0.11</v>
      </c>
      <c r="C2219" s="42">
        <v>19.8</v>
      </c>
      <c r="D2219" s="42">
        <v>180</v>
      </c>
      <c r="E2219" s="43">
        <v>44562</v>
      </c>
    </row>
    <row r="2220" spans="1:5" x14ac:dyDescent="0.25">
      <c r="A2220" s="41" t="s">
        <v>70</v>
      </c>
      <c r="B2220" s="42">
        <v>0.44400000000000001</v>
      </c>
      <c r="C2220" s="42">
        <v>573</v>
      </c>
      <c r="D2220" s="42">
        <v>1290.54</v>
      </c>
      <c r="E2220" s="43">
        <v>44562</v>
      </c>
    </row>
    <row r="2221" spans="1:5" x14ac:dyDescent="0.25">
      <c r="A2221" s="41" t="s">
        <v>70</v>
      </c>
      <c r="B2221" s="42">
        <v>0.55600000000000005</v>
      </c>
      <c r="C2221" s="42">
        <v>717.53</v>
      </c>
      <c r="D2221" s="42">
        <v>1290.52</v>
      </c>
      <c r="E2221" s="43">
        <v>44562</v>
      </c>
    </row>
    <row r="2222" spans="1:5" x14ac:dyDescent="0.25">
      <c r="A2222" s="41" t="s">
        <v>70</v>
      </c>
      <c r="B2222" s="42">
        <v>13.214</v>
      </c>
      <c r="C2222" s="42">
        <v>17053.060000000001</v>
      </c>
      <c r="D2222" s="42">
        <v>1290.53</v>
      </c>
      <c r="E2222" s="43">
        <v>44562</v>
      </c>
    </row>
    <row r="2223" spans="1:5" x14ac:dyDescent="0.25">
      <c r="A2223" s="41" t="s">
        <v>70</v>
      </c>
      <c r="B2223" s="42">
        <v>0.81100000000000005</v>
      </c>
      <c r="C2223" s="42">
        <v>1046.6199999999999</v>
      </c>
      <c r="D2223" s="42">
        <v>1290.53</v>
      </c>
      <c r="E2223" s="43">
        <v>44562</v>
      </c>
    </row>
    <row r="2224" spans="1:5" x14ac:dyDescent="0.25">
      <c r="A2224" s="41" t="s">
        <v>70</v>
      </c>
      <c r="B2224" s="42">
        <v>0.66700000000000004</v>
      </c>
      <c r="C2224" s="42">
        <v>860.79</v>
      </c>
      <c r="D2224" s="42">
        <v>1290.54</v>
      </c>
      <c r="E2224" s="43">
        <v>44562</v>
      </c>
    </row>
    <row r="2225" spans="1:5" x14ac:dyDescent="0.25">
      <c r="A2225" s="41" t="s">
        <v>70</v>
      </c>
      <c r="B2225" s="42">
        <v>0.33300000000000002</v>
      </c>
      <c r="C2225" s="42">
        <v>392.26</v>
      </c>
      <c r="D2225" s="42">
        <v>1177.96</v>
      </c>
      <c r="E2225" s="43">
        <v>44562</v>
      </c>
    </row>
    <row r="2226" spans="1:5" x14ac:dyDescent="0.25">
      <c r="A2226" s="41" t="s">
        <v>70</v>
      </c>
      <c r="B2226" s="42">
        <v>0.64800000000000002</v>
      </c>
      <c r="C2226" s="42">
        <v>758.16</v>
      </c>
      <c r="D2226" s="42">
        <v>1170</v>
      </c>
      <c r="E2226" s="43">
        <v>44562</v>
      </c>
    </row>
    <row r="2227" spans="1:5" x14ac:dyDescent="0.25">
      <c r="A2227" s="41" t="s">
        <v>70</v>
      </c>
      <c r="B2227" s="42">
        <v>0.3</v>
      </c>
      <c r="C2227" s="42">
        <v>351</v>
      </c>
      <c r="D2227" s="42">
        <v>1170</v>
      </c>
      <c r="E2227" s="43">
        <v>44562</v>
      </c>
    </row>
    <row r="2228" spans="1:5" x14ac:dyDescent="0.25">
      <c r="A2228" s="41" t="s">
        <v>70</v>
      </c>
      <c r="B2228" s="42">
        <v>0.5</v>
      </c>
      <c r="C2228" s="42">
        <v>585</v>
      </c>
      <c r="D2228" s="42">
        <v>1170</v>
      </c>
      <c r="E2228" s="43">
        <v>44562</v>
      </c>
    </row>
    <row r="2229" spans="1:5" x14ac:dyDescent="0.25">
      <c r="A2229" s="41" t="s">
        <v>70</v>
      </c>
      <c r="B2229" s="42">
        <v>0.33300000000000002</v>
      </c>
      <c r="C2229" s="42">
        <v>389.61</v>
      </c>
      <c r="D2229" s="42">
        <v>1170</v>
      </c>
      <c r="E2229" s="43">
        <v>44562</v>
      </c>
    </row>
    <row r="2230" spans="1:5" x14ac:dyDescent="0.25">
      <c r="A2230" s="41" t="s">
        <v>70</v>
      </c>
      <c r="B2230" s="42">
        <v>1.222</v>
      </c>
      <c r="C2230" s="42">
        <v>1429.74</v>
      </c>
      <c r="D2230" s="42">
        <v>1170</v>
      </c>
      <c r="E2230" s="43">
        <v>44562</v>
      </c>
    </row>
    <row r="2231" spans="1:5" x14ac:dyDescent="0.25">
      <c r="A2231" s="41" t="s">
        <v>70</v>
      </c>
      <c r="B2231" s="42">
        <v>0.66700000000000004</v>
      </c>
      <c r="C2231" s="42">
        <v>780.39</v>
      </c>
      <c r="D2231" s="42">
        <v>1170</v>
      </c>
      <c r="E2231" s="43">
        <v>44562</v>
      </c>
    </row>
    <row r="2232" spans="1:5" x14ac:dyDescent="0.25">
      <c r="A2232" s="41" t="s">
        <v>70</v>
      </c>
      <c r="B2232" s="42">
        <v>1.411</v>
      </c>
      <c r="C2232" s="42">
        <v>1650.87</v>
      </c>
      <c r="D2232" s="42">
        <v>1170</v>
      </c>
      <c r="E2232" s="43">
        <v>44562</v>
      </c>
    </row>
    <row r="2233" spans="1:5" x14ac:dyDescent="0.25">
      <c r="A2233" s="41" t="s">
        <v>70</v>
      </c>
      <c r="B2233" s="42">
        <v>0.2</v>
      </c>
      <c r="C2233" s="42">
        <v>234</v>
      </c>
      <c r="D2233" s="42">
        <v>1170</v>
      </c>
      <c r="E2233" s="43">
        <v>44562</v>
      </c>
    </row>
    <row r="2234" spans="1:5" x14ac:dyDescent="0.25">
      <c r="A2234" s="41" t="s">
        <v>70</v>
      </c>
      <c r="B2234" s="42">
        <v>0.38900000000000001</v>
      </c>
      <c r="C2234" s="42">
        <v>455.13</v>
      </c>
      <c r="D2234" s="42">
        <v>1170</v>
      </c>
      <c r="E2234" s="43">
        <v>44562</v>
      </c>
    </row>
    <row r="2235" spans="1:5" x14ac:dyDescent="0.25">
      <c r="A2235" s="41" t="s">
        <v>70</v>
      </c>
      <c r="B2235" s="42">
        <v>0.4</v>
      </c>
      <c r="C2235" s="42">
        <v>468</v>
      </c>
      <c r="D2235" s="42">
        <v>1170</v>
      </c>
      <c r="E2235" s="43">
        <v>44562</v>
      </c>
    </row>
    <row r="2236" spans="1:5" x14ac:dyDescent="0.25">
      <c r="A2236" s="41" t="s">
        <v>70</v>
      </c>
      <c r="B2236" s="42">
        <v>0.33300000000000002</v>
      </c>
      <c r="C2236" s="42">
        <v>389.61</v>
      </c>
      <c r="D2236" s="42">
        <v>1170</v>
      </c>
      <c r="E2236" s="43">
        <v>44562</v>
      </c>
    </row>
    <row r="2237" spans="1:5" x14ac:dyDescent="0.25">
      <c r="A2237" s="41" t="s">
        <v>70</v>
      </c>
      <c r="B2237" s="42">
        <v>0.44400000000000001</v>
      </c>
      <c r="C2237" s="42">
        <v>519.48</v>
      </c>
      <c r="D2237" s="42">
        <v>1170</v>
      </c>
      <c r="E2237" s="43">
        <v>44562</v>
      </c>
    </row>
    <row r="2238" spans="1:5" x14ac:dyDescent="0.25">
      <c r="A2238" s="41" t="s">
        <v>70</v>
      </c>
      <c r="B2238" s="42">
        <v>11.342000000000001</v>
      </c>
      <c r="C2238" s="42">
        <v>12850.14</v>
      </c>
      <c r="D2238" s="42">
        <v>1132.97</v>
      </c>
      <c r="E2238" s="43">
        <v>44562</v>
      </c>
    </row>
    <row r="2239" spans="1:5" x14ac:dyDescent="0.25">
      <c r="A2239" s="41" t="s">
        <v>70</v>
      </c>
      <c r="B2239" s="42">
        <v>0.26700000000000002</v>
      </c>
      <c r="C2239" s="42">
        <v>280.35000000000002</v>
      </c>
      <c r="D2239" s="42">
        <v>1050</v>
      </c>
      <c r="E2239" s="43">
        <v>44562</v>
      </c>
    </row>
    <row r="2240" spans="1:5" x14ac:dyDescent="0.25">
      <c r="A2240" s="41" t="s">
        <v>70</v>
      </c>
      <c r="B2240" s="42">
        <v>1.2230000000000001</v>
      </c>
      <c r="C2240" s="42">
        <v>1284.1500000000001</v>
      </c>
      <c r="D2240" s="42">
        <v>1050</v>
      </c>
      <c r="E2240" s="43">
        <v>44562</v>
      </c>
    </row>
    <row r="2241" spans="1:5" x14ac:dyDescent="0.25">
      <c r="A2241" s="41" t="s">
        <v>70</v>
      </c>
      <c r="B2241" s="42">
        <v>0.222</v>
      </c>
      <c r="C2241" s="42">
        <v>233.1</v>
      </c>
      <c r="D2241" s="42">
        <v>1050</v>
      </c>
      <c r="E2241" s="43">
        <v>44562</v>
      </c>
    </row>
    <row r="2242" spans="1:5" x14ac:dyDescent="0.25">
      <c r="A2242" s="41" t="s">
        <v>70</v>
      </c>
      <c r="B2242" s="42">
        <v>0.74099999999999999</v>
      </c>
      <c r="C2242" s="42">
        <v>778.05</v>
      </c>
      <c r="D2242" s="42">
        <v>1050</v>
      </c>
      <c r="E2242" s="43">
        <v>44562</v>
      </c>
    </row>
    <row r="2243" spans="1:5" x14ac:dyDescent="0.25">
      <c r="A2243" s="41" t="s">
        <v>70</v>
      </c>
      <c r="B2243" s="42">
        <v>0.2</v>
      </c>
      <c r="C2243" s="42">
        <v>210</v>
      </c>
      <c r="D2243" s="42">
        <v>1050</v>
      </c>
      <c r="E2243" s="43">
        <v>44562</v>
      </c>
    </row>
    <row r="2244" spans="1:5" x14ac:dyDescent="0.25">
      <c r="A2244" s="41" t="s">
        <v>70</v>
      </c>
      <c r="B2244" s="42">
        <v>0.66700000000000004</v>
      </c>
      <c r="C2244" s="42">
        <v>700.35</v>
      </c>
      <c r="D2244" s="42">
        <v>1050</v>
      </c>
      <c r="E2244" s="43">
        <v>44562</v>
      </c>
    </row>
    <row r="2245" spans="1:5" x14ac:dyDescent="0.25">
      <c r="A2245" s="41" t="s">
        <v>70</v>
      </c>
      <c r="B2245" s="42">
        <v>0.66700000000000004</v>
      </c>
      <c r="C2245" s="42">
        <v>700.35</v>
      </c>
      <c r="D2245" s="42">
        <v>1050</v>
      </c>
      <c r="E2245" s="43">
        <v>44562</v>
      </c>
    </row>
    <row r="2246" spans="1:5" x14ac:dyDescent="0.25">
      <c r="A2246" s="41" t="s">
        <v>70</v>
      </c>
      <c r="B2246" s="42">
        <v>0.73299999999999998</v>
      </c>
      <c r="C2246" s="42">
        <v>769.65</v>
      </c>
      <c r="D2246" s="42">
        <v>1050</v>
      </c>
      <c r="E2246" s="43">
        <v>44562</v>
      </c>
    </row>
    <row r="2247" spans="1:5" x14ac:dyDescent="0.25">
      <c r="A2247" s="41" t="s">
        <v>70</v>
      </c>
      <c r="B2247" s="42">
        <v>0.4</v>
      </c>
      <c r="C2247" s="42">
        <v>420</v>
      </c>
      <c r="D2247" s="42">
        <v>1050</v>
      </c>
      <c r="E2247" s="43">
        <v>44562</v>
      </c>
    </row>
    <row r="2248" spans="1:5" x14ac:dyDescent="0.25">
      <c r="A2248" s="41" t="s">
        <v>70</v>
      </c>
      <c r="B2248" s="42">
        <v>1.111</v>
      </c>
      <c r="C2248" s="42">
        <v>1166.55</v>
      </c>
      <c r="D2248" s="42">
        <v>1050</v>
      </c>
      <c r="E2248" s="43">
        <v>44562</v>
      </c>
    </row>
    <row r="2249" spans="1:5" x14ac:dyDescent="0.25">
      <c r="A2249" s="41" t="s">
        <v>70</v>
      </c>
      <c r="B2249" s="42">
        <v>1.6</v>
      </c>
      <c r="C2249" s="42">
        <v>1680</v>
      </c>
      <c r="D2249" s="42">
        <v>1050</v>
      </c>
      <c r="E2249" s="43">
        <v>44562</v>
      </c>
    </row>
    <row r="2250" spans="1:5" x14ac:dyDescent="0.25">
      <c r="A2250" s="41" t="s">
        <v>70</v>
      </c>
      <c r="B2250" s="42">
        <v>0.44400000000000001</v>
      </c>
      <c r="C2250" s="42">
        <v>466.2</v>
      </c>
      <c r="D2250" s="42">
        <v>1050</v>
      </c>
      <c r="E2250" s="43">
        <v>44562</v>
      </c>
    </row>
    <row r="2251" spans="1:5" x14ac:dyDescent="0.25">
      <c r="A2251" s="41" t="s">
        <v>75</v>
      </c>
      <c r="B2251" s="42">
        <v>1.1739999999999999</v>
      </c>
      <c r="C2251" s="42">
        <v>742.6</v>
      </c>
      <c r="D2251" s="42">
        <v>632.54</v>
      </c>
      <c r="E2251" s="43">
        <v>44562</v>
      </c>
    </row>
    <row r="2252" spans="1:5" x14ac:dyDescent="0.25">
      <c r="A2252" s="41" t="s">
        <v>75</v>
      </c>
      <c r="B2252" s="42">
        <v>0.3</v>
      </c>
      <c r="C2252" s="42">
        <v>189.76</v>
      </c>
      <c r="D2252" s="42">
        <v>632.53</v>
      </c>
      <c r="E2252" s="43">
        <v>44562</v>
      </c>
    </row>
    <row r="2253" spans="1:5" x14ac:dyDescent="0.25">
      <c r="A2253" s="41" t="s">
        <v>75</v>
      </c>
      <c r="B2253" s="42">
        <v>0.98699999999999999</v>
      </c>
      <c r="C2253" s="42">
        <v>624.32000000000005</v>
      </c>
      <c r="D2253" s="42">
        <v>632.54</v>
      </c>
      <c r="E2253" s="43">
        <v>44562</v>
      </c>
    </row>
    <row r="2254" spans="1:5" x14ac:dyDescent="0.25">
      <c r="A2254" s="41" t="s">
        <v>75</v>
      </c>
      <c r="B2254" s="42">
        <v>0.42699999999999999</v>
      </c>
      <c r="C2254" s="42">
        <v>270.08999999999997</v>
      </c>
      <c r="D2254" s="42">
        <v>632.53</v>
      </c>
      <c r="E2254" s="43">
        <v>44562</v>
      </c>
    </row>
    <row r="2255" spans="1:5" x14ac:dyDescent="0.25">
      <c r="A2255" s="41" t="s">
        <v>75</v>
      </c>
      <c r="B2255" s="42">
        <v>0.8</v>
      </c>
      <c r="C2255" s="42">
        <v>506.03</v>
      </c>
      <c r="D2255" s="42">
        <v>632.54</v>
      </c>
      <c r="E2255" s="43">
        <v>44562</v>
      </c>
    </row>
    <row r="2256" spans="1:5" x14ac:dyDescent="0.25">
      <c r="A2256" s="41" t="s">
        <v>75</v>
      </c>
      <c r="B2256" s="42">
        <v>1.3340000000000001</v>
      </c>
      <c r="C2256" s="42">
        <v>843.81</v>
      </c>
      <c r="D2256" s="42">
        <v>632.54</v>
      </c>
      <c r="E2256" s="43">
        <v>44562</v>
      </c>
    </row>
    <row r="2257" spans="1:5" x14ac:dyDescent="0.25">
      <c r="A2257" s="41" t="s">
        <v>75</v>
      </c>
      <c r="B2257" s="42">
        <v>2.4</v>
      </c>
      <c r="C2257" s="42">
        <v>1518.1</v>
      </c>
      <c r="D2257" s="42">
        <v>632.54</v>
      </c>
      <c r="E2257" s="43">
        <v>44562</v>
      </c>
    </row>
    <row r="2258" spans="1:5" x14ac:dyDescent="0.25">
      <c r="A2258" s="41" t="s">
        <v>75</v>
      </c>
      <c r="B2258" s="42">
        <v>0.8</v>
      </c>
      <c r="C2258" s="42">
        <v>506.03</v>
      </c>
      <c r="D2258" s="42">
        <v>632.54</v>
      </c>
      <c r="E2258" s="43">
        <v>44562</v>
      </c>
    </row>
    <row r="2259" spans="1:5" x14ac:dyDescent="0.25">
      <c r="A2259" s="41" t="s">
        <v>75</v>
      </c>
      <c r="B2259" s="42">
        <v>0.42699999999999999</v>
      </c>
      <c r="C2259" s="42">
        <v>704.55</v>
      </c>
      <c r="D2259" s="42">
        <v>1650</v>
      </c>
      <c r="E2259" s="43">
        <v>44562</v>
      </c>
    </row>
    <row r="2260" spans="1:5" x14ac:dyDescent="0.25">
      <c r="A2260" s="41" t="s">
        <v>75</v>
      </c>
      <c r="B2260" s="42">
        <v>1.1739999999999999</v>
      </c>
      <c r="C2260" s="42">
        <v>1937.1</v>
      </c>
      <c r="D2260" s="42">
        <v>1650</v>
      </c>
      <c r="E2260" s="43">
        <v>44562</v>
      </c>
    </row>
    <row r="2261" spans="1:5" x14ac:dyDescent="0.25">
      <c r="A2261" s="41" t="s">
        <v>75</v>
      </c>
      <c r="B2261" s="42">
        <v>0.78700000000000003</v>
      </c>
      <c r="C2261" s="42">
        <v>1298.55</v>
      </c>
      <c r="D2261" s="42">
        <v>1650</v>
      </c>
      <c r="E2261" s="43">
        <v>44562</v>
      </c>
    </row>
    <row r="2262" spans="1:5" x14ac:dyDescent="0.25">
      <c r="A2262" s="41" t="s">
        <v>75</v>
      </c>
      <c r="B2262" s="42">
        <v>0.32</v>
      </c>
      <c r="C2262" s="42">
        <v>528</v>
      </c>
      <c r="D2262" s="42">
        <v>1650</v>
      </c>
      <c r="E2262" s="43">
        <v>44562</v>
      </c>
    </row>
    <row r="2263" spans="1:5" x14ac:dyDescent="0.25">
      <c r="A2263" s="41" t="s">
        <v>75</v>
      </c>
      <c r="B2263" s="42">
        <v>1.468</v>
      </c>
      <c r="C2263" s="42">
        <v>2422.1999999999998</v>
      </c>
      <c r="D2263" s="42">
        <v>1650</v>
      </c>
      <c r="E2263" s="43">
        <v>44562</v>
      </c>
    </row>
    <row r="2264" spans="1:5" x14ac:dyDescent="0.25">
      <c r="A2264" s="41" t="s">
        <v>75</v>
      </c>
      <c r="B2264" s="42">
        <v>0.5</v>
      </c>
      <c r="C2264" s="42">
        <v>825</v>
      </c>
      <c r="D2264" s="42">
        <v>1650</v>
      </c>
      <c r="E2264" s="43">
        <v>44562</v>
      </c>
    </row>
    <row r="2265" spans="1:5" x14ac:dyDescent="0.25">
      <c r="A2265" s="41" t="s">
        <v>75</v>
      </c>
      <c r="B2265" s="42">
        <v>0.187</v>
      </c>
      <c r="C2265" s="42">
        <v>308.55</v>
      </c>
      <c r="D2265" s="42">
        <v>1650</v>
      </c>
      <c r="E2265" s="43">
        <v>44562</v>
      </c>
    </row>
    <row r="2266" spans="1:5" x14ac:dyDescent="0.25">
      <c r="A2266" s="41" t="s">
        <v>75</v>
      </c>
      <c r="B2266" s="42">
        <v>0.52500000000000002</v>
      </c>
      <c r="C2266" s="42">
        <v>866.25</v>
      </c>
      <c r="D2266" s="42">
        <v>1650</v>
      </c>
      <c r="E2266" s="43">
        <v>44562</v>
      </c>
    </row>
    <row r="2267" spans="1:5" x14ac:dyDescent="0.25">
      <c r="A2267" s="41" t="s">
        <v>75</v>
      </c>
      <c r="B2267" s="42">
        <v>0.13300000000000001</v>
      </c>
      <c r="C2267" s="42">
        <v>219.45</v>
      </c>
      <c r="D2267" s="42">
        <v>1650</v>
      </c>
      <c r="E2267" s="43">
        <v>44562</v>
      </c>
    </row>
    <row r="2268" spans="1:5" x14ac:dyDescent="0.25">
      <c r="A2268" s="41" t="s">
        <v>75</v>
      </c>
      <c r="B2268" s="42">
        <v>0.2</v>
      </c>
      <c r="C2268" s="42">
        <v>330</v>
      </c>
      <c r="D2268" s="42">
        <v>1650</v>
      </c>
      <c r="E2268" s="43">
        <v>44562</v>
      </c>
    </row>
    <row r="2269" spans="1:5" x14ac:dyDescent="0.25">
      <c r="A2269" s="41" t="s">
        <v>75</v>
      </c>
      <c r="B2269" s="42">
        <v>3.6269999999999998</v>
      </c>
      <c r="C2269" s="42">
        <v>5644.25</v>
      </c>
      <c r="D2269" s="42">
        <v>1556.18</v>
      </c>
      <c r="E2269" s="43">
        <v>44562</v>
      </c>
    </row>
    <row r="2270" spans="1:5" x14ac:dyDescent="0.25">
      <c r="A2270" s="41" t="s">
        <v>75</v>
      </c>
      <c r="B2270" s="42">
        <v>0.08</v>
      </c>
      <c r="C2270" s="42">
        <v>144</v>
      </c>
      <c r="D2270" s="42">
        <v>1800</v>
      </c>
      <c r="E2270" s="43">
        <v>44562</v>
      </c>
    </row>
    <row r="2271" spans="1:5" x14ac:dyDescent="0.25">
      <c r="A2271" s="41" t="s">
        <v>75</v>
      </c>
      <c r="B2271" s="42">
        <v>0.42699999999999999</v>
      </c>
      <c r="C2271" s="42">
        <v>768.6</v>
      </c>
      <c r="D2271" s="42">
        <v>1800</v>
      </c>
      <c r="E2271" s="43">
        <v>44562</v>
      </c>
    </row>
    <row r="2272" spans="1:5" x14ac:dyDescent="0.25">
      <c r="A2272" s="41" t="s">
        <v>75</v>
      </c>
      <c r="B2272" s="42">
        <v>0.72</v>
      </c>
      <c r="C2272" s="42">
        <v>1296</v>
      </c>
      <c r="D2272" s="42">
        <v>1800</v>
      </c>
      <c r="E2272" s="43">
        <v>44562</v>
      </c>
    </row>
    <row r="2273" spans="1:5" x14ac:dyDescent="0.25">
      <c r="A2273" s="41" t="s">
        <v>75</v>
      </c>
      <c r="B2273" s="42">
        <v>0.72699999999999998</v>
      </c>
      <c r="C2273" s="42">
        <v>1308.5999999999999</v>
      </c>
      <c r="D2273" s="42">
        <v>1800</v>
      </c>
      <c r="E2273" s="43">
        <v>44562</v>
      </c>
    </row>
    <row r="2274" spans="1:5" x14ac:dyDescent="0.25">
      <c r="A2274" s="41" t="s">
        <v>75</v>
      </c>
      <c r="B2274" s="42">
        <v>1.1739999999999999</v>
      </c>
      <c r="C2274" s="42">
        <v>2113.1999999999998</v>
      </c>
      <c r="D2274" s="42">
        <v>1800</v>
      </c>
      <c r="E2274" s="43">
        <v>44562</v>
      </c>
    </row>
    <row r="2275" spans="1:5" x14ac:dyDescent="0.25">
      <c r="A2275" s="41" t="s">
        <v>75</v>
      </c>
      <c r="B2275" s="42">
        <v>0.25</v>
      </c>
      <c r="C2275" s="42">
        <v>450</v>
      </c>
      <c r="D2275" s="42">
        <v>1800</v>
      </c>
      <c r="E2275" s="43">
        <v>44562</v>
      </c>
    </row>
    <row r="2276" spans="1:5" x14ac:dyDescent="0.25">
      <c r="A2276" s="41" t="s">
        <v>75</v>
      </c>
      <c r="B2276" s="42">
        <v>0.23499999999999999</v>
      </c>
      <c r="C2276" s="42">
        <v>423</v>
      </c>
      <c r="D2276" s="42">
        <v>1800</v>
      </c>
      <c r="E2276" s="43">
        <v>44562</v>
      </c>
    </row>
    <row r="2277" spans="1:5" x14ac:dyDescent="0.25">
      <c r="A2277" s="41" t="s">
        <v>193</v>
      </c>
      <c r="B2277" s="42">
        <v>6.2E-2</v>
      </c>
      <c r="C2277" s="42">
        <v>155</v>
      </c>
      <c r="D2277" s="42">
        <v>2500</v>
      </c>
      <c r="E2277" s="43">
        <v>44562</v>
      </c>
    </row>
    <row r="2278" spans="1:5" x14ac:dyDescent="0.25">
      <c r="A2278" s="41" t="s">
        <v>193</v>
      </c>
      <c r="B2278" s="42">
        <v>6.2E-2</v>
      </c>
      <c r="C2278" s="42">
        <v>155</v>
      </c>
      <c r="D2278" s="42">
        <v>2500</v>
      </c>
      <c r="E2278" s="43">
        <v>44562</v>
      </c>
    </row>
    <row r="2279" spans="1:5" x14ac:dyDescent="0.25">
      <c r="A2279" s="41" t="s">
        <v>193</v>
      </c>
      <c r="B2279" s="42">
        <v>0.108</v>
      </c>
      <c r="C2279" s="42">
        <v>270</v>
      </c>
      <c r="D2279" s="42">
        <v>2500</v>
      </c>
      <c r="E2279" s="43">
        <v>44562</v>
      </c>
    </row>
    <row r="2280" spans="1:5" x14ac:dyDescent="0.25">
      <c r="A2280" s="41" t="s">
        <v>193</v>
      </c>
      <c r="B2280" s="42">
        <v>3.0920000000000001</v>
      </c>
      <c r="C2280" s="42">
        <v>7730</v>
      </c>
      <c r="D2280" s="42">
        <v>2500</v>
      </c>
      <c r="E2280" s="43">
        <v>44562</v>
      </c>
    </row>
    <row r="2281" spans="1:5" x14ac:dyDescent="0.25">
      <c r="A2281" s="41" t="s">
        <v>193</v>
      </c>
      <c r="B2281" s="42">
        <v>3.4000000000000002E-2</v>
      </c>
      <c r="C2281" s="42">
        <v>85</v>
      </c>
      <c r="D2281" s="42">
        <v>2500</v>
      </c>
      <c r="E2281" s="43">
        <v>44562</v>
      </c>
    </row>
    <row r="2282" spans="1:5" x14ac:dyDescent="0.25">
      <c r="A2282" s="41" t="s">
        <v>193</v>
      </c>
      <c r="B2282" s="42">
        <v>4.5999999999999999E-2</v>
      </c>
      <c r="C2282" s="42">
        <v>115</v>
      </c>
      <c r="D2282" s="42">
        <v>2500</v>
      </c>
      <c r="E2282" s="43">
        <v>44562</v>
      </c>
    </row>
    <row r="2283" spans="1:5" x14ac:dyDescent="0.25">
      <c r="A2283" s="41" t="s">
        <v>193</v>
      </c>
      <c r="B2283" s="42">
        <v>7.6999999999999999E-2</v>
      </c>
      <c r="C2283" s="42">
        <v>192.5</v>
      </c>
      <c r="D2283" s="42">
        <v>2500</v>
      </c>
      <c r="E2283" s="43">
        <v>44562</v>
      </c>
    </row>
    <row r="2284" spans="1:5" x14ac:dyDescent="0.25">
      <c r="A2284" s="41" t="s">
        <v>193</v>
      </c>
      <c r="B2284" s="42">
        <v>6.2E-2</v>
      </c>
      <c r="C2284" s="42">
        <v>155</v>
      </c>
      <c r="D2284" s="42">
        <v>2500</v>
      </c>
      <c r="E2284" s="43">
        <v>44562</v>
      </c>
    </row>
    <row r="2285" spans="1:5" x14ac:dyDescent="0.25">
      <c r="A2285" s="41" t="s">
        <v>193</v>
      </c>
      <c r="B2285" s="42">
        <v>4.5999999999999999E-2</v>
      </c>
      <c r="C2285" s="42">
        <v>115</v>
      </c>
      <c r="D2285" s="42">
        <v>2500</v>
      </c>
      <c r="E2285" s="43">
        <v>44562</v>
      </c>
    </row>
    <row r="2286" spans="1:5" x14ac:dyDescent="0.25">
      <c r="A2286" s="41" t="s">
        <v>193</v>
      </c>
      <c r="B2286" s="42">
        <v>0.123</v>
      </c>
      <c r="C2286" s="42">
        <v>307.5</v>
      </c>
      <c r="D2286" s="42">
        <v>2500</v>
      </c>
      <c r="E2286" s="43">
        <v>44562</v>
      </c>
    </row>
    <row r="2287" spans="1:5" x14ac:dyDescent="0.25">
      <c r="A2287" s="41" t="s">
        <v>193</v>
      </c>
      <c r="B2287" s="42">
        <v>2.9119999999999999</v>
      </c>
      <c r="C2287" s="42">
        <v>7280</v>
      </c>
      <c r="D2287" s="42">
        <v>2500</v>
      </c>
      <c r="E2287" s="43">
        <v>44562</v>
      </c>
    </row>
    <row r="2288" spans="1:5" x14ac:dyDescent="0.25">
      <c r="A2288" s="41" t="s">
        <v>193</v>
      </c>
      <c r="B2288" s="42">
        <v>4.4999999999999998E-2</v>
      </c>
      <c r="C2288" s="42">
        <v>112.5</v>
      </c>
      <c r="D2288" s="42">
        <v>2500</v>
      </c>
      <c r="E2288" s="43">
        <v>44562</v>
      </c>
    </row>
    <row r="2289" spans="1:5" x14ac:dyDescent="0.25">
      <c r="A2289" s="41" t="s">
        <v>193</v>
      </c>
      <c r="B2289" s="42">
        <v>0.154</v>
      </c>
      <c r="C2289" s="42">
        <v>385</v>
      </c>
      <c r="D2289" s="42">
        <v>2500</v>
      </c>
      <c r="E2289" s="43">
        <v>44562</v>
      </c>
    </row>
    <row r="2290" spans="1:5" x14ac:dyDescent="0.25">
      <c r="A2290" s="41" t="s">
        <v>193</v>
      </c>
      <c r="B2290" s="42">
        <v>4.4999999999999998E-2</v>
      </c>
      <c r="C2290" s="42">
        <v>112.5</v>
      </c>
      <c r="D2290" s="42">
        <v>2500</v>
      </c>
      <c r="E2290" s="43">
        <v>44562</v>
      </c>
    </row>
    <row r="2291" spans="1:5" x14ac:dyDescent="0.25">
      <c r="A2291" s="41" t="s">
        <v>193</v>
      </c>
      <c r="B2291" s="42">
        <v>6.2E-2</v>
      </c>
      <c r="C2291" s="42">
        <v>155</v>
      </c>
      <c r="D2291" s="42">
        <v>2500</v>
      </c>
      <c r="E2291" s="43">
        <v>44562</v>
      </c>
    </row>
    <row r="2292" spans="1:5" x14ac:dyDescent="0.25">
      <c r="A2292" s="41" t="s">
        <v>193</v>
      </c>
      <c r="B2292" s="42">
        <v>4.4999999999999998E-2</v>
      </c>
      <c r="C2292" s="42">
        <v>112.5</v>
      </c>
      <c r="D2292" s="42">
        <v>2500</v>
      </c>
      <c r="E2292" s="43">
        <v>44562</v>
      </c>
    </row>
    <row r="2293" spans="1:5" x14ac:dyDescent="0.25">
      <c r="A2293" s="41" t="s">
        <v>78</v>
      </c>
      <c r="B2293" s="42">
        <v>2.6659999999999999</v>
      </c>
      <c r="C2293" s="42">
        <v>2426.06</v>
      </c>
      <c r="D2293" s="42">
        <v>910</v>
      </c>
      <c r="E2293" s="43">
        <v>44562</v>
      </c>
    </row>
    <row r="2294" spans="1:5" x14ac:dyDescent="0.25">
      <c r="A2294" s="41" t="s">
        <v>78</v>
      </c>
      <c r="B2294" s="42">
        <v>0.35499999999999998</v>
      </c>
      <c r="C2294" s="42">
        <v>323.05</v>
      </c>
      <c r="D2294" s="42">
        <v>910</v>
      </c>
      <c r="E2294" s="43">
        <v>44562</v>
      </c>
    </row>
    <row r="2295" spans="1:5" x14ac:dyDescent="0.25">
      <c r="A2295" s="41" t="s">
        <v>78</v>
      </c>
      <c r="B2295" s="42">
        <v>0.7</v>
      </c>
      <c r="C2295" s="42">
        <v>452.08</v>
      </c>
      <c r="D2295" s="42">
        <v>645.83000000000004</v>
      </c>
      <c r="E2295" s="43">
        <v>44562</v>
      </c>
    </row>
    <row r="2296" spans="1:5" x14ac:dyDescent="0.25">
      <c r="A2296" s="41" t="s">
        <v>78</v>
      </c>
      <c r="B2296" s="42">
        <v>2.8</v>
      </c>
      <c r="C2296" s="42">
        <v>2464</v>
      </c>
      <c r="D2296" s="42">
        <v>880</v>
      </c>
      <c r="E2296" s="43">
        <v>44562</v>
      </c>
    </row>
    <row r="2297" spans="1:5" x14ac:dyDescent="0.25">
      <c r="A2297" s="41" t="s">
        <v>78</v>
      </c>
      <c r="B2297" s="42">
        <v>0.33300000000000002</v>
      </c>
      <c r="C2297" s="42">
        <v>293.04000000000002</v>
      </c>
      <c r="D2297" s="42">
        <v>880</v>
      </c>
      <c r="E2297" s="43">
        <v>44562</v>
      </c>
    </row>
    <row r="2298" spans="1:5" x14ac:dyDescent="0.25">
      <c r="A2298" s="41" t="s">
        <v>78</v>
      </c>
      <c r="B2298" s="42">
        <v>0.92600000000000005</v>
      </c>
      <c r="C2298" s="42">
        <v>814.88</v>
      </c>
      <c r="D2298" s="42">
        <v>880</v>
      </c>
      <c r="E2298" s="43">
        <v>44562</v>
      </c>
    </row>
    <row r="2299" spans="1:5" x14ac:dyDescent="0.25">
      <c r="A2299" s="41" t="s">
        <v>78</v>
      </c>
      <c r="B2299" s="42">
        <v>0.33300000000000002</v>
      </c>
      <c r="C2299" s="42">
        <v>293.04000000000002</v>
      </c>
      <c r="D2299" s="42">
        <v>880</v>
      </c>
      <c r="E2299" s="43">
        <v>44562</v>
      </c>
    </row>
    <row r="2300" spans="1:5" x14ac:dyDescent="0.25">
      <c r="A2300" s="41" t="s">
        <v>78</v>
      </c>
      <c r="B2300" s="42">
        <v>0.4</v>
      </c>
      <c r="C2300" s="42">
        <v>352</v>
      </c>
      <c r="D2300" s="42">
        <v>880</v>
      </c>
      <c r="E2300" s="43">
        <v>44562</v>
      </c>
    </row>
    <row r="2301" spans="1:5" x14ac:dyDescent="0.25">
      <c r="A2301" s="41" t="s">
        <v>78</v>
      </c>
      <c r="B2301" s="42">
        <v>0.86199999999999999</v>
      </c>
      <c r="C2301" s="42">
        <v>758.56</v>
      </c>
      <c r="D2301" s="42">
        <v>880</v>
      </c>
      <c r="E2301" s="43">
        <v>44562</v>
      </c>
    </row>
    <row r="2302" spans="1:5" x14ac:dyDescent="0.25">
      <c r="A2302" s="41" t="s">
        <v>78</v>
      </c>
      <c r="B2302" s="42">
        <v>0.79400000000000004</v>
      </c>
      <c r="C2302" s="42">
        <v>698.72</v>
      </c>
      <c r="D2302" s="42">
        <v>880</v>
      </c>
      <c r="E2302" s="43">
        <v>44562</v>
      </c>
    </row>
    <row r="2303" spans="1:5" x14ac:dyDescent="0.25">
      <c r="A2303" s="41" t="s">
        <v>78</v>
      </c>
      <c r="B2303" s="42">
        <v>0.1</v>
      </c>
      <c r="C2303" s="42">
        <v>88</v>
      </c>
      <c r="D2303" s="42">
        <v>880</v>
      </c>
      <c r="E2303" s="43">
        <v>44562</v>
      </c>
    </row>
    <row r="2304" spans="1:5" x14ac:dyDescent="0.25">
      <c r="A2304" s="41" t="s">
        <v>78</v>
      </c>
      <c r="B2304" s="42">
        <v>0.13300000000000001</v>
      </c>
      <c r="C2304" s="42">
        <v>117.04</v>
      </c>
      <c r="D2304" s="42">
        <v>880</v>
      </c>
      <c r="E2304" s="43">
        <v>44562</v>
      </c>
    </row>
    <row r="2305" spans="1:5" x14ac:dyDescent="0.25">
      <c r="A2305" s="41" t="s">
        <v>78</v>
      </c>
      <c r="B2305" s="42">
        <v>1.94</v>
      </c>
      <c r="C2305" s="42">
        <v>1707.2</v>
      </c>
      <c r="D2305" s="42">
        <v>880</v>
      </c>
      <c r="E2305" s="43">
        <v>44562</v>
      </c>
    </row>
    <row r="2306" spans="1:5" x14ac:dyDescent="0.25">
      <c r="A2306" s="41" t="s">
        <v>78</v>
      </c>
      <c r="B2306" s="42">
        <v>0.38900000000000001</v>
      </c>
      <c r="C2306" s="42">
        <v>342.32</v>
      </c>
      <c r="D2306" s="42">
        <v>880</v>
      </c>
      <c r="E2306" s="43">
        <v>44562</v>
      </c>
    </row>
    <row r="2307" spans="1:5" x14ac:dyDescent="0.25">
      <c r="A2307" s="41" t="s">
        <v>78</v>
      </c>
      <c r="B2307" s="42">
        <v>0.44400000000000001</v>
      </c>
      <c r="C2307" s="42">
        <v>390.72</v>
      </c>
      <c r="D2307" s="42">
        <v>880</v>
      </c>
      <c r="E2307" s="43">
        <v>44562</v>
      </c>
    </row>
    <row r="2308" spans="1:5" x14ac:dyDescent="0.25">
      <c r="A2308" s="41" t="s">
        <v>78</v>
      </c>
      <c r="B2308" s="42">
        <v>0.63300000000000001</v>
      </c>
      <c r="C2308" s="42">
        <v>557.04</v>
      </c>
      <c r="D2308" s="42">
        <v>880</v>
      </c>
      <c r="E2308" s="43">
        <v>44562</v>
      </c>
    </row>
    <row r="2309" spans="1:5" x14ac:dyDescent="0.25">
      <c r="A2309" s="41" t="s">
        <v>78</v>
      </c>
      <c r="B2309" s="42">
        <v>0.109</v>
      </c>
      <c r="C2309" s="42">
        <v>95.92</v>
      </c>
      <c r="D2309" s="42">
        <v>880</v>
      </c>
      <c r="E2309" s="43">
        <v>44562</v>
      </c>
    </row>
    <row r="2310" spans="1:5" x14ac:dyDescent="0.25">
      <c r="A2310" s="41" t="s">
        <v>78</v>
      </c>
      <c r="B2310" s="42">
        <v>0.55300000000000005</v>
      </c>
      <c r="C2310" s="42">
        <v>486.64</v>
      </c>
      <c r="D2310" s="42">
        <v>880</v>
      </c>
      <c r="E2310" s="43">
        <v>44562</v>
      </c>
    </row>
    <row r="2311" spans="1:5" x14ac:dyDescent="0.25">
      <c r="A2311" s="41" t="s">
        <v>78</v>
      </c>
      <c r="B2311" s="42">
        <v>0.5</v>
      </c>
      <c r="C2311" s="42">
        <v>440</v>
      </c>
      <c r="D2311" s="42">
        <v>880</v>
      </c>
      <c r="E2311" s="43">
        <v>44562</v>
      </c>
    </row>
    <row r="2312" spans="1:5" x14ac:dyDescent="0.25">
      <c r="A2312" s="41" t="s">
        <v>78</v>
      </c>
      <c r="B2312" s="42">
        <v>4.7510000000000003</v>
      </c>
      <c r="C2312" s="42">
        <v>4180.88</v>
      </c>
      <c r="D2312" s="42">
        <v>880</v>
      </c>
      <c r="E2312" s="43">
        <v>44562</v>
      </c>
    </row>
    <row r="2313" spans="1:5" x14ac:dyDescent="0.25">
      <c r="A2313" s="41" t="s">
        <v>78</v>
      </c>
      <c r="B2313" s="42">
        <v>1.587</v>
      </c>
      <c r="C2313" s="42">
        <v>1396.56</v>
      </c>
      <c r="D2313" s="42">
        <v>880</v>
      </c>
      <c r="E2313" s="43">
        <v>44562</v>
      </c>
    </row>
    <row r="2314" spans="1:5" x14ac:dyDescent="0.25">
      <c r="A2314" s="41" t="s">
        <v>78</v>
      </c>
      <c r="B2314" s="42">
        <v>0.55600000000000005</v>
      </c>
      <c r="C2314" s="42">
        <v>489.28</v>
      </c>
      <c r="D2314" s="42">
        <v>880</v>
      </c>
      <c r="E2314" s="43">
        <v>44562</v>
      </c>
    </row>
    <row r="2315" spans="1:5" x14ac:dyDescent="0.25">
      <c r="A2315" s="41" t="s">
        <v>78</v>
      </c>
      <c r="B2315" s="42">
        <v>0.5</v>
      </c>
      <c r="C2315" s="42">
        <v>440</v>
      </c>
      <c r="D2315" s="42">
        <v>880</v>
      </c>
      <c r="E2315" s="43">
        <v>44562</v>
      </c>
    </row>
    <row r="2316" spans="1:5" x14ac:dyDescent="0.25">
      <c r="A2316" s="41" t="s">
        <v>78</v>
      </c>
      <c r="B2316" s="42">
        <v>0.222</v>
      </c>
      <c r="C2316" s="42">
        <v>195.36</v>
      </c>
      <c r="D2316" s="42">
        <v>880</v>
      </c>
      <c r="E2316" s="43">
        <v>44562</v>
      </c>
    </row>
    <row r="2317" spans="1:5" x14ac:dyDescent="0.25">
      <c r="A2317" s="41" t="s">
        <v>78</v>
      </c>
      <c r="B2317" s="42">
        <v>1.0580000000000001</v>
      </c>
      <c r="C2317" s="42">
        <v>931.04</v>
      </c>
      <c r="D2317" s="42">
        <v>880</v>
      </c>
      <c r="E2317" s="43">
        <v>44562</v>
      </c>
    </row>
    <row r="2318" spans="1:5" x14ac:dyDescent="0.25">
      <c r="A2318" s="41" t="s">
        <v>78</v>
      </c>
      <c r="B2318" s="42">
        <v>0.222</v>
      </c>
      <c r="C2318" s="42">
        <v>195.36</v>
      </c>
      <c r="D2318" s="42">
        <v>880</v>
      </c>
      <c r="E2318" s="43">
        <v>44562</v>
      </c>
    </row>
    <row r="2319" spans="1:5" x14ac:dyDescent="0.25">
      <c r="A2319" s="41" t="s">
        <v>78</v>
      </c>
      <c r="B2319" s="42">
        <v>0.4</v>
      </c>
      <c r="C2319" s="42">
        <v>352</v>
      </c>
      <c r="D2319" s="42">
        <v>880</v>
      </c>
      <c r="E2319" s="43">
        <v>44562</v>
      </c>
    </row>
    <row r="2320" spans="1:5" x14ac:dyDescent="0.25">
      <c r="A2320" s="41" t="s">
        <v>78</v>
      </c>
      <c r="B2320" s="42">
        <v>2.7829999999999999</v>
      </c>
      <c r="C2320" s="42">
        <v>2236.56</v>
      </c>
      <c r="D2320" s="42">
        <v>803.65</v>
      </c>
      <c r="E2320" s="43">
        <v>44562</v>
      </c>
    </row>
    <row r="2321" spans="1:5" x14ac:dyDescent="0.25">
      <c r="A2321" s="41" t="s">
        <v>78</v>
      </c>
      <c r="B2321" s="42">
        <v>0.1</v>
      </c>
      <c r="C2321" s="42">
        <v>72</v>
      </c>
      <c r="D2321" s="42">
        <v>720</v>
      </c>
      <c r="E2321" s="43">
        <v>44562</v>
      </c>
    </row>
    <row r="2322" spans="1:5" x14ac:dyDescent="0.25">
      <c r="A2322" s="41" t="s">
        <v>78</v>
      </c>
      <c r="B2322" s="42">
        <v>1.194</v>
      </c>
      <c r="C2322" s="42">
        <v>859.68</v>
      </c>
      <c r="D2322" s="42">
        <v>720</v>
      </c>
      <c r="E2322" s="43">
        <v>44562</v>
      </c>
    </row>
    <row r="2323" spans="1:5" x14ac:dyDescent="0.25">
      <c r="A2323" s="41" t="s">
        <v>78</v>
      </c>
      <c r="B2323" s="42">
        <v>1.111</v>
      </c>
      <c r="C2323" s="42">
        <v>799.92</v>
      </c>
      <c r="D2323" s="42">
        <v>720</v>
      </c>
      <c r="E2323" s="43">
        <v>44562</v>
      </c>
    </row>
    <row r="2324" spans="1:5" x14ac:dyDescent="0.25">
      <c r="A2324" s="41" t="s">
        <v>78</v>
      </c>
      <c r="B2324" s="42">
        <v>1.333</v>
      </c>
      <c r="C2324" s="42">
        <v>959.76</v>
      </c>
      <c r="D2324" s="42">
        <v>720</v>
      </c>
      <c r="E2324" s="43">
        <v>44562</v>
      </c>
    </row>
    <row r="2325" spans="1:5" x14ac:dyDescent="0.25">
      <c r="A2325" s="41" t="s">
        <v>78</v>
      </c>
      <c r="B2325" s="42">
        <v>2.6930000000000001</v>
      </c>
      <c r="C2325" s="42">
        <v>1938.96</v>
      </c>
      <c r="D2325" s="42">
        <v>720</v>
      </c>
      <c r="E2325" s="43">
        <v>44562</v>
      </c>
    </row>
    <row r="2326" spans="1:5" x14ac:dyDescent="0.25">
      <c r="A2326" s="41" t="s">
        <v>78</v>
      </c>
      <c r="B2326" s="42">
        <v>0.3</v>
      </c>
      <c r="C2326" s="42">
        <v>216</v>
      </c>
      <c r="D2326" s="42">
        <v>720</v>
      </c>
      <c r="E2326" s="43">
        <v>44562</v>
      </c>
    </row>
    <row r="2327" spans="1:5" x14ac:dyDescent="0.25">
      <c r="A2327" s="41" t="s">
        <v>78</v>
      </c>
      <c r="B2327" s="42">
        <v>0.109</v>
      </c>
      <c r="C2327" s="42">
        <v>78.48</v>
      </c>
      <c r="D2327" s="42">
        <v>720</v>
      </c>
      <c r="E2327" s="43">
        <v>44562</v>
      </c>
    </row>
    <row r="2328" spans="1:5" x14ac:dyDescent="0.25">
      <c r="A2328" s="41" t="s">
        <v>229</v>
      </c>
      <c r="B2328" s="42">
        <v>2</v>
      </c>
      <c r="C2328" s="42">
        <v>4680</v>
      </c>
      <c r="D2328" s="42">
        <v>2340</v>
      </c>
      <c r="E2328" s="43">
        <v>44562</v>
      </c>
    </row>
    <row r="2329" spans="1:5" x14ac:dyDescent="0.25">
      <c r="A2329" s="41" t="s">
        <v>79</v>
      </c>
      <c r="B2329" s="42">
        <v>0.309</v>
      </c>
      <c r="C2329" s="42">
        <v>55.62</v>
      </c>
      <c r="D2329" s="42">
        <v>180</v>
      </c>
      <c r="E2329" s="43">
        <v>44562</v>
      </c>
    </row>
    <row r="2330" spans="1:5" x14ac:dyDescent="0.25">
      <c r="A2330" s="41" t="s">
        <v>79</v>
      </c>
      <c r="B2330" s="42">
        <v>4</v>
      </c>
      <c r="C2330" s="42">
        <v>720</v>
      </c>
      <c r="D2330" s="42">
        <v>180</v>
      </c>
      <c r="E2330" s="43">
        <v>44562</v>
      </c>
    </row>
    <row r="2331" spans="1:5" x14ac:dyDescent="0.25">
      <c r="A2331" s="41" t="s">
        <v>79</v>
      </c>
      <c r="B2331" s="42">
        <v>2.5</v>
      </c>
      <c r="C2331" s="42">
        <v>450</v>
      </c>
      <c r="D2331" s="42">
        <v>180</v>
      </c>
      <c r="E2331" s="43">
        <v>44562</v>
      </c>
    </row>
    <row r="2332" spans="1:5" x14ac:dyDescent="0.25">
      <c r="A2332" s="41" t="s">
        <v>79</v>
      </c>
      <c r="B2332" s="42">
        <v>0.92800000000000005</v>
      </c>
      <c r="C2332" s="42">
        <v>167.04</v>
      </c>
      <c r="D2332" s="42">
        <v>180</v>
      </c>
      <c r="E2332" s="43">
        <v>44562</v>
      </c>
    </row>
    <row r="2333" spans="1:5" x14ac:dyDescent="0.25">
      <c r="A2333" s="41" t="s">
        <v>79</v>
      </c>
      <c r="B2333" s="42">
        <v>1.462</v>
      </c>
      <c r="C2333" s="42">
        <v>263.16000000000003</v>
      </c>
      <c r="D2333" s="42">
        <v>180</v>
      </c>
      <c r="E2333" s="43">
        <v>44562</v>
      </c>
    </row>
    <row r="2334" spans="1:5" x14ac:dyDescent="0.25">
      <c r="A2334" s="41" t="s">
        <v>79</v>
      </c>
      <c r="B2334" s="42">
        <v>3.3330000000000002</v>
      </c>
      <c r="C2334" s="42">
        <v>599.94000000000005</v>
      </c>
      <c r="D2334" s="42">
        <v>180</v>
      </c>
      <c r="E2334" s="43">
        <v>44562</v>
      </c>
    </row>
    <row r="2335" spans="1:5" x14ac:dyDescent="0.25">
      <c r="A2335" s="41" t="s">
        <v>79</v>
      </c>
      <c r="B2335" s="42">
        <v>0.61799999999999999</v>
      </c>
      <c r="C2335" s="42">
        <v>111.24</v>
      </c>
      <c r="D2335" s="42">
        <v>180</v>
      </c>
      <c r="E2335" s="43">
        <v>44562</v>
      </c>
    </row>
    <row r="2336" spans="1:5" x14ac:dyDescent="0.25">
      <c r="A2336" s="41" t="s">
        <v>79</v>
      </c>
      <c r="B2336" s="42">
        <v>3</v>
      </c>
      <c r="C2336" s="42">
        <v>515.49</v>
      </c>
      <c r="D2336" s="42">
        <v>171.83</v>
      </c>
      <c r="E2336" s="43">
        <v>44562</v>
      </c>
    </row>
    <row r="2337" spans="1:5" x14ac:dyDescent="0.25">
      <c r="A2337" s="41" t="s">
        <v>79</v>
      </c>
      <c r="B2337" s="42">
        <v>0.26300000000000001</v>
      </c>
      <c r="C2337" s="42">
        <v>44.71</v>
      </c>
      <c r="D2337" s="42">
        <v>170</v>
      </c>
      <c r="E2337" s="43">
        <v>44562</v>
      </c>
    </row>
    <row r="2338" spans="1:5" x14ac:dyDescent="0.25">
      <c r="A2338" s="41" t="s">
        <v>79</v>
      </c>
      <c r="B2338" s="42">
        <v>2.871</v>
      </c>
      <c r="C2338" s="42">
        <v>488.07</v>
      </c>
      <c r="D2338" s="42">
        <v>170</v>
      </c>
      <c r="E2338" s="43">
        <v>44562</v>
      </c>
    </row>
    <row r="2339" spans="1:5" x14ac:dyDescent="0.25">
      <c r="A2339" s="41" t="s">
        <v>79</v>
      </c>
      <c r="B2339" s="42">
        <v>1.4219999999999999</v>
      </c>
      <c r="C2339" s="42">
        <v>241.74</v>
      </c>
      <c r="D2339" s="42">
        <v>170</v>
      </c>
      <c r="E2339" s="43">
        <v>44562</v>
      </c>
    </row>
    <row r="2340" spans="1:5" x14ac:dyDescent="0.25">
      <c r="A2340" s="41" t="s">
        <v>79</v>
      </c>
      <c r="B2340" s="42">
        <v>2.9569999999999999</v>
      </c>
      <c r="C2340" s="42">
        <v>502.69</v>
      </c>
      <c r="D2340" s="42">
        <v>170</v>
      </c>
      <c r="E2340" s="43">
        <v>44562</v>
      </c>
    </row>
    <row r="2341" spans="1:5" x14ac:dyDescent="0.25">
      <c r="A2341" s="41" t="s">
        <v>79</v>
      </c>
      <c r="B2341" s="42">
        <v>3.0539999999999998</v>
      </c>
      <c r="C2341" s="42">
        <v>519.17999999999995</v>
      </c>
      <c r="D2341" s="42">
        <v>170</v>
      </c>
      <c r="E2341" s="43">
        <v>44562</v>
      </c>
    </row>
    <row r="2342" spans="1:5" x14ac:dyDescent="0.25">
      <c r="A2342" s="41" t="s">
        <v>79</v>
      </c>
      <c r="B2342" s="42">
        <v>0.69599999999999995</v>
      </c>
      <c r="C2342" s="42">
        <v>118.32</v>
      </c>
      <c r="D2342" s="42">
        <v>170</v>
      </c>
      <c r="E2342" s="43">
        <v>44562</v>
      </c>
    </row>
    <row r="2343" spans="1:5" x14ac:dyDescent="0.25">
      <c r="A2343" s="41" t="s">
        <v>79</v>
      </c>
      <c r="B2343" s="42">
        <v>0.28599999999999998</v>
      </c>
      <c r="C2343" s="42">
        <v>48.62</v>
      </c>
      <c r="D2343" s="42">
        <v>170</v>
      </c>
      <c r="E2343" s="43">
        <v>44562</v>
      </c>
    </row>
    <row r="2344" spans="1:5" x14ac:dyDescent="0.25">
      <c r="A2344" s="41" t="s">
        <v>79</v>
      </c>
      <c r="B2344" s="42">
        <v>0.309</v>
      </c>
      <c r="C2344" s="42">
        <v>52.53</v>
      </c>
      <c r="D2344" s="42">
        <v>170</v>
      </c>
      <c r="E2344" s="43">
        <v>44562</v>
      </c>
    </row>
    <row r="2345" spans="1:5" x14ac:dyDescent="0.25">
      <c r="A2345" s="41" t="s">
        <v>79</v>
      </c>
      <c r="B2345" s="42">
        <v>1.667</v>
      </c>
      <c r="C2345" s="42">
        <v>283.39</v>
      </c>
      <c r="D2345" s="42">
        <v>170</v>
      </c>
      <c r="E2345" s="43">
        <v>44562</v>
      </c>
    </row>
    <row r="2346" spans="1:5" x14ac:dyDescent="0.25">
      <c r="A2346" s="41" t="s">
        <v>79</v>
      </c>
      <c r="B2346" s="42">
        <v>0.92800000000000005</v>
      </c>
      <c r="C2346" s="42">
        <v>157.76</v>
      </c>
      <c r="D2346" s="42">
        <v>170</v>
      </c>
      <c r="E2346" s="43">
        <v>44562</v>
      </c>
    </row>
    <row r="2347" spans="1:5" x14ac:dyDescent="0.25">
      <c r="A2347" s="41" t="s">
        <v>79</v>
      </c>
      <c r="B2347" s="42">
        <v>3</v>
      </c>
      <c r="C2347" s="42">
        <v>510</v>
      </c>
      <c r="D2347" s="42">
        <v>170</v>
      </c>
      <c r="E2347" s="43">
        <v>44562</v>
      </c>
    </row>
    <row r="2348" spans="1:5" x14ac:dyDescent="0.25">
      <c r="A2348" s="41" t="s">
        <v>79</v>
      </c>
      <c r="B2348" s="42">
        <v>0.309</v>
      </c>
      <c r="C2348" s="42">
        <v>52.53</v>
      </c>
      <c r="D2348" s="42">
        <v>170</v>
      </c>
      <c r="E2348" s="43">
        <v>44562</v>
      </c>
    </row>
    <row r="2349" spans="1:5" x14ac:dyDescent="0.25">
      <c r="A2349" s="41" t="s">
        <v>79</v>
      </c>
      <c r="B2349" s="42">
        <v>1.667</v>
      </c>
      <c r="C2349" s="42">
        <v>283.39</v>
      </c>
      <c r="D2349" s="42">
        <v>170</v>
      </c>
      <c r="E2349" s="43">
        <v>44562</v>
      </c>
    </row>
    <row r="2350" spans="1:5" x14ac:dyDescent="0.25">
      <c r="A2350" s="41" t="s">
        <v>79</v>
      </c>
      <c r="B2350" s="42">
        <v>2.871</v>
      </c>
      <c r="C2350" s="42">
        <v>488.07</v>
      </c>
      <c r="D2350" s="42">
        <v>170</v>
      </c>
      <c r="E2350" s="43">
        <v>44562</v>
      </c>
    </row>
    <row r="2351" spans="1:5" x14ac:dyDescent="0.25">
      <c r="A2351" s="41" t="s">
        <v>79</v>
      </c>
      <c r="B2351" s="42">
        <v>4</v>
      </c>
      <c r="C2351" s="42">
        <v>680</v>
      </c>
      <c r="D2351" s="42">
        <v>170</v>
      </c>
      <c r="E2351" s="43">
        <v>44562</v>
      </c>
    </row>
    <row r="2352" spans="1:5" x14ac:dyDescent="0.25">
      <c r="A2352" s="41" t="s">
        <v>79</v>
      </c>
      <c r="B2352" s="42">
        <v>3.3330000000000002</v>
      </c>
      <c r="C2352" s="42">
        <v>566.61</v>
      </c>
      <c r="D2352" s="42">
        <v>170</v>
      </c>
      <c r="E2352" s="43">
        <v>44562</v>
      </c>
    </row>
    <row r="2353" spans="1:5" x14ac:dyDescent="0.25">
      <c r="A2353" s="41" t="s">
        <v>79</v>
      </c>
      <c r="B2353" s="42">
        <v>0.92800000000000005</v>
      </c>
      <c r="C2353" s="42">
        <v>157.76</v>
      </c>
      <c r="D2353" s="42">
        <v>170</v>
      </c>
      <c r="E2353" s="43">
        <v>44562</v>
      </c>
    </row>
    <row r="2354" spans="1:5" x14ac:dyDescent="0.25">
      <c r="A2354" s="41" t="s">
        <v>230</v>
      </c>
      <c r="B2354" s="42">
        <v>1.4999999999999999E-2</v>
      </c>
      <c r="C2354" s="42">
        <v>40</v>
      </c>
      <c r="D2354" s="42">
        <v>2666.67</v>
      </c>
      <c r="E2354" s="43">
        <v>44562</v>
      </c>
    </row>
    <row r="2355" spans="1:5" x14ac:dyDescent="0.25">
      <c r="A2355" s="41" t="s">
        <v>230</v>
      </c>
      <c r="B2355" s="42">
        <v>1.4999999999999999E-2</v>
      </c>
      <c r="C2355" s="42">
        <v>40</v>
      </c>
      <c r="D2355" s="42">
        <v>2666.67</v>
      </c>
      <c r="E2355" s="43">
        <v>44562</v>
      </c>
    </row>
    <row r="2356" spans="1:5" x14ac:dyDescent="0.25">
      <c r="A2356" s="41" t="s">
        <v>86</v>
      </c>
      <c r="B2356" s="42">
        <v>6.4690000000000003</v>
      </c>
      <c r="C2356" s="42">
        <v>4528.3</v>
      </c>
      <c r="D2356" s="42">
        <v>700</v>
      </c>
      <c r="E2356" s="43">
        <v>44562</v>
      </c>
    </row>
    <row r="2357" spans="1:5" x14ac:dyDescent="0.25">
      <c r="A2357" s="41" t="s">
        <v>86</v>
      </c>
      <c r="B2357" s="42">
        <v>3.6309999999999998</v>
      </c>
      <c r="C2357" s="42">
        <v>2541.6999999999998</v>
      </c>
      <c r="D2357" s="42">
        <v>700</v>
      </c>
      <c r="E2357" s="43">
        <v>44562</v>
      </c>
    </row>
    <row r="2358" spans="1:5" x14ac:dyDescent="0.25">
      <c r="A2358" s="41" t="s">
        <v>86</v>
      </c>
      <c r="B2358" s="42">
        <v>6.4690000000000003</v>
      </c>
      <c r="C2358" s="42">
        <v>4528.3</v>
      </c>
      <c r="D2358" s="42">
        <v>700</v>
      </c>
      <c r="E2358" s="43">
        <v>44562</v>
      </c>
    </row>
    <row r="2359" spans="1:5" x14ac:dyDescent="0.25">
      <c r="A2359" s="41" t="s">
        <v>86</v>
      </c>
      <c r="B2359" s="42">
        <v>2.5310000000000001</v>
      </c>
      <c r="C2359" s="42">
        <v>1771.7</v>
      </c>
      <c r="D2359" s="42">
        <v>700</v>
      </c>
      <c r="E2359" s="43">
        <v>44562</v>
      </c>
    </row>
    <row r="2360" spans="1:5" x14ac:dyDescent="0.25">
      <c r="A2360" s="41" t="s">
        <v>87</v>
      </c>
      <c r="B2360" s="42">
        <v>2.8879999999999999</v>
      </c>
      <c r="C2360" s="42">
        <v>635.36</v>
      </c>
      <c r="D2360" s="42">
        <v>220</v>
      </c>
      <c r="E2360" s="43">
        <v>44562</v>
      </c>
    </row>
    <row r="2361" spans="1:5" x14ac:dyDescent="0.25">
      <c r="A2361" s="41" t="s">
        <v>87</v>
      </c>
      <c r="B2361" s="42">
        <v>0.25</v>
      </c>
      <c r="C2361" s="42">
        <v>55</v>
      </c>
      <c r="D2361" s="42">
        <v>220</v>
      </c>
      <c r="E2361" s="43">
        <v>44562</v>
      </c>
    </row>
    <row r="2362" spans="1:5" x14ac:dyDescent="0.25">
      <c r="A2362" s="41" t="s">
        <v>87</v>
      </c>
      <c r="B2362" s="42">
        <v>1.0209999999999999</v>
      </c>
      <c r="C2362" s="42">
        <v>224.62</v>
      </c>
      <c r="D2362" s="42">
        <v>220</v>
      </c>
      <c r="E2362" s="43">
        <v>44562</v>
      </c>
    </row>
    <row r="2363" spans="1:5" x14ac:dyDescent="0.25">
      <c r="A2363" s="41" t="s">
        <v>87</v>
      </c>
      <c r="B2363" s="42">
        <v>3.42</v>
      </c>
      <c r="C2363" s="42">
        <v>752.4</v>
      </c>
      <c r="D2363" s="42">
        <v>220</v>
      </c>
      <c r="E2363" s="43">
        <v>44562</v>
      </c>
    </row>
    <row r="2364" spans="1:5" x14ac:dyDescent="0.25">
      <c r="A2364" s="41" t="s">
        <v>87</v>
      </c>
      <c r="B2364" s="42">
        <v>2.2970000000000002</v>
      </c>
      <c r="C2364" s="42">
        <v>505.34</v>
      </c>
      <c r="D2364" s="42">
        <v>220</v>
      </c>
      <c r="E2364" s="43">
        <v>44562</v>
      </c>
    </row>
    <row r="2365" spans="1:5" x14ac:dyDescent="0.25">
      <c r="A2365" s="41" t="s">
        <v>87</v>
      </c>
      <c r="B2365" s="42">
        <v>3.597</v>
      </c>
      <c r="C2365" s="42">
        <v>791.34</v>
      </c>
      <c r="D2365" s="42">
        <v>220</v>
      </c>
      <c r="E2365" s="43">
        <v>44562</v>
      </c>
    </row>
    <row r="2366" spans="1:5" x14ac:dyDescent="0.25">
      <c r="A2366" s="41" t="s">
        <v>87</v>
      </c>
      <c r="B2366" s="42">
        <v>1.5309999999999999</v>
      </c>
      <c r="C2366" s="42">
        <v>336.82</v>
      </c>
      <c r="D2366" s="42">
        <v>220</v>
      </c>
      <c r="E2366" s="43">
        <v>44562</v>
      </c>
    </row>
    <row r="2367" spans="1:5" x14ac:dyDescent="0.25">
      <c r="A2367" s="41" t="s">
        <v>87</v>
      </c>
      <c r="B2367" s="42">
        <v>0.98199999999999998</v>
      </c>
      <c r="C2367" s="42">
        <v>216.04</v>
      </c>
      <c r="D2367" s="42">
        <v>220</v>
      </c>
      <c r="E2367" s="43">
        <v>44562</v>
      </c>
    </row>
    <row r="2368" spans="1:5" x14ac:dyDescent="0.25">
      <c r="A2368" s="41" t="s">
        <v>87</v>
      </c>
      <c r="B2368" s="42">
        <v>3.4689999999999999</v>
      </c>
      <c r="C2368" s="42">
        <v>763.18</v>
      </c>
      <c r="D2368" s="42">
        <v>220</v>
      </c>
      <c r="E2368" s="43">
        <v>44562</v>
      </c>
    </row>
    <row r="2369" spans="1:5" x14ac:dyDescent="0.25">
      <c r="A2369" s="41" t="s">
        <v>87</v>
      </c>
      <c r="B2369" s="42">
        <v>2.3980000000000001</v>
      </c>
      <c r="C2369" s="42">
        <v>527.55999999999995</v>
      </c>
      <c r="D2369" s="42">
        <v>220</v>
      </c>
      <c r="E2369" s="43">
        <v>44562</v>
      </c>
    </row>
    <row r="2370" spans="1:5" x14ac:dyDescent="0.25">
      <c r="A2370" s="41" t="s">
        <v>87</v>
      </c>
      <c r="B2370" s="42">
        <v>4.2750000000000004</v>
      </c>
      <c r="C2370" s="42">
        <v>940.5</v>
      </c>
      <c r="D2370" s="42">
        <v>220</v>
      </c>
      <c r="E2370" s="43">
        <v>44562</v>
      </c>
    </row>
    <row r="2371" spans="1:5" x14ac:dyDescent="0.25">
      <c r="A2371" s="41" t="s">
        <v>87</v>
      </c>
      <c r="B2371" s="42">
        <v>2.2970000000000002</v>
      </c>
      <c r="C2371" s="42">
        <v>505.34</v>
      </c>
      <c r="D2371" s="42">
        <v>220</v>
      </c>
      <c r="E2371" s="43">
        <v>44562</v>
      </c>
    </row>
    <row r="2372" spans="1:5" x14ac:dyDescent="0.25">
      <c r="A2372" s="41" t="s">
        <v>87</v>
      </c>
      <c r="B2372" s="42">
        <v>1.0720000000000001</v>
      </c>
      <c r="C2372" s="42">
        <v>235.84</v>
      </c>
      <c r="D2372" s="42">
        <v>220</v>
      </c>
      <c r="E2372" s="43">
        <v>44562</v>
      </c>
    </row>
    <row r="2373" spans="1:5" x14ac:dyDescent="0.25">
      <c r="A2373" s="41" t="s">
        <v>87</v>
      </c>
      <c r="B2373" s="42">
        <v>3.85</v>
      </c>
      <c r="C2373" s="42">
        <v>847</v>
      </c>
      <c r="D2373" s="42">
        <v>220</v>
      </c>
      <c r="E2373" s="43">
        <v>44562</v>
      </c>
    </row>
    <row r="2374" spans="1:5" x14ac:dyDescent="0.25">
      <c r="A2374" s="41" t="s">
        <v>87</v>
      </c>
      <c r="B2374" s="42">
        <v>0.21299999999999999</v>
      </c>
      <c r="C2374" s="42">
        <v>46.86</v>
      </c>
      <c r="D2374" s="42">
        <v>220</v>
      </c>
      <c r="E2374" s="43">
        <v>44562</v>
      </c>
    </row>
    <row r="2375" spans="1:5" x14ac:dyDescent="0.25">
      <c r="A2375" s="41" t="s">
        <v>87</v>
      </c>
      <c r="B2375" s="42">
        <v>0.45</v>
      </c>
      <c r="C2375" s="42">
        <v>99</v>
      </c>
      <c r="D2375" s="42">
        <v>220</v>
      </c>
      <c r="E2375" s="43">
        <v>44562</v>
      </c>
    </row>
    <row r="2376" spans="1:5" x14ac:dyDescent="0.25">
      <c r="A2376" s="41" t="s">
        <v>87</v>
      </c>
      <c r="B2376" s="42">
        <v>1.798</v>
      </c>
      <c r="C2376" s="42">
        <v>395.56</v>
      </c>
      <c r="D2376" s="42">
        <v>220</v>
      </c>
      <c r="E2376" s="43">
        <v>44562</v>
      </c>
    </row>
    <row r="2377" spans="1:5" x14ac:dyDescent="0.25">
      <c r="A2377" s="41" t="s">
        <v>87</v>
      </c>
      <c r="B2377" s="42">
        <v>3.956</v>
      </c>
      <c r="C2377" s="42">
        <v>870.32</v>
      </c>
      <c r="D2377" s="42">
        <v>220</v>
      </c>
      <c r="E2377" s="43">
        <v>44562</v>
      </c>
    </row>
    <row r="2378" spans="1:5" x14ac:dyDescent="0.25">
      <c r="A2378" s="41" t="s">
        <v>87</v>
      </c>
      <c r="B2378" s="42">
        <v>2.718</v>
      </c>
      <c r="C2378" s="42">
        <v>597.96</v>
      </c>
      <c r="D2378" s="42">
        <v>220</v>
      </c>
      <c r="E2378" s="43">
        <v>44562</v>
      </c>
    </row>
    <row r="2379" spans="1:5" x14ac:dyDescent="0.25">
      <c r="A2379" s="41" t="s">
        <v>87</v>
      </c>
      <c r="B2379" s="42">
        <v>1.4670000000000001</v>
      </c>
      <c r="C2379" s="42">
        <v>322.74</v>
      </c>
      <c r="D2379" s="42">
        <v>220</v>
      </c>
      <c r="E2379" s="43">
        <v>44562</v>
      </c>
    </row>
    <row r="2380" spans="1:5" x14ac:dyDescent="0.25">
      <c r="A2380" s="41" t="s">
        <v>87</v>
      </c>
      <c r="B2380" s="42">
        <v>0.91900000000000004</v>
      </c>
      <c r="C2380" s="42">
        <v>202.18</v>
      </c>
      <c r="D2380" s="42">
        <v>220</v>
      </c>
      <c r="E2380" s="43">
        <v>44562</v>
      </c>
    </row>
    <row r="2381" spans="1:5" x14ac:dyDescent="0.25">
      <c r="A2381" s="41" t="s">
        <v>87</v>
      </c>
      <c r="B2381" s="42">
        <v>0.499</v>
      </c>
      <c r="C2381" s="42">
        <v>109.78</v>
      </c>
      <c r="D2381" s="42">
        <v>220</v>
      </c>
      <c r="E2381" s="43">
        <v>44562</v>
      </c>
    </row>
    <row r="2382" spans="1:5" x14ac:dyDescent="0.25">
      <c r="A2382" s="41" t="s">
        <v>87</v>
      </c>
      <c r="B2382" s="42">
        <v>2.8879999999999999</v>
      </c>
      <c r="C2382" s="42">
        <v>635.36</v>
      </c>
      <c r="D2382" s="42">
        <v>220</v>
      </c>
      <c r="E2382" s="43">
        <v>44562</v>
      </c>
    </row>
    <row r="2383" spans="1:5" x14ac:dyDescent="0.25">
      <c r="A2383" s="41" t="s">
        <v>87</v>
      </c>
      <c r="B2383" s="42">
        <v>0.76600000000000001</v>
      </c>
      <c r="C2383" s="42">
        <v>168.52</v>
      </c>
      <c r="D2383" s="42">
        <v>220</v>
      </c>
      <c r="E2383" s="43">
        <v>44562</v>
      </c>
    </row>
    <row r="2384" spans="1:5" x14ac:dyDescent="0.25">
      <c r="A2384" s="41" t="s">
        <v>87</v>
      </c>
      <c r="B2384" s="42">
        <v>1.4930000000000001</v>
      </c>
      <c r="C2384" s="42">
        <v>328.46</v>
      </c>
      <c r="D2384" s="42">
        <v>220</v>
      </c>
      <c r="E2384" s="43">
        <v>44562</v>
      </c>
    </row>
    <row r="2385" spans="1:5" x14ac:dyDescent="0.25">
      <c r="A2385" s="41" t="s">
        <v>87</v>
      </c>
      <c r="B2385" s="42">
        <v>0.68899999999999995</v>
      </c>
      <c r="C2385" s="42">
        <v>151.58000000000001</v>
      </c>
      <c r="D2385" s="42">
        <v>220</v>
      </c>
      <c r="E2385" s="43">
        <v>44562</v>
      </c>
    </row>
    <row r="2386" spans="1:5" x14ac:dyDescent="0.25">
      <c r="A2386" s="41" t="s">
        <v>87</v>
      </c>
      <c r="B2386" s="42">
        <v>2.9980000000000002</v>
      </c>
      <c r="C2386" s="42">
        <v>659.56</v>
      </c>
      <c r="D2386" s="42">
        <v>220</v>
      </c>
      <c r="E2386" s="43">
        <v>44562</v>
      </c>
    </row>
    <row r="2387" spans="1:5" x14ac:dyDescent="0.25">
      <c r="A2387" s="41" t="s">
        <v>87</v>
      </c>
      <c r="B2387" s="42">
        <v>1.0209999999999999</v>
      </c>
      <c r="C2387" s="42">
        <v>224.62</v>
      </c>
      <c r="D2387" s="42">
        <v>220</v>
      </c>
      <c r="E2387" s="43">
        <v>44562</v>
      </c>
    </row>
    <row r="2388" spans="1:5" x14ac:dyDescent="0.25">
      <c r="A2388" s="41" t="s">
        <v>87</v>
      </c>
      <c r="B2388" s="42">
        <v>7.7640000000000002</v>
      </c>
      <c r="C2388" s="42">
        <v>1708.08</v>
      </c>
      <c r="D2388" s="42">
        <v>220</v>
      </c>
      <c r="E2388" s="43">
        <v>44562</v>
      </c>
    </row>
    <row r="2389" spans="1:5" x14ac:dyDescent="0.25">
      <c r="A2389" s="41" t="s">
        <v>87</v>
      </c>
      <c r="B2389" s="42">
        <v>3</v>
      </c>
      <c r="C2389" s="42">
        <v>660</v>
      </c>
      <c r="D2389" s="42">
        <v>220</v>
      </c>
      <c r="E2389" s="43">
        <v>44562</v>
      </c>
    </row>
    <row r="2390" spans="1:5" x14ac:dyDescent="0.25">
      <c r="A2390" s="41" t="s">
        <v>87</v>
      </c>
      <c r="B2390" s="42">
        <v>0.58699999999999997</v>
      </c>
      <c r="C2390" s="42">
        <v>129.13999999999999</v>
      </c>
      <c r="D2390" s="42">
        <v>220</v>
      </c>
      <c r="E2390" s="43">
        <v>44562</v>
      </c>
    </row>
    <row r="2391" spans="1:5" x14ac:dyDescent="0.25">
      <c r="A2391" s="41" t="s">
        <v>87</v>
      </c>
      <c r="B2391" s="42">
        <v>4.2750000000000004</v>
      </c>
      <c r="C2391" s="42">
        <v>940.5</v>
      </c>
      <c r="D2391" s="42">
        <v>220</v>
      </c>
      <c r="E2391" s="43">
        <v>44562</v>
      </c>
    </row>
    <row r="2392" spans="1:5" x14ac:dyDescent="0.25">
      <c r="A2392" s="41" t="s">
        <v>87</v>
      </c>
      <c r="B2392" s="42">
        <v>2.2970000000000002</v>
      </c>
      <c r="C2392" s="42">
        <v>505.34</v>
      </c>
      <c r="D2392" s="42">
        <v>220</v>
      </c>
      <c r="E2392" s="43">
        <v>44562</v>
      </c>
    </row>
    <row r="2393" spans="1:5" x14ac:dyDescent="0.25">
      <c r="A2393" s="41" t="s">
        <v>87</v>
      </c>
      <c r="B2393" s="42">
        <v>2.016</v>
      </c>
      <c r="C2393" s="42">
        <v>443.52</v>
      </c>
      <c r="D2393" s="42">
        <v>220</v>
      </c>
      <c r="E2393" s="43">
        <v>44562</v>
      </c>
    </row>
    <row r="2394" spans="1:5" x14ac:dyDescent="0.25">
      <c r="A2394" s="41" t="s">
        <v>87</v>
      </c>
      <c r="B2394" s="42">
        <v>2.1440000000000001</v>
      </c>
      <c r="C2394" s="42">
        <v>471.68</v>
      </c>
      <c r="D2394" s="42">
        <v>220</v>
      </c>
      <c r="E2394" s="43">
        <v>44562</v>
      </c>
    </row>
    <row r="2395" spans="1:5" x14ac:dyDescent="0.25">
      <c r="A2395" s="41" t="s">
        <v>87</v>
      </c>
      <c r="B2395" s="42">
        <v>3.85</v>
      </c>
      <c r="C2395" s="42">
        <v>847</v>
      </c>
      <c r="D2395" s="42">
        <v>220</v>
      </c>
      <c r="E2395" s="43">
        <v>44562</v>
      </c>
    </row>
    <row r="2396" spans="1:5" x14ac:dyDescent="0.25">
      <c r="A2396" s="41" t="s">
        <v>87</v>
      </c>
      <c r="B2396" s="42">
        <v>0.25</v>
      </c>
      <c r="C2396" s="42">
        <v>55</v>
      </c>
      <c r="D2396" s="42">
        <v>220</v>
      </c>
      <c r="E2396" s="43">
        <v>44562</v>
      </c>
    </row>
    <row r="2397" spans="1:5" x14ac:dyDescent="0.25">
      <c r="A2397" s="41" t="s">
        <v>87</v>
      </c>
      <c r="B2397" s="42">
        <v>0.6</v>
      </c>
      <c r="C2397" s="42">
        <v>132</v>
      </c>
      <c r="D2397" s="42">
        <v>220</v>
      </c>
      <c r="E2397" s="43">
        <v>44562</v>
      </c>
    </row>
    <row r="2398" spans="1:5" x14ac:dyDescent="0.25">
      <c r="A2398" s="41" t="s">
        <v>87</v>
      </c>
      <c r="B2398" s="42">
        <v>3.5960000000000001</v>
      </c>
      <c r="C2398" s="42">
        <v>791.12</v>
      </c>
      <c r="D2398" s="42">
        <v>220</v>
      </c>
      <c r="E2398" s="43">
        <v>44562</v>
      </c>
    </row>
    <row r="2399" spans="1:5" x14ac:dyDescent="0.25">
      <c r="A2399" s="41" t="s">
        <v>87</v>
      </c>
      <c r="B2399" s="42">
        <v>3.2789999999999999</v>
      </c>
      <c r="C2399" s="42">
        <v>721.38</v>
      </c>
      <c r="D2399" s="42">
        <v>220</v>
      </c>
      <c r="E2399" s="43">
        <v>44562</v>
      </c>
    </row>
    <row r="2400" spans="1:5" x14ac:dyDescent="0.25">
      <c r="A2400" s="41" t="s">
        <v>87</v>
      </c>
      <c r="B2400" s="42">
        <v>4.6260000000000003</v>
      </c>
      <c r="C2400" s="42">
        <v>1017.72</v>
      </c>
      <c r="D2400" s="42">
        <v>220</v>
      </c>
      <c r="E2400" s="43">
        <v>44562</v>
      </c>
    </row>
    <row r="2401" spans="1:5" x14ac:dyDescent="0.25">
      <c r="A2401" s="41" t="s">
        <v>87</v>
      </c>
      <c r="B2401" s="42">
        <v>1.7609999999999999</v>
      </c>
      <c r="C2401" s="42">
        <v>387.42</v>
      </c>
      <c r="D2401" s="42">
        <v>220</v>
      </c>
      <c r="E2401" s="43">
        <v>44562</v>
      </c>
    </row>
    <row r="2402" spans="1:5" x14ac:dyDescent="0.25">
      <c r="A2402" s="41" t="s">
        <v>87</v>
      </c>
      <c r="B2402" s="42">
        <v>2.2970000000000002</v>
      </c>
      <c r="C2402" s="42">
        <v>505.34</v>
      </c>
      <c r="D2402" s="42">
        <v>220</v>
      </c>
      <c r="E2402" s="43">
        <v>44562</v>
      </c>
    </row>
    <row r="2403" spans="1:5" x14ac:dyDescent="0.25">
      <c r="A2403" s="41" t="s">
        <v>87</v>
      </c>
      <c r="B2403" s="42">
        <v>0.58699999999999997</v>
      </c>
      <c r="C2403" s="42">
        <v>129.13999999999999</v>
      </c>
      <c r="D2403" s="42">
        <v>220</v>
      </c>
      <c r="E2403" s="43">
        <v>44562</v>
      </c>
    </row>
    <row r="2404" spans="1:5" x14ac:dyDescent="0.25">
      <c r="A2404" s="41" t="s">
        <v>87</v>
      </c>
      <c r="B2404" s="42">
        <v>5.7750000000000004</v>
      </c>
      <c r="C2404" s="42">
        <v>1270.5</v>
      </c>
      <c r="D2404" s="42">
        <v>220</v>
      </c>
      <c r="E2404" s="43">
        <v>44562</v>
      </c>
    </row>
    <row r="2405" spans="1:5" x14ac:dyDescent="0.25">
      <c r="A2405" s="41" t="s">
        <v>87</v>
      </c>
      <c r="B2405" s="42">
        <v>3.42</v>
      </c>
      <c r="C2405" s="42">
        <v>752.4</v>
      </c>
      <c r="D2405" s="42">
        <v>220</v>
      </c>
      <c r="E2405" s="43">
        <v>44562</v>
      </c>
    </row>
    <row r="2406" spans="1:5" x14ac:dyDescent="0.25">
      <c r="A2406" s="41" t="s">
        <v>87</v>
      </c>
      <c r="B2406" s="42">
        <v>0.81699999999999995</v>
      </c>
      <c r="C2406" s="42">
        <v>179.74</v>
      </c>
      <c r="D2406" s="42">
        <v>220</v>
      </c>
      <c r="E2406" s="43">
        <v>44562</v>
      </c>
    </row>
    <row r="2407" spans="1:5" x14ac:dyDescent="0.25">
      <c r="A2407" s="41" t="s">
        <v>87</v>
      </c>
      <c r="B2407" s="42">
        <v>2.2970000000000002</v>
      </c>
      <c r="C2407" s="42">
        <v>505.34</v>
      </c>
      <c r="D2407" s="42">
        <v>220</v>
      </c>
      <c r="E2407" s="43">
        <v>44562</v>
      </c>
    </row>
    <row r="2408" spans="1:5" x14ac:dyDescent="0.25">
      <c r="A2408" s="41" t="s">
        <v>103</v>
      </c>
      <c r="B2408" s="42">
        <v>5.88</v>
      </c>
      <c r="C2408" s="42">
        <v>1352.4</v>
      </c>
      <c r="D2408" s="42">
        <v>230</v>
      </c>
      <c r="E2408" s="43">
        <v>44562</v>
      </c>
    </row>
    <row r="2409" spans="1:5" x14ac:dyDescent="0.25">
      <c r="A2409" s="41" t="s">
        <v>103</v>
      </c>
      <c r="B2409" s="42">
        <v>10.327</v>
      </c>
      <c r="C2409" s="42">
        <v>2375.21</v>
      </c>
      <c r="D2409" s="42">
        <v>230</v>
      </c>
      <c r="E2409" s="43">
        <v>44562</v>
      </c>
    </row>
    <row r="2410" spans="1:5" x14ac:dyDescent="0.25">
      <c r="A2410" s="41" t="s">
        <v>103</v>
      </c>
      <c r="B2410" s="42">
        <v>3.4929999999999999</v>
      </c>
      <c r="C2410" s="42">
        <v>803.39</v>
      </c>
      <c r="D2410" s="42">
        <v>230</v>
      </c>
      <c r="E2410" s="43">
        <v>44562</v>
      </c>
    </row>
    <row r="2411" spans="1:5" x14ac:dyDescent="0.25">
      <c r="A2411" s="41" t="s">
        <v>103</v>
      </c>
      <c r="B2411" s="42">
        <v>3.4420000000000002</v>
      </c>
      <c r="C2411" s="42">
        <v>1032.5999999999999</v>
      </c>
      <c r="D2411" s="42">
        <v>300</v>
      </c>
      <c r="E2411" s="43">
        <v>44562</v>
      </c>
    </row>
    <row r="2412" spans="1:5" x14ac:dyDescent="0.25">
      <c r="A2412" s="41" t="s">
        <v>103</v>
      </c>
      <c r="B2412" s="42">
        <v>6.8849999999999998</v>
      </c>
      <c r="C2412" s="42">
        <v>2065.5</v>
      </c>
      <c r="D2412" s="42">
        <v>300</v>
      </c>
      <c r="E2412" s="43">
        <v>44562</v>
      </c>
    </row>
    <row r="2413" spans="1:5" x14ac:dyDescent="0.25">
      <c r="A2413" s="41" t="s">
        <v>231</v>
      </c>
      <c r="B2413" s="42">
        <v>1.2629999999999999</v>
      </c>
      <c r="C2413" s="42">
        <v>1573.82</v>
      </c>
      <c r="D2413" s="42">
        <v>1246.0999999999999</v>
      </c>
      <c r="E2413" s="43">
        <v>44562</v>
      </c>
    </row>
    <row r="2414" spans="1:5" x14ac:dyDescent="0.25">
      <c r="A2414" s="41" t="s">
        <v>115</v>
      </c>
      <c r="B2414" s="42">
        <v>0.2</v>
      </c>
      <c r="C2414" s="42">
        <v>390</v>
      </c>
      <c r="D2414" s="42">
        <v>1950</v>
      </c>
      <c r="E2414" s="43">
        <v>44562</v>
      </c>
    </row>
    <row r="2415" spans="1:5" x14ac:dyDescent="0.25">
      <c r="A2415" s="41" t="s">
        <v>115</v>
      </c>
      <c r="B2415" s="42">
        <v>0.13800000000000001</v>
      </c>
      <c r="C2415" s="42">
        <v>269.10000000000002</v>
      </c>
      <c r="D2415" s="42">
        <v>1950</v>
      </c>
      <c r="E2415" s="43">
        <v>44562</v>
      </c>
    </row>
    <row r="2416" spans="1:5" x14ac:dyDescent="0.25">
      <c r="A2416" s="41" t="s">
        <v>115</v>
      </c>
      <c r="B2416" s="42">
        <v>2.3E-2</v>
      </c>
      <c r="C2416" s="42">
        <v>44.85</v>
      </c>
      <c r="D2416" s="42">
        <v>1950</v>
      </c>
      <c r="E2416" s="43">
        <v>44562</v>
      </c>
    </row>
    <row r="2417" spans="1:5" x14ac:dyDescent="0.25">
      <c r="A2417" s="41" t="s">
        <v>115</v>
      </c>
      <c r="B2417" s="42">
        <v>0.122</v>
      </c>
      <c r="C2417" s="42">
        <v>237.9</v>
      </c>
      <c r="D2417" s="42">
        <v>1950</v>
      </c>
      <c r="E2417" s="43">
        <v>44562</v>
      </c>
    </row>
    <row r="2418" spans="1:5" x14ac:dyDescent="0.25">
      <c r="A2418" s="41" t="s">
        <v>115</v>
      </c>
      <c r="B2418" s="42">
        <v>6.7000000000000004E-2</v>
      </c>
      <c r="C2418" s="42">
        <v>130.65</v>
      </c>
      <c r="D2418" s="42">
        <v>1950</v>
      </c>
      <c r="E2418" s="43">
        <v>44562</v>
      </c>
    </row>
    <row r="2419" spans="1:5" x14ac:dyDescent="0.25">
      <c r="A2419" s="41" t="s">
        <v>115</v>
      </c>
      <c r="B2419" s="42">
        <v>1.7999999999999999E-2</v>
      </c>
      <c r="C2419" s="42">
        <v>35.1</v>
      </c>
      <c r="D2419" s="42">
        <v>1950</v>
      </c>
      <c r="E2419" s="43">
        <v>44562</v>
      </c>
    </row>
    <row r="2420" spans="1:5" x14ac:dyDescent="0.25">
      <c r="A2420" s="41" t="s">
        <v>115</v>
      </c>
      <c r="B2420" s="42">
        <v>0.25</v>
      </c>
      <c r="C2420" s="42">
        <v>487.5</v>
      </c>
      <c r="D2420" s="42">
        <v>1950</v>
      </c>
      <c r="E2420" s="43">
        <v>44562</v>
      </c>
    </row>
    <row r="2421" spans="1:5" x14ac:dyDescent="0.25">
      <c r="A2421" s="41" t="s">
        <v>115</v>
      </c>
      <c r="B2421" s="42">
        <v>9.0999999999999998E-2</v>
      </c>
      <c r="C2421" s="42">
        <v>177.45</v>
      </c>
      <c r="D2421" s="42">
        <v>1950</v>
      </c>
      <c r="E2421" s="43">
        <v>44562</v>
      </c>
    </row>
    <row r="2422" spans="1:5" x14ac:dyDescent="0.25">
      <c r="A2422" s="41" t="s">
        <v>115</v>
      </c>
      <c r="B2422" s="42">
        <v>0.02</v>
      </c>
      <c r="C2422" s="42">
        <v>39</v>
      </c>
      <c r="D2422" s="42">
        <v>1950</v>
      </c>
      <c r="E2422" s="43">
        <v>44562</v>
      </c>
    </row>
    <row r="2423" spans="1:5" x14ac:dyDescent="0.25">
      <c r="A2423" s="41" t="s">
        <v>115</v>
      </c>
      <c r="B2423" s="42">
        <v>0.14000000000000001</v>
      </c>
      <c r="C2423" s="42">
        <v>273</v>
      </c>
      <c r="D2423" s="42">
        <v>1950</v>
      </c>
      <c r="E2423" s="43">
        <v>44562</v>
      </c>
    </row>
    <row r="2424" spans="1:5" x14ac:dyDescent="0.25">
      <c r="A2424" s="41" t="s">
        <v>115</v>
      </c>
      <c r="B2424" s="42">
        <v>0.14399999999999999</v>
      </c>
      <c r="C2424" s="42">
        <v>280.8</v>
      </c>
      <c r="D2424" s="42">
        <v>1950</v>
      </c>
      <c r="E2424" s="43">
        <v>44562</v>
      </c>
    </row>
    <row r="2425" spans="1:5" x14ac:dyDescent="0.25">
      <c r="A2425" s="41" t="s">
        <v>115</v>
      </c>
      <c r="B2425" s="42">
        <v>0.02</v>
      </c>
      <c r="C2425" s="42">
        <v>39</v>
      </c>
      <c r="D2425" s="42">
        <v>1950</v>
      </c>
      <c r="E2425" s="43">
        <v>44562</v>
      </c>
    </row>
    <row r="2426" spans="1:5" x14ac:dyDescent="0.25">
      <c r="A2426" s="41" t="s">
        <v>115</v>
      </c>
      <c r="B2426" s="42">
        <v>0.33600000000000002</v>
      </c>
      <c r="C2426" s="42">
        <v>655.20000000000005</v>
      </c>
      <c r="D2426" s="42">
        <v>1950</v>
      </c>
      <c r="E2426" s="43">
        <v>44562</v>
      </c>
    </row>
    <row r="2427" spans="1:5" x14ac:dyDescent="0.25">
      <c r="A2427" s="41" t="s">
        <v>115</v>
      </c>
      <c r="B2427" s="42">
        <v>2.9929999999999999</v>
      </c>
      <c r="C2427" s="42">
        <v>5836.35</v>
      </c>
      <c r="D2427" s="42">
        <v>1950</v>
      </c>
      <c r="E2427" s="43">
        <v>44562</v>
      </c>
    </row>
    <row r="2428" spans="1:5" x14ac:dyDescent="0.25">
      <c r="A2428" s="41" t="s">
        <v>115</v>
      </c>
      <c r="B2428" s="42">
        <v>0.19400000000000001</v>
      </c>
      <c r="C2428" s="42">
        <v>378.3</v>
      </c>
      <c r="D2428" s="42">
        <v>1950</v>
      </c>
      <c r="E2428" s="43">
        <v>44562</v>
      </c>
    </row>
    <row r="2429" spans="1:5" x14ac:dyDescent="0.25">
      <c r="A2429" s="41" t="s">
        <v>115</v>
      </c>
      <c r="B2429" s="42">
        <v>1.7999999999999999E-2</v>
      </c>
      <c r="C2429" s="42">
        <v>35.1</v>
      </c>
      <c r="D2429" s="42">
        <v>1950</v>
      </c>
      <c r="E2429" s="43">
        <v>44562</v>
      </c>
    </row>
    <row r="2430" spans="1:5" x14ac:dyDescent="0.25">
      <c r="A2430" s="41" t="s">
        <v>115</v>
      </c>
      <c r="B2430" s="42">
        <v>0.10100000000000001</v>
      </c>
      <c r="C2430" s="42">
        <v>196.95</v>
      </c>
      <c r="D2430" s="42">
        <v>1950</v>
      </c>
      <c r="E2430" s="43">
        <v>44562</v>
      </c>
    </row>
    <row r="2431" spans="1:5" x14ac:dyDescent="0.25">
      <c r="A2431" s="41" t="s">
        <v>115</v>
      </c>
      <c r="B2431" s="42">
        <v>3.4000000000000002E-2</v>
      </c>
      <c r="C2431" s="42">
        <v>66.3</v>
      </c>
      <c r="D2431" s="42">
        <v>1950</v>
      </c>
      <c r="E2431" s="43">
        <v>44562</v>
      </c>
    </row>
    <row r="2432" spans="1:5" x14ac:dyDescent="0.25">
      <c r="A2432" s="41" t="s">
        <v>115</v>
      </c>
      <c r="B2432" s="42">
        <v>4.1000000000000002E-2</v>
      </c>
      <c r="C2432" s="42">
        <v>79.95</v>
      </c>
      <c r="D2432" s="42">
        <v>1950</v>
      </c>
      <c r="E2432" s="43">
        <v>44562</v>
      </c>
    </row>
    <row r="2433" spans="1:5" x14ac:dyDescent="0.25">
      <c r="A2433" s="41" t="s">
        <v>115</v>
      </c>
      <c r="B2433" s="42">
        <v>0.157</v>
      </c>
      <c r="C2433" s="42">
        <v>306.14999999999998</v>
      </c>
      <c r="D2433" s="42">
        <v>1950</v>
      </c>
      <c r="E2433" s="43">
        <v>44562</v>
      </c>
    </row>
    <row r="2434" spans="1:5" x14ac:dyDescent="0.25">
      <c r="A2434" s="41" t="s">
        <v>115</v>
      </c>
      <c r="B2434" s="42">
        <v>2.7E-2</v>
      </c>
      <c r="C2434" s="42">
        <v>52.65</v>
      </c>
      <c r="D2434" s="42">
        <v>1950</v>
      </c>
      <c r="E2434" s="43">
        <v>44562</v>
      </c>
    </row>
    <row r="2435" spans="1:5" x14ac:dyDescent="0.25">
      <c r="A2435" s="41" t="s">
        <v>115</v>
      </c>
      <c r="B2435" s="42">
        <v>3.4000000000000002E-2</v>
      </c>
      <c r="C2435" s="42">
        <v>66.3</v>
      </c>
      <c r="D2435" s="42">
        <v>1950</v>
      </c>
      <c r="E2435" s="43">
        <v>44562</v>
      </c>
    </row>
    <row r="2436" spans="1:5" x14ac:dyDescent="0.25">
      <c r="A2436" s="41" t="s">
        <v>115</v>
      </c>
      <c r="B2436" s="42">
        <v>0.20200000000000001</v>
      </c>
      <c r="C2436" s="42">
        <v>393.9</v>
      </c>
      <c r="D2436" s="42">
        <v>1950</v>
      </c>
      <c r="E2436" s="43">
        <v>44562</v>
      </c>
    </row>
    <row r="2437" spans="1:5" x14ac:dyDescent="0.25">
      <c r="A2437" s="41" t="s">
        <v>115</v>
      </c>
      <c r="B2437" s="42">
        <v>4.4999999999999998E-2</v>
      </c>
      <c r="C2437" s="42">
        <v>87.75</v>
      </c>
      <c r="D2437" s="42">
        <v>1950</v>
      </c>
      <c r="E2437" s="43">
        <v>44562</v>
      </c>
    </row>
    <row r="2438" spans="1:5" x14ac:dyDescent="0.25">
      <c r="A2438" s="41" t="s">
        <v>115</v>
      </c>
      <c r="B2438" s="42">
        <v>3.4000000000000002E-2</v>
      </c>
      <c r="C2438" s="42">
        <v>66.3</v>
      </c>
      <c r="D2438" s="42">
        <v>1950</v>
      </c>
      <c r="E2438" s="43">
        <v>44562</v>
      </c>
    </row>
    <row r="2439" spans="1:5" x14ac:dyDescent="0.25">
      <c r="A2439" s="41" t="s">
        <v>115</v>
      </c>
      <c r="B2439" s="42">
        <v>0.124</v>
      </c>
      <c r="C2439" s="42">
        <v>241.8</v>
      </c>
      <c r="D2439" s="42">
        <v>1950</v>
      </c>
      <c r="E2439" s="43">
        <v>44562</v>
      </c>
    </row>
    <row r="2440" spans="1:5" x14ac:dyDescent="0.25">
      <c r="A2440" s="41" t="s">
        <v>115</v>
      </c>
      <c r="B2440" s="42">
        <v>0.104</v>
      </c>
      <c r="C2440" s="42">
        <v>202.8</v>
      </c>
      <c r="D2440" s="42">
        <v>1950</v>
      </c>
      <c r="E2440" s="43">
        <v>44562</v>
      </c>
    </row>
    <row r="2441" spans="1:5" x14ac:dyDescent="0.25">
      <c r="A2441" s="41" t="s">
        <v>115</v>
      </c>
      <c r="B2441" s="42">
        <v>1.4999999999999999E-2</v>
      </c>
      <c r="C2441" s="42">
        <v>29.25</v>
      </c>
      <c r="D2441" s="42">
        <v>1950</v>
      </c>
      <c r="E2441" s="43">
        <v>44562</v>
      </c>
    </row>
    <row r="2442" spans="1:5" x14ac:dyDescent="0.25">
      <c r="A2442" s="41" t="s">
        <v>115</v>
      </c>
      <c r="B2442" s="42">
        <v>0.127</v>
      </c>
      <c r="C2442" s="42">
        <v>247.65</v>
      </c>
      <c r="D2442" s="42">
        <v>1950</v>
      </c>
      <c r="E2442" s="43">
        <v>44562</v>
      </c>
    </row>
    <row r="2443" spans="1:5" x14ac:dyDescent="0.25">
      <c r="A2443" s="41" t="s">
        <v>115</v>
      </c>
      <c r="B2443" s="42">
        <v>0.33300000000000002</v>
      </c>
      <c r="C2443" s="42">
        <v>649.35</v>
      </c>
      <c r="D2443" s="42">
        <v>1950</v>
      </c>
      <c r="E2443" s="43">
        <v>44562</v>
      </c>
    </row>
    <row r="2444" spans="1:5" x14ac:dyDescent="0.25">
      <c r="A2444" s="41" t="s">
        <v>115</v>
      </c>
      <c r="B2444" s="42">
        <v>1.9E-2</v>
      </c>
      <c r="C2444" s="42">
        <v>37.049999999999997</v>
      </c>
      <c r="D2444" s="42">
        <v>1950</v>
      </c>
      <c r="E2444" s="43">
        <v>44562</v>
      </c>
    </row>
    <row r="2445" spans="1:5" x14ac:dyDescent="0.25">
      <c r="A2445" s="41" t="s">
        <v>115</v>
      </c>
      <c r="B2445" s="42">
        <v>0.10100000000000001</v>
      </c>
      <c r="C2445" s="42">
        <v>196.95</v>
      </c>
      <c r="D2445" s="42">
        <v>1950</v>
      </c>
      <c r="E2445" s="43">
        <v>44562</v>
      </c>
    </row>
    <row r="2446" spans="1:5" x14ac:dyDescent="0.25">
      <c r="A2446" s="41" t="s">
        <v>115</v>
      </c>
      <c r="B2446" s="42">
        <v>3.1E-2</v>
      </c>
      <c r="C2446" s="42">
        <v>60.45</v>
      </c>
      <c r="D2446" s="42">
        <v>1950</v>
      </c>
      <c r="E2446" s="43">
        <v>44562</v>
      </c>
    </row>
    <row r="2447" spans="1:5" x14ac:dyDescent="0.25">
      <c r="A2447" s="41" t="s">
        <v>115</v>
      </c>
      <c r="B2447" s="42">
        <v>1.7000000000000001E-2</v>
      </c>
      <c r="C2447" s="42">
        <v>33.15</v>
      </c>
      <c r="D2447" s="42">
        <v>1950</v>
      </c>
      <c r="E2447" s="43">
        <v>44562</v>
      </c>
    </row>
    <row r="2448" spans="1:5" x14ac:dyDescent="0.25">
      <c r="A2448" s="41" t="s">
        <v>115</v>
      </c>
      <c r="B2448" s="42">
        <v>0.217</v>
      </c>
      <c r="C2448" s="42">
        <v>423.15</v>
      </c>
      <c r="D2448" s="42">
        <v>1950</v>
      </c>
      <c r="E2448" s="43">
        <v>44562</v>
      </c>
    </row>
    <row r="2449" spans="1:5" x14ac:dyDescent="0.25">
      <c r="A2449" s="41" t="s">
        <v>115</v>
      </c>
      <c r="B2449" s="42">
        <v>1.4E-2</v>
      </c>
      <c r="C2449" s="42">
        <v>27.3</v>
      </c>
      <c r="D2449" s="42">
        <v>1950</v>
      </c>
      <c r="E2449" s="43">
        <v>44562</v>
      </c>
    </row>
    <row r="2450" spans="1:5" x14ac:dyDescent="0.25">
      <c r="A2450" s="41" t="s">
        <v>115</v>
      </c>
      <c r="B2450" s="42">
        <v>1.4999999999999999E-2</v>
      </c>
      <c r="C2450" s="42">
        <v>29.25</v>
      </c>
      <c r="D2450" s="42">
        <v>1950</v>
      </c>
      <c r="E2450" s="43">
        <v>44562</v>
      </c>
    </row>
    <row r="2451" spans="1:5" x14ac:dyDescent="0.25">
      <c r="A2451" s="41" t="s">
        <v>115</v>
      </c>
      <c r="B2451" s="42">
        <v>0.129</v>
      </c>
      <c r="C2451" s="42">
        <v>251.55</v>
      </c>
      <c r="D2451" s="42">
        <v>1950</v>
      </c>
      <c r="E2451" s="43">
        <v>44562</v>
      </c>
    </row>
    <row r="2452" spans="1:5" x14ac:dyDescent="0.25">
      <c r="A2452" s="41" t="s">
        <v>115</v>
      </c>
      <c r="B2452" s="42">
        <v>0.158</v>
      </c>
      <c r="C2452" s="42">
        <v>308.10000000000002</v>
      </c>
      <c r="D2452" s="42">
        <v>1950</v>
      </c>
      <c r="E2452" s="43">
        <v>44562</v>
      </c>
    </row>
    <row r="2453" spans="1:5" x14ac:dyDescent="0.25">
      <c r="A2453" s="41" t="s">
        <v>115</v>
      </c>
      <c r="B2453" s="42">
        <v>3.4000000000000002E-2</v>
      </c>
      <c r="C2453" s="42">
        <v>66.3</v>
      </c>
      <c r="D2453" s="42">
        <v>1950</v>
      </c>
      <c r="E2453" s="43">
        <v>44562</v>
      </c>
    </row>
    <row r="2454" spans="1:5" x14ac:dyDescent="0.25">
      <c r="A2454" s="41" t="s">
        <v>115</v>
      </c>
      <c r="B2454" s="42">
        <v>0.17699999999999999</v>
      </c>
      <c r="C2454" s="42">
        <v>345.15</v>
      </c>
      <c r="D2454" s="42">
        <v>1950</v>
      </c>
      <c r="E2454" s="43">
        <v>44562</v>
      </c>
    </row>
    <row r="2455" spans="1:5" x14ac:dyDescent="0.25">
      <c r="A2455" s="41" t="s">
        <v>115</v>
      </c>
      <c r="B2455" s="42">
        <v>0.10199999999999999</v>
      </c>
      <c r="C2455" s="42">
        <v>198.9</v>
      </c>
      <c r="D2455" s="42">
        <v>1950</v>
      </c>
      <c r="E2455" s="43">
        <v>44562</v>
      </c>
    </row>
    <row r="2456" spans="1:5" x14ac:dyDescent="0.25">
      <c r="A2456" s="41" t="s">
        <v>115</v>
      </c>
      <c r="B2456" s="42">
        <v>6.5000000000000002E-2</v>
      </c>
      <c r="C2456" s="42">
        <v>126.75</v>
      </c>
      <c r="D2456" s="42">
        <v>1950</v>
      </c>
      <c r="E2456" s="43">
        <v>44562</v>
      </c>
    </row>
    <row r="2457" spans="1:5" x14ac:dyDescent="0.25">
      <c r="A2457" s="41" t="s">
        <v>115</v>
      </c>
      <c r="B2457" s="42">
        <v>3.4000000000000002E-2</v>
      </c>
      <c r="C2457" s="42">
        <v>66.3</v>
      </c>
      <c r="D2457" s="42">
        <v>1950</v>
      </c>
      <c r="E2457" s="43">
        <v>44562</v>
      </c>
    </row>
    <row r="2458" spans="1:5" x14ac:dyDescent="0.25">
      <c r="A2458" s="41" t="s">
        <v>115</v>
      </c>
      <c r="B2458" s="42">
        <v>0.107</v>
      </c>
      <c r="C2458" s="42">
        <v>208.65</v>
      </c>
      <c r="D2458" s="42">
        <v>1950</v>
      </c>
      <c r="E2458" s="43">
        <v>44562</v>
      </c>
    </row>
    <row r="2459" spans="1:5" x14ac:dyDescent="0.25">
      <c r="A2459" s="41" t="s">
        <v>115</v>
      </c>
      <c r="B2459" s="42">
        <v>3.4000000000000002E-2</v>
      </c>
      <c r="C2459" s="42">
        <v>66.3</v>
      </c>
      <c r="D2459" s="42">
        <v>1950</v>
      </c>
      <c r="E2459" s="43">
        <v>44562</v>
      </c>
    </row>
    <row r="2460" spans="1:5" x14ac:dyDescent="0.25">
      <c r="A2460" s="41" t="s">
        <v>115</v>
      </c>
      <c r="B2460" s="42">
        <v>1.4999999999999999E-2</v>
      </c>
      <c r="C2460" s="42">
        <v>29.25</v>
      </c>
      <c r="D2460" s="42">
        <v>1950</v>
      </c>
      <c r="E2460" s="43">
        <v>44562</v>
      </c>
    </row>
    <row r="2461" spans="1:5" x14ac:dyDescent="0.25">
      <c r="A2461" s="41" t="s">
        <v>115</v>
      </c>
      <c r="B2461" s="42">
        <v>0.217</v>
      </c>
      <c r="C2461" s="42">
        <v>423.15</v>
      </c>
      <c r="D2461" s="42">
        <v>1950</v>
      </c>
      <c r="E2461" s="43">
        <v>44562</v>
      </c>
    </row>
    <row r="2462" spans="1:5" x14ac:dyDescent="0.25">
      <c r="A2462" s="41" t="s">
        <v>115</v>
      </c>
      <c r="B2462" s="42">
        <v>9.6000000000000002E-2</v>
      </c>
      <c r="C2462" s="42">
        <v>187.2</v>
      </c>
      <c r="D2462" s="42">
        <v>1950</v>
      </c>
      <c r="E2462" s="43">
        <v>44562</v>
      </c>
    </row>
    <row r="2463" spans="1:5" x14ac:dyDescent="0.25">
      <c r="A2463" s="41" t="s">
        <v>115</v>
      </c>
      <c r="B2463" s="42">
        <v>1.7000000000000001E-2</v>
      </c>
      <c r="C2463" s="42">
        <v>33.15</v>
      </c>
      <c r="D2463" s="42">
        <v>1950</v>
      </c>
      <c r="E2463" s="43">
        <v>44562</v>
      </c>
    </row>
    <row r="2464" spans="1:5" x14ac:dyDescent="0.25">
      <c r="A2464" s="41" t="s">
        <v>115</v>
      </c>
      <c r="B2464" s="42">
        <v>0.222</v>
      </c>
      <c r="C2464" s="42">
        <v>432.9</v>
      </c>
      <c r="D2464" s="42">
        <v>1950</v>
      </c>
      <c r="E2464" s="43">
        <v>44562</v>
      </c>
    </row>
    <row r="2465" spans="1:5" x14ac:dyDescent="0.25">
      <c r="A2465" s="41" t="s">
        <v>115</v>
      </c>
      <c r="B2465" s="42">
        <v>0.121</v>
      </c>
      <c r="C2465" s="42">
        <v>235.95</v>
      </c>
      <c r="D2465" s="42">
        <v>1950</v>
      </c>
      <c r="E2465" s="43">
        <v>44562</v>
      </c>
    </row>
    <row r="2466" spans="1:5" x14ac:dyDescent="0.25">
      <c r="A2466" s="41" t="s">
        <v>115</v>
      </c>
      <c r="B2466" s="42">
        <v>3.4000000000000002E-2</v>
      </c>
      <c r="C2466" s="42">
        <v>66.3</v>
      </c>
      <c r="D2466" s="42">
        <v>1950</v>
      </c>
      <c r="E2466" s="43">
        <v>44562</v>
      </c>
    </row>
    <row r="2467" spans="1:5" x14ac:dyDescent="0.25">
      <c r="A2467" s="41" t="s">
        <v>115</v>
      </c>
      <c r="B2467" s="42">
        <v>0.36099999999999999</v>
      </c>
      <c r="C2467" s="42">
        <v>703.95</v>
      </c>
      <c r="D2467" s="42">
        <v>1950</v>
      </c>
      <c r="E2467" s="43">
        <v>44562</v>
      </c>
    </row>
    <row r="2468" spans="1:5" x14ac:dyDescent="0.25">
      <c r="A2468" s="41" t="s">
        <v>115</v>
      </c>
      <c r="B2468" s="42">
        <v>3.5830000000000002</v>
      </c>
      <c r="C2468" s="42">
        <v>6920.55</v>
      </c>
      <c r="D2468" s="42">
        <v>1931.5</v>
      </c>
      <c r="E2468" s="43">
        <v>44562</v>
      </c>
    </row>
    <row r="2469" spans="1:5" x14ac:dyDescent="0.25">
      <c r="A2469" s="41" t="s">
        <v>115</v>
      </c>
      <c r="B2469" s="42">
        <v>0.23200000000000001</v>
      </c>
      <c r="C2469" s="42">
        <v>422.24</v>
      </c>
      <c r="D2469" s="42">
        <v>1820</v>
      </c>
      <c r="E2469" s="43">
        <v>44562</v>
      </c>
    </row>
    <row r="2470" spans="1:5" x14ac:dyDescent="0.25">
      <c r="A2470" s="41" t="s">
        <v>115</v>
      </c>
      <c r="B2470" s="42">
        <v>2.3E-2</v>
      </c>
      <c r="C2470" s="42">
        <v>41.86</v>
      </c>
      <c r="D2470" s="42">
        <v>1820</v>
      </c>
      <c r="E2470" s="43">
        <v>44562</v>
      </c>
    </row>
    <row r="2471" spans="1:5" x14ac:dyDescent="0.25">
      <c r="A2471" s="41" t="s">
        <v>115</v>
      </c>
      <c r="B2471" s="42">
        <v>3.1E-2</v>
      </c>
      <c r="C2471" s="42">
        <v>56.42</v>
      </c>
      <c r="D2471" s="42">
        <v>1820</v>
      </c>
      <c r="E2471" s="43">
        <v>44562</v>
      </c>
    </row>
    <row r="2472" spans="1:5" x14ac:dyDescent="0.25">
      <c r="A2472" s="41" t="s">
        <v>115</v>
      </c>
      <c r="B2472" s="42">
        <v>0.106</v>
      </c>
      <c r="C2472" s="42">
        <v>192.92</v>
      </c>
      <c r="D2472" s="42">
        <v>1820</v>
      </c>
      <c r="E2472" s="43">
        <v>44562</v>
      </c>
    </row>
    <row r="2473" spans="1:5" x14ac:dyDescent="0.25">
      <c r="A2473" s="41" t="s">
        <v>115</v>
      </c>
      <c r="B2473" s="42">
        <v>4.1000000000000002E-2</v>
      </c>
      <c r="C2473" s="42">
        <v>74.62</v>
      </c>
      <c r="D2473" s="42">
        <v>1820</v>
      </c>
      <c r="E2473" s="43">
        <v>44562</v>
      </c>
    </row>
    <row r="2474" spans="1:5" x14ac:dyDescent="0.25">
      <c r="A2474" s="41" t="s">
        <v>115</v>
      </c>
      <c r="B2474" s="42">
        <v>9.7000000000000003E-2</v>
      </c>
      <c r="C2474" s="42">
        <v>176.54</v>
      </c>
      <c r="D2474" s="42">
        <v>1820</v>
      </c>
      <c r="E2474" s="43">
        <v>44562</v>
      </c>
    </row>
    <row r="2475" spans="1:5" x14ac:dyDescent="0.25">
      <c r="A2475" s="41" t="s">
        <v>115</v>
      </c>
      <c r="B2475" s="42">
        <v>8.5999999999999993E-2</v>
      </c>
      <c r="C2475" s="42">
        <v>156.52000000000001</v>
      </c>
      <c r="D2475" s="42">
        <v>1820</v>
      </c>
      <c r="E2475" s="43">
        <v>44562</v>
      </c>
    </row>
    <row r="2476" spans="1:5" x14ac:dyDescent="0.25">
      <c r="A2476" s="41" t="s">
        <v>115</v>
      </c>
      <c r="B2476" s="42">
        <v>0.218</v>
      </c>
      <c r="C2476" s="42">
        <v>396.76</v>
      </c>
      <c r="D2476" s="42">
        <v>1820</v>
      </c>
      <c r="E2476" s="43">
        <v>44562</v>
      </c>
    </row>
    <row r="2477" spans="1:5" x14ac:dyDescent="0.25">
      <c r="A2477" s="41" t="s">
        <v>115</v>
      </c>
      <c r="B2477" s="42">
        <v>1.7999999999999999E-2</v>
      </c>
      <c r="C2477" s="42">
        <v>32.76</v>
      </c>
      <c r="D2477" s="42">
        <v>1820</v>
      </c>
      <c r="E2477" s="43">
        <v>44562</v>
      </c>
    </row>
    <row r="2478" spans="1:5" x14ac:dyDescent="0.25">
      <c r="A2478" s="41" t="s">
        <v>115</v>
      </c>
      <c r="B2478" s="42">
        <v>4.1000000000000002E-2</v>
      </c>
      <c r="C2478" s="42">
        <v>74.62</v>
      </c>
      <c r="D2478" s="42">
        <v>1820</v>
      </c>
      <c r="E2478" s="43">
        <v>44562</v>
      </c>
    </row>
    <row r="2479" spans="1:5" x14ac:dyDescent="0.25">
      <c r="A2479" s="41" t="s">
        <v>115</v>
      </c>
      <c r="B2479" s="42">
        <v>0.191</v>
      </c>
      <c r="C2479" s="42">
        <v>347.62</v>
      </c>
      <c r="D2479" s="42">
        <v>1820</v>
      </c>
      <c r="E2479" s="43">
        <v>44562</v>
      </c>
    </row>
    <row r="2480" spans="1:5" x14ac:dyDescent="0.25">
      <c r="A2480" s="41" t="s">
        <v>115</v>
      </c>
      <c r="B2480" s="42">
        <v>7.9000000000000001E-2</v>
      </c>
      <c r="C2480" s="42">
        <v>143.78</v>
      </c>
      <c r="D2480" s="42">
        <v>1820</v>
      </c>
      <c r="E2480" s="43">
        <v>44562</v>
      </c>
    </row>
    <row r="2481" spans="1:5" x14ac:dyDescent="0.25">
      <c r="A2481" s="41" t="s">
        <v>115</v>
      </c>
      <c r="B2481" s="42">
        <v>1.7999999999999999E-2</v>
      </c>
      <c r="C2481" s="42">
        <v>32.76</v>
      </c>
      <c r="D2481" s="42">
        <v>1820</v>
      </c>
      <c r="E2481" s="43">
        <v>44562</v>
      </c>
    </row>
    <row r="2482" spans="1:5" x14ac:dyDescent="0.25">
      <c r="A2482" s="41" t="s">
        <v>115</v>
      </c>
      <c r="B2482" s="42">
        <v>0.23799999999999999</v>
      </c>
      <c r="C2482" s="42">
        <v>433.16</v>
      </c>
      <c r="D2482" s="42">
        <v>1820</v>
      </c>
      <c r="E2482" s="43">
        <v>44562</v>
      </c>
    </row>
    <row r="2483" spans="1:5" x14ac:dyDescent="0.25">
      <c r="A2483" s="41" t="s">
        <v>115</v>
      </c>
      <c r="B2483" s="42">
        <v>0.36699999999999999</v>
      </c>
      <c r="C2483" s="42">
        <v>667.94</v>
      </c>
      <c r="D2483" s="42">
        <v>1820</v>
      </c>
      <c r="E2483" s="43">
        <v>44562</v>
      </c>
    </row>
    <row r="2484" spans="1:5" x14ac:dyDescent="0.25">
      <c r="A2484" s="41" t="s">
        <v>115</v>
      </c>
      <c r="B2484" s="42">
        <v>2.3E-2</v>
      </c>
      <c r="C2484" s="42">
        <v>41.86</v>
      </c>
      <c r="D2484" s="42">
        <v>1820</v>
      </c>
      <c r="E2484" s="43">
        <v>44562</v>
      </c>
    </row>
    <row r="2485" spans="1:5" x14ac:dyDescent="0.25">
      <c r="A2485" s="41" t="s">
        <v>115</v>
      </c>
      <c r="B2485" s="42">
        <v>0.129</v>
      </c>
      <c r="C2485" s="42">
        <v>234.78</v>
      </c>
      <c r="D2485" s="42">
        <v>1820</v>
      </c>
      <c r="E2485" s="43">
        <v>44562</v>
      </c>
    </row>
    <row r="2486" spans="1:5" x14ac:dyDescent="0.25">
      <c r="A2486" s="41" t="s">
        <v>115</v>
      </c>
      <c r="B2486" s="42">
        <v>0.05</v>
      </c>
      <c r="C2486" s="42">
        <v>91</v>
      </c>
      <c r="D2486" s="42">
        <v>1820</v>
      </c>
      <c r="E2486" s="43">
        <v>44562</v>
      </c>
    </row>
    <row r="2487" spans="1:5" x14ac:dyDescent="0.25">
      <c r="A2487" s="41" t="s">
        <v>115</v>
      </c>
      <c r="B2487" s="42">
        <v>0.02</v>
      </c>
      <c r="C2487" s="42">
        <v>36.4</v>
      </c>
      <c r="D2487" s="42">
        <v>1820</v>
      </c>
      <c r="E2487" s="43">
        <v>44562</v>
      </c>
    </row>
    <row r="2488" spans="1:5" x14ac:dyDescent="0.25">
      <c r="A2488" s="41" t="s">
        <v>115</v>
      </c>
      <c r="B2488" s="42">
        <v>0.153</v>
      </c>
      <c r="C2488" s="42">
        <v>278.45999999999998</v>
      </c>
      <c r="D2488" s="42">
        <v>1820</v>
      </c>
      <c r="E2488" s="43">
        <v>44562</v>
      </c>
    </row>
    <row r="2489" spans="1:5" x14ac:dyDescent="0.25">
      <c r="A2489" s="41" t="s">
        <v>115</v>
      </c>
      <c r="B2489" s="42">
        <v>4.1000000000000002E-2</v>
      </c>
      <c r="C2489" s="42">
        <v>74.62</v>
      </c>
      <c r="D2489" s="42">
        <v>1820</v>
      </c>
      <c r="E2489" s="43">
        <v>44562</v>
      </c>
    </row>
    <row r="2490" spans="1:5" x14ac:dyDescent="0.25">
      <c r="A2490" s="41" t="s">
        <v>115</v>
      </c>
      <c r="B2490" s="42">
        <v>8.1000000000000003E-2</v>
      </c>
      <c r="C2490" s="42">
        <v>147.41999999999999</v>
      </c>
      <c r="D2490" s="42">
        <v>1820</v>
      </c>
      <c r="E2490" s="43">
        <v>44562</v>
      </c>
    </row>
    <row r="2491" spans="1:5" x14ac:dyDescent="0.25">
      <c r="A2491" s="41" t="s">
        <v>115</v>
      </c>
      <c r="B2491" s="42">
        <v>0.248</v>
      </c>
      <c r="C2491" s="42">
        <v>451.36</v>
      </c>
      <c r="D2491" s="42">
        <v>1820</v>
      </c>
      <c r="E2491" s="43">
        <v>44562</v>
      </c>
    </row>
    <row r="2492" spans="1:5" x14ac:dyDescent="0.25">
      <c r="A2492" s="41" t="s">
        <v>115</v>
      </c>
      <c r="B2492" s="42">
        <v>9.5000000000000001E-2</v>
      </c>
      <c r="C2492" s="42">
        <v>172.9</v>
      </c>
      <c r="D2492" s="42">
        <v>1820</v>
      </c>
      <c r="E2492" s="43">
        <v>44562</v>
      </c>
    </row>
    <row r="2493" spans="1:5" x14ac:dyDescent="0.25">
      <c r="A2493" s="41" t="s">
        <v>115</v>
      </c>
      <c r="B2493" s="42">
        <v>0.152</v>
      </c>
      <c r="C2493" s="42">
        <v>276.64</v>
      </c>
      <c r="D2493" s="42">
        <v>1820</v>
      </c>
      <c r="E2493" s="43">
        <v>44562</v>
      </c>
    </row>
    <row r="2494" spans="1:5" x14ac:dyDescent="0.25">
      <c r="A2494" s="41" t="s">
        <v>115</v>
      </c>
      <c r="B2494" s="42">
        <v>0.20899999999999999</v>
      </c>
      <c r="C2494" s="42">
        <v>380.38</v>
      </c>
      <c r="D2494" s="42">
        <v>1820</v>
      </c>
      <c r="E2494" s="43">
        <v>44562</v>
      </c>
    </row>
    <row r="2495" spans="1:5" x14ac:dyDescent="0.25">
      <c r="A2495" s="41" t="s">
        <v>115</v>
      </c>
      <c r="B2495" s="42">
        <v>0.16300000000000001</v>
      </c>
      <c r="C2495" s="42">
        <v>296.66000000000003</v>
      </c>
      <c r="D2495" s="42">
        <v>1820</v>
      </c>
      <c r="E2495" s="43">
        <v>44562</v>
      </c>
    </row>
    <row r="2496" spans="1:5" x14ac:dyDescent="0.25">
      <c r="A2496" s="41" t="s">
        <v>115</v>
      </c>
      <c r="B2496" s="42">
        <v>4.1000000000000002E-2</v>
      </c>
      <c r="C2496" s="42">
        <v>74.62</v>
      </c>
      <c r="D2496" s="42">
        <v>1820</v>
      </c>
      <c r="E2496" s="43">
        <v>44562</v>
      </c>
    </row>
    <row r="2497" spans="1:5" x14ac:dyDescent="0.25">
      <c r="A2497" s="41" t="s">
        <v>115</v>
      </c>
      <c r="B2497" s="42">
        <v>6.3E-2</v>
      </c>
      <c r="C2497" s="42">
        <v>114.66</v>
      </c>
      <c r="D2497" s="42">
        <v>1820</v>
      </c>
      <c r="E2497" s="43">
        <v>44562</v>
      </c>
    </row>
    <row r="2498" spans="1:5" x14ac:dyDescent="0.25">
      <c r="A2498" s="41" t="s">
        <v>115</v>
      </c>
      <c r="B2498" s="42">
        <v>2.1999999999999999E-2</v>
      </c>
      <c r="C2498" s="42">
        <v>40.04</v>
      </c>
      <c r="D2498" s="42">
        <v>1820</v>
      </c>
      <c r="E2498" s="43">
        <v>44562</v>
      </c>
    </row>
    <row r="2499" spans="1:5" x14ac:dyDescent="0.25">
      <c r="A2499" s="41" t="s">
        <v>115</v>
      </c>
      <c r="B2499" s="42">
        <v>1.7999999999999999E-2</v>
      </c>
      <c r="C2499" s="42">
        <v>32.76</v>
      </c>
      <c r="D2499" s="42">
        <v>1820</v>
      </c>
      <c r="E2499" s="43">
        <v>44562</v>
      </c>
    </row>
    <row r="2500" spans="1:5" x14ac:dyDescent="0.25">
      <c r="A2500" s="41" t="s">
        <v>115</v>
      </c>
      <c r="B2500" s="42">
        <v>0.28899999999999998</v>
      </c>
      <c r="C2500" s="42">
        <v>525.98</v>
      </c>
      <c r="D2500" s="42">
        <v>1820</v>
      </c>
      <c r="E2500" s="43">
        <v>44562</v>
      </c>
    </row>
    <row r="2501" spans="1:5" x14ac:dyDescent="0.25">
      <c r="A2501" s="41" t="s">
        <v>115</v>
      </c>
      <c r="B2501" s="42">
        <v>0.113</v>
      </c>
      <c r="C2501" s="42">
        <v>205.66</v>
      </c>
      <c r="D2501" s="42">
        <v>1820</v>
      </c>
      <c r="E2501" s="43">
        <v>44562</v>
      </c>
    </row>
    <row r="2502" spans="1:5" x14ac:dyDescent="0.25">
      <c r="A2502" s="41" t="s">
        <v>115</v>
      </c>
      <c r="B2502" s="42">
        <v>0.02</v>
      </c>
      <c r="C2502" s="42">
        <v>36.4</v>
      </c>
      <c r="D2502" s="42">
        <v>1820</v>
      </c>
      <c r="E2502" s="43">
        <v>44562</v>
      </c>
    </row>
    <row r="2503" spans="1:5" x14ac:dyDescent="0.25">
      <c r="A2503" s="41" t="s">
        <v>10</v>
      </c>
      <c r="B2503" s="42">
        <v>4.4999999999999998E-2</v>
      </c>
      <c r="C2503" s="42">
        <v>67.5</v>
      </c>
      <c r="D2503" s="42">
        <v>1500</v>
      </c>
      <c r="E2503" s="43">
        <v>44562</v>
      </c>
    </row>
    <row r="2504" spans="1:5" x14ac:dyDescent="0.25">
      <c r="A2504" s="41" t="s">
        <v>10</v>
      </c>
      <c r="B2504" s="42">
        <v>2.5000000000000001E-2</v>
      </c>
      <c r="C2504" s="42">
        <v>37.5</v>
      </c>
      <c r="D2504" s="42">
        <v>1500</v>
      </c>
      <c r="E2504" s="43">
        <v>44562</v>
      </c>
    </row>
    <row r="2505" spans="1:5" x14ac:dyDescent="0.25">
      <c r="A2505" s="41" t="s">
        <v>10</v>
      </c>
      <c r="B2505" s="42">
        <v>4.0000000000000001E-3</v>
      </c>
      <c r="C2505" s="42">
        <v>6</v>
      </c>
      <c r="D2505" s="42">
        <v>1500</v>
      </c>
      <c r="E2505" s="43">
        <v>44562</v>
      </c>
    </row>
    <row r="2506" spans="1:5" x14ac:dyDescent="0.25">
      <c r="A2506" s="41" t="s">
        <v>10</v>
      </c>
      <c r="B2506" s="42">
        <v>6.6000000000000003E-2</v>
      </c>
      <c r="C2506" s="42">
        <v>99</v>
      </c>
      <c r="D2506" s="42">
        <v>1500</v>
      </c>
      <c r="E2506" s="43">
        <v>44562</v>
      </c>
    </row>
    <row r="2507" spans="1:5" x14ac:dyDescent="0.25">
      <c r="A2507" s="41" t="s">
        <v>10</v>
      </c>
      <c r="B2507" s="42">
        <v>0.04</v>
      </c>
      <c r="C2507" s="42">
        <v>60</v>
      </c>
      <c r="D2507" s="42">
        <v>1500</v>
      </c>
      <c r="E2507" s="43">
        <v>44562</v>
      </c>
    </row>
    <row r="2508" spans="1:5" x14ac:dyDescent="0.25">
      <c r="A2508" s="41" t="s">
        <v>10</v>
      </c>
      <c r="B2508" s="42">
        <v>1.2E-2</v>
      </c>
      <c r="C2508" s="42">
        <v>18</v>
      </c>
      <c r="D2508" s="42">
        <v>1500</v>
      </c>
      <c r="E2508" s="43">
        <v>44562</v>
      </c>
    </row>
    <row r="2509" spans="1:5" x14ac:dyDescent="0.25">
      <c r="A2509" s="41" t="s">
        <v>10</v>
      </c>
      <c r="B2509" s="42">
        <v>0.04</v>
      </c>
      <c r="C2509" s="42">
        <v>60</v>
      </c>
      <c r="D2509" s="42">
        <v>1500</v>
      </c>
      <c r="E2509" s="43">
        <v>44562</v>
      </c>
    </row>
    <row r="2510" spans="1:5" x14ac:dyDescent="0.25">
      <c r="A2510" s="41" t="s">
        <v>10</v>
      </c>
      <c r="B2510" s="42">
        <v>7.0000000000000007E-2</v>
      </c>
      <c r="C2510" s="42">
        <v>104.98</v>
      </c>
      <c r="D2510" s="42">
        <v>1499.71</v>
      </c>
      <c r="E2510" s="43">
        <v>44562</v>
      </c>
    </row>
    <row r="2511" spans="1:5" x14ac:dyDescent="0.25">
      <c r="A2511" s="41" t="s">
        <v>10</v>
      </c>
      <c r="B2511" s="42">
        <v>1.2609999999999999</v>
      </c>
      <c r="C2511" s="42">
        <v>1891.25</v>
      </c>
      <c r="D2511" s="42">
        <v>1499.8</v>
      </c>
      <c r="E2511" s="43">
        <v>44562</v>
      </c>
    </row>
    <row r="2512" spans="1:5" x14ac:dyDescent="0.25">
      <c r="A2512" s="41" t="s">
        <v>10</v>
      </c>
      <c r="B2512" s="42">
        <v>3.5000000000000003E-2</v>
      </c>
      <c r="C2512" s="42">
        <v>53.9</v>
      </c>
      <c r="D2512" s="42">
        <v>1540</v>
      </c>
      <c r="E2512" s="43">
        <v>44562</v>
      </c>
    </row>
    <row r="2513" spans="1:5" x14ac:dyDescent="0.25">
      <c r="A2513" s="41" t="s">
        <v>10</v>
      </c>
      <c r="B2513" s="42">
        <v>5.7000000000000002E-2</v>
      </c>
      <c r="C2513" s="42">
        <v>87.78</v>
      </c>
      <c r="D2513" s="42">
        <v>1540</v>
      </c>
      <c r="E2513" s="43">
        <v>44562</v>
      </c>
    </row>
    <row r="2514" spans="1:5" x14ac:dyDescent="0.25">
      <c r="A2514" s="41" t="s">
        <v>10</v>
      </c>
      <c r="B2514" s="42">
        <v>0.06</v>
      </c>
      <c r="C2514" s="42">
        <v>92.4</v>
      </c>
      <c r="D2514" s="42">
        <v>1540</v>
      </c>
      <c r="E2514" s="43">
        <v>44562</v>
      </c>
    </row>
    <row r="2515" spans="1:5" x14ac:dyDescent="0.25">
      <c r="A2515" s="41" t="s">
        <v>10</v>
      </c>
      <c r="B2515" s="42">
        <v>8.0000000000000002E-3</v>
      </c>
      <c r="C2515" s="42">
        <v>12.32</v>
      </c>
      <c r="D2515" s="42">
        <v>1540</v>
      </c>
      <c r="E2515" s="43">
        <v>44562</v>
      </c>
    </row>
    <row r="2516" spans="1:5" x14ac:dyDescent="0.25">
      <c r="A2516" s="41" t="s">
        <v>10</v>
      </c>
      <c r="B2516" s="42">
        <v>0.06</v>
      </c>
      <c r="C2516" s="42">
        <v>92.4</v>
      </c>
      <c r="D2516" s="42">
        <v>1540</v>
      </c>
      <c r="E2516" s="43">
        <v>44562</v>
      </c>
    </row>
    <row r="2517" spans="1:5" x14ac:dyDescent="0.25">
      <c r="A2517" s="41" t="s">
        <v>10</v>
      </c>
      <c r="B2517" s="42">
        <v>0.04</v>
      </c>
      <c r="C2517" s="42">
        <v>61.6</v>
      </c>
      <c r="D2517" s="42">
        <v>1540</v>
      </c>
      <c r="E2517" s="43">
        <v>44562</v>
      </c>
    </row>
    <row r="2518" spans="1:5" x14ac:dyDescent="0.25">
      <c r="A2518" s="41" t="s">
        <v>10</v>
      </c>
      <c r="B2518" s="42">
        <v>3.0000000000000001E-3</v>
      </c>
      <c r="C2518" s="42">
        <v>4.62</v>
      </c>
      <c r="D2518" s="42">
        <v>1540</v>
      </c>
      <c r="E2518" s="43">
        <v>44562</v>
      </c>
    </row>
    <row r="2519" spans="1:5" x14ac:dyDescent="0.25">
      <c r="A2519" s="41" t="s">
        <v>10</v>
      </c>
      <c r="B2519" s="42">
        <v>5.0999999999999997E-2</v>
      </c>
      <c r="C2519" s="42">
        <v>78.540000000000006</v>
      </c>
      <c r="D2519" s="42">
        <v>1540</v>
      </c>
      <c r="E2519" s="43">
        <v>44562</v>
      </c>
    </row>
    <row r="2520" spans="1:5" x14ac:dyDescent="0.25">
      <c r="A2520" s="41" t="s">
        <v>10</v>
      </c>
      <c r="B2520" s="42">
        <v>4.4999999999999998E-2</v>
      </c>
      <c r="C2520" s="42">
        <v>69.3</v>
      </c>
      <c r="D2520" s="42">
        <v>1540</v>
      </c>
      <c r="E2520" s="43">
        <v>44562</v>
      </c>
    </row>
    <row r="2521" spans="1:5" x14ac:dyDescent="0.25">
      <c r="A2521" s="41" t="s">
        <v>10</v>
      </c>
      <c r="B2521" s="42">
        <v>0.03</v>
      </c>
      <c r="C2521" s="42">
        <v>46.2</v>
      </c>
      <c r="D2521" s="42">
        <v>1540</v>
      </c>
      <c r="E2521" s="43">
        <v>44562</v>
      </c>
    </row>
    <row r="2522" spans="1:5" x14ac:dyDescent="0.25">
      <c r="A2522" s="41" t="s">
        <v>10</v>
      </c>
      <c r="B2522" s="42">
        <v>9.5000000000000001E-2</v>
      </c>
      <c r="C2522" s="42">
        <v>146.30000000000001</v>
      </c>
      <c r="D2522" s="42">
        <v>1540</v>
      </c>
      <c r="E2522" s="43">
        <v>44562</v>
      </c>
    </row>
    <row r="2523" spans="1:5" x14ac:dyDescent="0.25">
      <c r="A2523" s="41" t="s">
        <v>10</v>
      </c>
      <c r="B2523" s="42">
        <v>4.5999999999999999E-2</v>
      </c>
      <c r="C2523" s="42">
        <v>70.84</v>
      </c>
      <c r="D2523" s="42">
        <v>1540</v>
      </c>
      <c r="E2523" s="43">
        <v>44562</v>
      </c>
    </row>
    <row r="2524" spans="1:5" x14ac:dyDescent="0.25">
      <c r="A2524" s="41" t="s">
        <v>10</v>
      </c>
      <c r="B2524" s="42">
        <v>3.3000000000000002E-2</v>
      </c>
      <c r="C2524" s="42">
        <v>50.82</v>
      </c>
      <c r="D2524" s="42">
        <v>1540</v>
      </c>
      <c r="E2524" s="43">
        <v>44562</v>
      </c>
    </row>
    <row r="2525" spans="1:5" x14ac:dyDescent="0.25">
      <c r="A2525" s="41" t="s">
        <v>10</v>
      </c>
      <c r="B2525" s="42">
        <v>0.04</v>
      </c>
      <c r="C2525" s="42">
        <v>61.6</v>
      </c>
      <c r="D2525" s="42">
        <v>1540</v>
      </c>
      <c r="E2525" s="43">
        <v>44562</v>
      </c>
    </row>
    <row r="2526" spans="1:5" x14ac:dyDescent="0.25">
      <c r="A2526" s="41" t="s">
        <v>10</v>
      </c>
      <c r="B2526" s="42">
        <v>0.04</v>
      </c>
      <c r="C2526" s="42">
        <v>61.6</v>
      </c>
      <c r="D2526" s="42">
        <v>1540</v>
      </c>
      <c r="E2526" s="43">
        <v>44562</v>
      </c>
    </row>
    <row r="2527" spans="1:5" x14ac:dyDescent="0.25">
      <c r="A2527" s="41" t="s">
        <v>10</v>
      </c>
      <c r="B2527" s="42">
        <v>8.9999999999999993E-3</v>
      </c>
      <c r="C2527" s="42">
        <v>13.86</v>
      </c>
      <c r="D2527" s="42">
        <v>1540</v>
      </c>
      <c r="E2527" s="43">
        <v>44562</v>
      </c>
    </row>
    <row r="2528" spans="1:5" x14ac:dyDescent="0.25">
      <c r="A2528" s="41" t="s">
        <v>10</v>
      </c>
      <c r="B2528" s="42">
        <v>0.04</v>
      </c>
      <c r="C2528" s="42">
        <v>61.6</v>
      </c>
      <c r="D2528" s="42">
        <v>1540</v>
      </c>
      <c r="E2528" s="43">
        <v>44562</v>
      </c>
    </row>
    <row r="2529" spans="1:5" x14ac:dyDescent="0.25">
      <c r="A2529" s="41" t="s">
        <v>10</v>
      </c>
      <c r="B2529" s="42">
        <v>0.09</v>
      </c>
      <c r="C2529" s="42">
        <v>138.6</v>
      </c>
      <c r="D2529" s="42">
        <v>1540</v>
      </c>
      <c r="E2529" s="43">
        <v>44562</v>
      </c>
    </row>
    <row r="2530" spans="1:5" x14ac:dyDescent="0.25">
      <c r="A2530" s="41" t="s">
        <v>10</v>
      </c>
      <c r="B2530" s="42">
        <v>1.218</v>
      </c>
      <c r="C2530" s="42">
        <v>1939.92</v>
      </c>
      <c r="D2530" s="42">
        <v>1592.71</v>
      </c>
      <c r="E2530" s="43">
        <v>44562</v>
      </c>
    </row>
    <row r="2531" spans="1:5" x14ac:dyDescent="0.25">
      <c r="A2531" s="41" t="s">
        <v>10</v>
      </c>
      <c r="B2531" s="42">
        <v>2.5000000000000001E-2</v>
      </c>
      <c r="C2531" s="42">
        <v>38.5</v>
      </c>
      <c r="D2531" s="42">
        <v>1540</v>
      </c>
      <c r="E2531" s="43">
        <v>44562</v>
      </c>
    </row>
    <row r="2532" spans="1:5" x14ac:dyDescent="0.25">
      <c r="A2532" s="41" t="s">
        <v>10</v>
      </c>
      <c r="B2532" s="42">
        <v>4.4999999999999998E-2</v>
      </c>
      <c r="C2532" s="42">
        <v>69.3</v>
      </c>
      <c r="D2532" s="42">
        <v>1540</v>
      </c>
      <c r="E2532" s="43">
        <v>44562</v>
      </c>
    </row>
    <row r="2533" spans="1:5" x14ac:dyDescent="0.25">
      <c r="A2533" s="41" t="s">
        <v>10</v>
      </c>
      <c r="B2533" s="42">
        <v>1.2E-2</v>
      </c>
      <c r="C2533" s="42">
        <v>18.48</v>
      </c>
      <c r="D2533" s="42">
        <v>1540</v>
      </c>
      <c r="E2533" s="43">
        <v>44562</v>
      </c>
    </row>
    <row r="2534" spans="1:5" x14ac:dyDescent="0.25">
      <c r="A2534" s="41" t="s">
        <v>10</v>
      </c>
      <c r="B2534" s="42">
        <v>4.4999999999999998E-2</v>
      </c>
      <c r="C2534" s="42">
        <v>69.3</v>
      </c>
      <c r="D2534" s="42">
        <v>1540</v>
      </c>
      <c r="E2534" s="43">
        <v>44562</v>
      </c>
    </row>
    <row r="2535" spans="1:5" x14ac:dyDescent="0.25">
      <c r="A2535" s="41" t="s">
        <v>10</v>
      </c>
      <c r="B2535" s="42">
        <v>4.8000000000000001E-2</v>
      </c>
      <c r="C2535" s="42">
        <v>73.92</v>
      </c>
      <c r="D2535" s="42">
        <v>1540</v>
      </c>
      <c r="E2535" s="43">
        <v>44562</v>
      </c>
    </row>
    <row r="2536" spans="1:5" x14ac:dyDescent="0.25">
      <c r="A2536" s="41" t="s">
        <v>10</v>
      </c>
      <c r="B2536" s="42">
        <v>0.04</v>
      </c>
      <c r="C2536" s="42">
        <v>61.6</v>
      </c>
      <c r="D2536" s="42">
        <v>1540</v>
      </c>
      <c r="E2536" s="43">
        <v>44562</v>
      </c>
    </row>
    <row r="2537" spans="1:5" x14ac:dyDescent="0.25">
      <c r="A2537" s="41" t="s">
        <v>10</v>
      </c>
      <c r="B2537" s="42">
        <v>4.0000000000000001E-3</v>
      </c>
      <c r="C2537" s="42">
        <v>6.16</v>
      </c>
      <c r="D2537" s="42">
        <v>1540</v>
      </c>
      <c r="E2537" s="43">
        <v>44562</v>
      </c>
    </row>
    <row r="2538" spans="1:5" x14ac:dyDescent="0.25">
      <c r="A2538" s="41" t="s">
        <v>10</v>
      </c>
      <c r="B2538" s="42">
        <v>6.2E-2</v>
      </c>
      <c r="C2538" s="42">
        <v>95.48</v>
      </c>
      <c r="D2538" s="42">
        <v>1540</v>
      </c>
      <c r="E2538" s="43">
        <v>44562</v>
      </c>
    </row>
    <row r="2539" spans="1:5" x14ac:dyDescent="0.25">
      <c r="A2539" s="41" t="s">
        <v>10</v>
      </c>
      <c r="B2539" s="42">
        <v>0.05</v>
      </c>
      <c r="C2539" s="42">
        <v>77</v>
      </c>
      <c r="D2539" s="42">
        <v>1540</v>
      </c>
      <c r="E2539" s="43">
        <v>44562</v>
      </c>
    </row>
    <row r="2540" spans="1:5" x14ac:dyDescent="0.25">
      <c r="A2540" s="41" t="s">
        <v>10</v>
      </c>
      <c r="B2540" s="42">
        <v>0.06</v>
      </c>
      <c r="C2540" s="42">
        <v>92.4</v>
      </c>
      <c r="D2540" s="42">
        <v>1540</v>
      </c>
      <c r="E2540" s="43">
        <v>44562</v>
      </c>
    </row>
    <row r="2541" spans="1:5" x14ac:dyDescent="0.25">
      <c r="A2541" s="41" t="s">
        <v>10</v>
      </c>
      <c r="B2541" s="42">
        <v>8.7999999999999995E-2</v>
      </c>
      <c r="C2541" s="42">
        <v>135.52000000000001</v>
      </c>
      <c r="D2541" s="42">
        <v>1540</v>
      </c>
      <c r="E2541" s="43">
        <v>44562</v>
      </c>
    </row>
    <row r="2542" spans="1:5" x14ac:dyDescent="0.25">
      <c r="A2542" s="41" t="s">
        <v>10</v>
      </c>
      <c r="B2542" s="42">
        <v>0.04</v>
      </c>
      <c r="C2542" s="42">
        <v>61.6</v>
      </c>
      <c r="D2542" s="42">
        <v>1540</v>
      </c>
      <c r="E2542" s="43">
        <v>44562</v>
      </c>
    </row>
    <row r="2543" spans="1:5" x14ac:dyDescent="0.25">
      <c r="A2543" s="41" t="s">
        <v>10</v>
      </c>
      <c r="B2543" s="42">
        <v>2.5000000000000001E-2</v>
      </c>
      <c r="C2543" s="42">
        <v>38.5</v>
      </c>
      <c r="D2543" s="42">
        <v>1540</v>
      </c>
      <c r="E2543" s="43">
        <v>44562</v>
      </c>
    </row>
    <row r="2544" spans="1:5" x14ac:dyDescent="0.25">
      <c r="A2544" s="41" t="s">
        <v>10</v>
      </c>
      <c r="B2544" s="42">
        <v>0.06</v>
      </c>
      <c r="C2544" s="42">
        <v>92.4</v>
      </c>
      <c r="D2544" s="42">
        <v>1540</v>
      </c>
      <c r="E2544" s="43">
        <v>44562</v>
      </c>
    </row>
    <row r="2545" spans="1:5" x14ac:dyDescent="0.25">
      <c r="A2545" s="41" t="s">
        <v>10</v>
      </c>
      <c r="B2545" s="42">
        <v>0.04</v>
      </c>
      <c r="C2545" s="42">
        <v>61.6</v>
      </c>
      <c r="D2545" s="42">
        <v>1540</v>
      </c>
      <c r="E2545" s="43">
        <v>44562</v>
      </c>
    </row>
    <row r="2546" spans="1:5" x14ac:dyDescent="0.25">
      <c r="A2546" s="41" t="s">
        <v>10</v>
      </c>
      <c r="B2546" s="42">
        <v>1.2E-2</v>
      </c>
      <c r="C2546" s="42">
        <v>18.48</v>
      </c>
      <c r="D2546" s="42">
        <v>1540</v>
      </c>
      <c r="E2546" s="43">
        <v>44562</v>
      </c>
    </row>
    <row r="2547" spans="1:5" x14ac:dyDescent="0.25">
      <c r="A2547" s="41" t="s">
        <v>30</v>
      </c>
      <c r="B2547" s="42">
        <v>5.0000000000000001E-3</v>
      </c>
      <c r="C2547" s="42">
        <v>3.79</v>
      </c>
      <c r="D2547" s="42">
        <v>758</v>
      </c>
      <c r="E2547" s="43">
        <v>44562</v>
      </c>
    </row>
    <row r="2548" spans="1:5" x14ac:dyDescent="0.25">
      <c r="A2548" s="41" t="s">
        <v>30</v>
      </c>
      <c r="B2548" s="42">
        <v>5.0000000000000001E-3</v>
      </c>
      <c r="C2548" s="42">
        <v>3.8</v>
      </c>
      <c r="D2548" s="42">
        <v>760</v>
      </c>
      <c r="E2548" s="43">
        <v>44562</v>
      </c>
    </row>
    <row r="2549" spans="1:5" x14ac:dyDescent="0.25">
      <c r="A2549" s="41" t="s">
        <v>30</v>
      </c>
      <c r="B2549" s="42">
        <v>4.0000000000000001E-3</v>
      </c>
      <c r="C2549" s="42">
        <v>3.04</v>
      </c>
      <c r="D2549" s="42">
        <v>760</v>
      </c>
      <c r="E2549" s="43">
        <v>44562</v>
      </c>
    </row>
    <row r="2550" spans="1:5" x14ac:dyDescent="0.25">
      <c r="A2550" s="41" t="s">
        <v>30</v>
      </c>
      <c r="B2550" s="42">
        <v>8.9999999999999993E-3</v>
      </c>
      <c r="C2550" s="42">
        <v>6.83</v>
      </c>
      <c r="D2550" s="42">
        <v>758.89</v>
      </c>
      <c r="E2550" s="43">
        <v>44562</v>
      </c>
    </row>
    <row r="2551" spans="1:5" x14ac:dyDescent="0.25">
      <c r="A2551" s="41" t="s">
        <v>30</v>
      </c>
      <c r="B2551" s="42">
        <v>2E-3</v>
      </c>
      <c r="C2551" s="42">
        <v>1.52</v>
      </c>
      <c r="D2551" s="42">
        <v>760</v>
      </c>
      <c r="E2551" s="43">
        <v>44562</v>
      </c>
    </row>
    <row r="2552" spans="1:5" x14ac:dyDescent="0.25">
      <c r="A2552" s="41" t="s">
        <v>30</v>
      </c>
      <c r="B2552" s="42">
        <v>5.0000000000000001E-3</v>
      </c>
      <c r="C2552" s="42">
        <v>3.8</v>
      </c>
      <c r="D2552" s="42">
        <v>760</v>
      </c>
      <c r="E2552" s="43">
        <v>44562</v>
      </c>
    </row>
    <row r="2553" spans="1:5" x14ac:dyDescent="0.25">
      <c r="A2553" s="41" t="s">
        <v>30</v>
      </c>
      <c r="B2553" s="42">
        <v>6.0000000000000001E-3</v>
      </c>
      <c r="C2553" s="42">
        <v>4.55</v>
      </c>
      <c r="D2553" s="42">
        <v>758.33</v>
      </c>
      <c r="E2553" s="43">
        <v>44562</v>
      </c>
    </row>
    <row r="2554" spans="1:5" x14ac:dyDescent="0.25">
      <c r="A2554" s="41" t="s">
        <v>30</v>
      </c>
      <c r="B2554" s="42">
        <v>0.05</v>
      </c>
      <c r="C2554" s="42">
        <v>37.950000000000003</v>
      </c>
      <c r="D2554" s="42">
        <v>759</v>
      </c>
      <c r="E2554" s="43">
        <v>44562</v>
      </c>
    </row>
    <row r="2555" spans="1:5" x14ac:dyDescent="0.25">
      <c r="A2555" s="41" t="s">
        <v>30</v>
      </c>
      <c r="B2555" s="42">
        <v>5.0000000000000001E-3</v>
      </c>
      <c r="C2555" s="42">
        <v>3.79</v>
      </c>
      <c r="D2555" s="42">
        <v>758</v>
      </c>
      <c r="E2555" s="43">
        <v>44562</v>
      </c>
    </row>
    <row r="2556" spans="1:5" x14ac:dyDescent="0.25">
      <c r="A2556" s="41" t="s">
        <v>30</v>
      </c>
      <c r="B2556" s="42">
        <v>3.0000000000000001E-3</v>
      </c>
      <c r="C2556" s="42">
        <v>2.2799999999999998</v>
      </c>
      <c r="D2556" s="42">
        <v>760</v>
      </c>
      <c r="E2556" s="43">
        <v>44562</v>
      </c>
    </row>
    <row r="2557" spans="1:5" x14ac:dyDescent="0.25">
      <c r="A2557" s="41" t="s">
        <v>30</v>
      </c>
      <c r="B2557" s="42">
        <v>1.4E-2</v>
      </c>
      <c r="C2557" s="42">
        <v>10.63</v>
      </c>
      <c r="D2557" s="42">
        <v>759.29</v>
      </c>
      <c r="E2557" s="43">
        <v>44562</v>
      </c>
    </row>
    <row r="2558" spans="1:5" x14ac:dyDescent="0.25">
      <c r="A2558" s="41" t="s">
        <v>30</v>
      </c>
      <c r="B2558" s="42">
        <v>1.2E-2</v>
      </c>
      <c r="C2558" s="42">
        <v>9.11</v>
      </c>
      <c r="D2558" s="42">
        <v>759.17</v>
      </c>
      <c r="E2558" s="43">
        <v>44562</v>
      </c>
    </row>
    <row r="2559" spans="1:5" x14ac:dyDescent="0.25">
      <c r="A2559" s="41" t="s">
        <v>30</v>
      </c>
      <c r="B2559" s="42">
        <v>6.0000000000000001E-3</v>
      </c>
      <c r="C2559" s="42">
        <v>4.55</v>
      </c>
      <c r="D2559" s="42">
        <v>758.33</v>
      </c>
      <c r="E2559" s="43">
        <v>44562</v>
      </c>
    </row>
    <row r="2560" spans="1:5" x14ac:dyDescent="0.25">
      <c r="A2560" s="41" t="s">
        <v>30</v>
      </c>
      <c r="B2560" s="42">
        <v>2E-3</v>
      </c>
      <c r="C2560" s="42">
        <v>1.52</v>
      </c>
      <c r="D2560" s="42">
        <v>760</v>
      </c>
      <c r="E2560" s="43">
        <v>44562</v>
      </c>
    </row>
    <row r="2561" spans="1:5" x14ac:dyDescent="0.25">
      <c r="A2561" s="41" t="s">
        <v>30</v>
      </c>
      <c r="B2561" s="42">
        <v>1.2E-2</v>
      </c>
      <c r="C2561" s="42">
        <v>9.11</v>
      </c>
      <c r="D2561" s="42">
        <v>759.17</v>
      </c>
      <c r="E2561" s="43">
        <v>44562</v>
      </c>
    </row>
    <row r="2562" spans="1:5" x14ac:dyDescent="0.25">
      <c r="A2562" s="41" t="s">
        <v>30</v>
      </c>
      <c r="B2562" s="42">
        <v>5.0000000000000001E-3</v>
      </c>
      <c r="C2562" s="42">
        <v>3.79</v>
      </c>
      <c r="D2562" s="42">
        <v>758</v>
      </c>
      <c r="E2562" s="43">
        <v>44562</v>
      </c>
    </row>
    <row r="2563" spans="1:5" x14ac:dyDescent="0.25">
      <c r="A2563" s="41" t="s">
        <v>30</v>
      </c>
      <c r="B2563" s="42">
        <v>5.0000000000000001E-3</v>
      </c>
      <c r="C2563" s="42">
        <v>3.79</v>
      </c>
      <c r="D2563" s="42">
        <v>758</v>
      </c>
      <c r="E2563" s="43">
        <v>44562</v>
      </c>
    </row>
    <row r="2564" spans="1:5" x14ac:dyDescent="0.25">
      <c r="A2564" s="41" t="s">
        <v>30</v>
      </c>
      <c r="B2564" s="42">
        <v>4.0000000000000001E-3</v>
      </c>
      <c r="C2564" s="42">
        <v>3.04</v>
      </c>
      <c r="D2564" s="42">
        <v>760</v>
      </c>
      <c r="E2564" s="43">
        <v>44562</v>
      </c>
    </row>
    <row r="2565" spans="1:5" x14ac:dyDescent="0.25">
      <c r="A2565" s="41" t="s">
        <v>30</v>
      </c>
      <c r="B2565" s="42">
        <v>4.0000000000000001E-3</v>
      </c>
      <c r="C2565" s="42">
        <v>3.04</v>
      </c>
      <c r="D2565" s="42">
        <v>760</v>
      </c>
      <c r="E2565" s="43">
        <v>44562</v>
      </c>
    </row>
    <row r="2566" spans="1:5" x14ac:dyDescent="0.25">
      <c r="A2566" s="41" t="s">
        <v>30</v>
      </c>
      <c r="B2566" s="42">
        <v>2E-3</v>
      </c>
      <c r="C2566" s="42">
        <v>1.52</v>
      </c>
      <c r="D2566" s="42">
        <v>760</v>
      </c>
      <c r="E2566" s="43">
        <v>44562</v>
      </c>
    </row>
    <row r="2567" spans="1:5" x14ac:dyDescent="0.25">
      <c r="A2567" s="41" t="s">
        <v>30</v>
      </c>
      <c r="B2567" s="42">
        <v>1.2E-2</v>
      </c>
      <c r="C2567" s="42">
        <v>9.11</v>
      </c>
      <c r="D2567" s="42">
        <v>759.17</v>
      </c>
      <c r="E2567" s="43">
        <v>44562</v>
      </c>
    </row>
    <row r="2568" spans="1:5" x14ac:dyDescent="0.25">
      <c r="A2568" s="41" t="s">
        <v>30</v>
      </c>
      <c r="B2568" s="42">
        <v>2E-3</v>
      </c>
      <c r="C2568" s="42">
        <v>1.52</v>
      </c>
      <c r="D2568" s="42">
        <v>760</v>
      </c>
      <c r="E2568" s="43">
        <v>44562</v>
      </c>
    </row>
    <row r="2569" spans="1:5" x14ac:dyDescent="0.25">
      <c r="A2569" s="41" t="s">
        <v>30</v>
      </c>
      <c r="B2569" s="42">
        <v>0.01</v>
      </c>
      <c r="C2569" s="42">
        <v>7.59</v>
      </c>
      <c r="D2569" s="42">
        <v>759</v>
      </c>
      <c r="E2569" s="43">
        <v>44562</v>
      </c>
    </row>
    <row r="2570" spans="1:5" x14ac:dyDescent="0.25">
      <c r="A2570" s="41" t="s">
        <v>30</v>
      </c>
      <c r="B2570" s="42">
        <v>4.0000000000000001E-3</v>
      </c>
      <c r="C2570" s="42">
        <v>3.04</v>
      </c>
      <c r="D2570" s="42">
        <v>760</v>
      </c>
      <c r="E2570" s="43">
        <v>44562</v>
      </c>
    </row>
    <row r="2571" spans="1:5" x14ac:dyDescent="0.25">
      <c r="A2571" s="41" t="s">
        <v>30</v>
      </c>
      <c r="B2571" s="42">
        <v>6.0000000000000001E-3</v>
      </c>
      <c r="C2571" s="42">
        <v>4.55</v>
      </c>
      <c r="D2571" s="42">
        <v>758.33</v>
      </c>
      <c r="E2571" s="43">
        <v>44562</v>
      </c>
    </row>
    <row r="2572" spans="1:5" x14ac:dyDescent="0.25">
      <c r="A2572" s="41" t="s">
        <v>30</v>
      </c>
      <c r="B2572" s="42">
        <v>0.05</v>
      </c>
      <c r="C2572" s="42">
        <v>37.950000000000003</v>
      </c>
      <c r="D2572" s="42">
        <v>759</v>
      </c>
      <c r="E2572" s="43">
        <v>44562</v>
      </c>
    </row>
    <row r="2573" spans="1:5" x14ac:dyDescent="0.25">
      <c r="A2573" s="41" t="s">
        <v>30</v>
      </c>
      <c r="B2573" s="42">
        <v>4.0000000000000001E-3</v>
      </c>
      <c r="C2573" s="42">
        <v>3.04</v>
      </c>
      <c r="D2573" s="42">
        <v>760</v>
      </c>
      <c r="E2573" s="43">
        <v>44562</v>
      </c>
    </row>
    <row r="2574" spans="1:5" x14ac:dyDescent="0.25">
      <c r="A2574" s="41" t="s">
        <v>30</v>
      </c>
      <c r="B2574" s="42">
        <v>5.0000000000000001E-3</v>
      </c>
      <c r="C2574" s="42">
        <v>3.8</v>
      </c>
      <c r="D2574" s="42">
        <v>760</v>
      </c>
      <c r="E2574" s="43">
        <v>44562</v>
      </c>
    </row>
    <row r="2575" spans="1:5" x14ac:dyDescent="0.25">
      <c r="A2575" s="41" t="s">
        <v>30</v>
      </c>
      <c r="B2575" s="42">
        <v>2.1000000000000001E-2</v>
      </c>
      <c r="C2575" s="42">
        <v>15.93</v>
      </c>
      <c r="D2575" s="42">
        <v>758.57</v>
      </c>
      <c r="E2575" s="43">
        <v>44562</v>
      </c>
    </row>
    <row r="2576" spans="1:5" x14ac:dyDescent="0.25">
      <c r="A2576" s="41" t="s">
        <v>30</v>
      </c>
      <c r="B2576" s="42">
        <v>1.6E-2</v>
      </c>
      <c r="C2576" s="42">
        <v>12.14</v>
      </c>
      <c r="D2576" s="42">
        <v>758.75</v>
      </c>
      <c r="E2576" s="43">
        <v>44562</v>
      </c>
    </row>
    <row r="2577" spans="1:5" x14ac:dyDescent="0.25">
      <c r="A2577" s="41" t="s">
        <v>30</v>
      </c>
      <c r="B2577" s="42">
        <v>6.0000000000000001E-3</v>
      </c>
      <c r="C2577" s="42">
        <v>4.55</v>
      </c>
      <c r="D2577" s="42">
        <v>758.33</v>
      </c>
      <c r="E2577" s="43">
        <v>44562</v>
      </c>
    </row>
    <row r="2578" spans="1:5" x14ac:dyDescent="0.25">
      <c r="A2578" s="41" t="s">
        <v>30</v>
      </c>
      <c r="B2578" s="42">
        <v>8.9999999999999993E-3</v>
      </c>
      <c r="C2578" s="42">
        <v>6.83</v>
      </c>
      <c r="D2578" s="42">
        <v>758.89</v>
      </c>
      <c r="E2578" s="43">
        <v>44562</v>
      </c>
    </row>
    <row r="2579" spans="1:5" x14ac:dyDescent="0.25">
      <c r="A2579" s="41" t="s">
        <v>30</v>
      </c>
      <c r="B2579" s="42">
        <v>1.2999999999999999E-2</v>
      </c>
      <c r="C2579" s="42">
        <v>9.8699999999999992</v>
      </c>
      <c r="D2579" s="42">
        <v>759.23</v>
      </c>
      <c r="E2579" s="43">
        <v>44562</v>
      </c>
    </row>
    <row r="2580" spans="1:5" x14ac:dyDescent="0.25">
      <c r="A2580" s="41" t="s">
        <v>30</v>
      </c>
      <c r="B2580" s="42">
        <v>4.0000000000000001E-3</v>
      </c>
      <c r="C2580" s="42">
        <v>3.04</v>
      </c>
      <c r="D2580" s="42">
        <v>760</v>
      </c>
      <c r="E2580" s="43">
        <v>44562</v>
      </c>
    </row>
    <row r="2581" spans="1:5" x14ac:dyDescent="0.25">
      <c r="A2581" s="41" t="s">
        <v>30</v>
      </c>
      <c r="B2581" s="42">
        <v>4.0000000000000001E-3</v>
      </c>
      <c r="C2581" s="42">
        <v>3.04</v>
      </c>
      <c r="D2581" s="42">
        <v>760</v>
      </c>
      <c r="E2581" s="43">
        <v>44562</v>
      </c>
    </row>
    <row r="2582" spans="1:5" x14ac:dyDescent="0.25">
      <c r="A2582" s="41" t="s">
        <v>38</v>
      </c>
      <c r="B2582" s="42">
        <v>2.1000000000000001E-2</v>
      </c>
      <c r="C2582" s="42">
        <v>10.41</v>
      </c>
      <c r="D2582" s="42">
        <v>495.71</v>
      </c>
      <c r="E2582" s="43">
        <v>44562</v>
      </c>
    </row>
    <row r="2583" spans="1:5" x14ac:dyDescent="0.25">
      <c r="A2583" s="41" t="s">
        <v>38</v>
      </c>
      <c r="B2583" s="42">
        <v>2.1000000000000001E-2</v>
      </c>
      <c r="C2583" s="42">
        <v>10.42</v>
      </c>
      <c r="D2583" s="42">
        <v>496.19</v>
      </c>
      <c r="E2583" s="43">
        <v>44562</v>
      </c>
    </row>
    <row r="2584" spans="1:5" x14ac:dyDescent="0.25">
      <c r="A2584" s="41" t="s">
        <v>38</v>
      </c>
      <c r="B2584" s="42">
        <v>1.2E-2</v>
      </c>
      <c r="C2584" s="42">
        <v>5.95</v>
      </c>
      <c r="D2584" s="42">
        <v>495.83</v>
      </c>
      <c r="E2584" s="43">
        <v>44562</v>
      </c>
    </row>
    <row r="2585" spans="1:5" x14ac:dyDescent="0.25">
      <c r="A2585" s="41" t="s">
        <v>38</v>
      </c>
      <c r="B2585" s="42">
        <v>5.0000000000000001E-3</v>
      </c>
      <c r="C2585" s="42">
        <v>2.48</v>
      </c>
      <c r="D2585" s="42">
        <v>496</v>
      </c>
      <c r="E2585" s="43">
        <v>44562</v>
      </c>
    </row>
    <row r="2586" spans="1:5" x14ac:dyDescent="0.25">
      <c r="A2586" s="41" t="s">
        <v>38</v>
      </c>
      <c r="B2586" s="42">
        <v>1.4999999999999999E-2</v>
      </c>
      <c r="C2586" s="42">
        <v>7.44</v>
      </c>
      <c r="D2586" s="42">
        <v>496</v>
      </c>
      <c r="E2586" s="43">
        <v>44562</v>
      </c>
    </row>
    <row r="2587" spans="1:5" x14ac:dyDescent="0.25">
      <c r="A2587" s="41" t="s">
        <v>38</v>
      </c>
      <c r="B2587" s="42">
        <v>5.0000000000000001E-3</v>
      </c>
      <c r="C2587" s="42">
        <v>2.48</v>
      </c>
      <c r="D2587" s="42">
        <v>496</v>
      </c>
      <c r="E2587" s="43">
        <v>44562</v>
      </c>
    </row>
    <row r="2588" spans="1:5" x14ac:dyDescent="0.25">
      <c r="A2588" s="41" t="s">
        <v>38</v>
      </c>
      <c r="B2588" s="42">
        <v>0.03</v>
      </c>
      <c r="C2588" s="42">
        <v>14.88</v>
      </c>
      <c r="D2588" s="42">
        <v>496</v>
      </c>
      <c r="E2588" s="43">
        <v>44562</v>
      </c>
    </row>
    <row r="2589" spans="1:5" x14ac:dyDescent="0.25">
      <c r="A2589" s="41" t="s">
        <v>38</v>
      </c>
      <c r="B2589" s="42">
        <v>1.262</v>
      </c>
      <c r="C2589" s="42">
        <v>625.98</v>
      </c>
      <c r="D2589" s="42">
        <v>496.02</v>
      </c>
      <c r="E2589" s="43">
        <v>44562</v>
      </c>
    </row>
    <row r="2590" spans="1:5" x14ac:dyDescent="0.25">
      <c r="A2590" s="41" t="s">
        <v>38</v>
      </c>
      <c r="B2590" s="42">
        <v>8.0000000000000002E-3</v>
      </c>
      <c r="C2590" s="42">
        <v>4</v>
      </c>
      <c r="D2590" s="42">
        <v>500</v>
      </c>
      <c r="E2590" s="43">
        <v>44562</v>
      </c>
    </row>
    <row r="2591" spans="1:5" x14ac:dyDescent="0.25">
      <c r="A2591" s="41" t="s">
        <v>38</v>
      </c>
      <c r="B2591" s="42">
        <v>4.0000000000000001E-3</v>
      </c>
      <c r="C2591" s="42">
        <v>2</v>
      </c>
      <c r="D2591" s="42">
        <v>500</v>
      </c>
      <c r="E2591" s="43">
        <v>44562</v>
      </c>
    </row>
    <row r="2592" spans="1:5" x14ac:dyDescent="0.25">
      <c r="A2592" s="41" t="s">
        <v>38</v>
      </c>
      <c r="B2592" s="42">
        <v>0.02</v>
      </c>
      <c r="C2592" s="42">
        <v>10</v>
      </c>
      <c r="D2592" s="42">
        <v>500</v>
      </c>
      <c r="E2592" s="43">
        <v>44562</v>
      </c>
    </row>
    <row r="2593" spans="1:5" x14ac:dyDescent="0.25">
      <c r="A2593" s="41" t="s">
        <v>38</v>
      </c>
      <c r="B2593" s="42">
        <v>4.0000000000000001E-3</v>
      </c>
      <c r="C2593" s="42">
        <v>2</v>
      </c>
      <c r="D2593" s="42">
        <v>500</v>
      </c>
      <c r="E2593" s="43">
        <v>44562</v>
      </c>
    </row>
    <row r="2594" spans="1:5" x14ac:dyDescent="0.25">
      <c r="A2594" s="41" t="s">
        <v>38</v>
      </c>
      <c r="B2594" s="42">
        <v>2.3E-2</v>
      </c>
      <c r="C2594" s="42">
        <v>11.5</v>
      </c>
      <c r="D2594" s="42">
        <v>500</v>
      </c>
      <c r="E2594" s="43">
        <v>44562</v>
      </c>
    </row>
    <row r="2595" spans="1:5" x14ac:dyDescent="0.25">
      <c r="A2595" s="41" t="s">
        <v>38</v>
      </c>
      <c r="B2595" s="42">
        <v>1.7000000000000001E-2</v>
      </c>
      <c r="C2595" s="42">
        <v>8.5</v>
      </c>
      <c r="D2595" s="42">
        <v>500</v>
      </c>
      <c r="E2595" s="43">
        <v>44562</v>
      </c>
    </row>
    <row r="2596" spans="1:5" x14ac:dyDescent="0.25">
      <c r="A2596" s="41" t="s">
        <v>38</v>
      </c>
      <c r="B2596" s="42">
        <v>5.3999999999999999E-2</v>
      </c>
      <c r="C2596" s="42">
        <v>27</v>
      </c>
      <c r="D2596" s="42">
        <v>500</v>
      </c>
      <c r="E2596" s="43">
        <v>44562</v>
      </c>
    </row>
    <row r="2597" spans="1:5" x14ac:dyDescent="0.25">
      <c r="A2597" s="41" t="s">
        <v>38</v>
      </c>
      <c r="B2597" s="42">
        <v>8.9999999999999993E-3</v>
      </c>
      <c r="C2597" s="42">
        <v>4.5</v>
      </c>
      <c r="D2597" s="42">
        <v>500</v>
      </c>
      <c r="E2597" s="43">
        <v>44562</v>
      </c>
    </row>
    <row r="2598" spans="1:5" x14ac:dyDescent="0.25">
      <c r="A2598" s="41" t="s">
        <v>38</v>
      </c>
      <c r="B2598" s="42">
        <v>8.0000000000000002E-3</v>
      </c>
      <c r="C2598" s="42">
        <v>4</v>
      </c>
      <c r="D2598" s="42">
        <v>500</v>
      </c>
      <c r="E2598" s="43">
        <v>44562</v>
      </c>
    </row>
    <row r="2599" spans="1:5" x14ac:dyDescent="0.25">
      <c r="A2599" s="41" t="s">
        <v>38</v>
      </c>
      <c r="B2599" s="42">
        <v>1.4E-2</v>
      </c>
      <c r="C2599" s="42">
        <v>7</v>
      </c>
      <c r="D2599" s="42">
        <v>500</v>
      </c>
      <c r="E2599" s="43">
        <v>44562</v>
      </c>
    </row>
    <row r="2600" spans="1:5" x14ac:dyDescent="0.25">
      <c r="A2600" s="41" t="s">
        <v>38</v>
      </c>
      <c r="B2600" s="42">
        <v>8.0000000000000002E-3</v>
      </c>
      <c r="C2600" s="42">
        <v>4</v>
      </c>
      <c r="D2600" s="42">
        <v>500</v>
      </c>
      <c r="E2600" s="43">
        <v>44562</v>
      </c>
    </row>
    <row r="2601" spans="1:5" x14ac:dyDescent="0.25">
      <c r="A2601" s="41" t="s">
        <v>38</v>
      </c>
      <c r="B2601" s="42">
        <v>1.2999999999999999E-2</v>
      </c>
      <c r="C2601" s="42">
        <v>6.5</v>
      </c>
      <c r="D2601" s="42">
        <v>500</v>
      </c>
      <c r="E2601" s="43">
        <v>44562</v>
      </c>
    </row>
    <row r="2602" spans="1:5" x14ac:dyDescent="0.25">
      <c r="A2602" s="41" t="s">
        <v>38</v>
      </c>
      <c r="B2602" s="42">
        <v>1.2E-2</v>
      </c>
      <c r="C2602" s="42">
        <v>6</v>
      </c>
      <c r="D2602" s="42">
        <v>500</v>
      </c>
      <c r="E2602" s="43">
        <v>44562</v>
      </c>
    </row>
    <row r="2603" spans="1:5" x14ac:dyDescent="0.25">
      <c r="A2603" s="41" t="s">
        <v>38</v>
      </c>
      <c r="B2603" s="42">
        <v>5.0000000000000001E-3</v>
      </c>
      <c r="C2603" s="42">
        <v>2.5</v>
      </c>
      <c r="D2603" s="42">
        <v>500</v>
      </c>
      <c r="E2603" s="43">
        <v>44562</v>
      </c>
    </row>
    <row r="2604" spans="1:5" x14ac:dyDescent="0.25">
      <c r="A2604" s="41" t="s">
        <v>38</v>
      </c>
      <c r="B2604" s="42">
        <v>0.02</v>
      </c>
      <c r="C2604" s="42">
        <v>10</v>
      </c>
      <c r="D2604" s="42">
        <v>500</v>
      </c>
      <c r="E2604" s="43">
        <v>44562</v>
      </c>
    </row>
    <row r="2605" spans="1:5" x14ac:dyDescent="0.25">
      <c r="A2605" s="41" t="s">
        <v>38</v>
      </c>
      <c r="B2605" s="42">
        <v>6.0000000000000001E-3</v>
      </c>
      <c r="C2605" s="42">
        <v>3</v>
      </c>
      <c r="D2605" s="42">
        <v>500</v>
      </c>
      <c r="E2605" s="43">
        <v>44562</v>
      </c>
    </row>
    <row r="2606" spans="1:5" x14ac:dyDescent="0.25">
      <c r="A2606" s="41" t="s">
        <v>38</v>
      </c>
      <c r="B2606" s="42">
        <v>4.0000000000000001E-3</v>
      </c>
      <c r="C2606" s="42">
        <v>2</v>
      </c>
      <c r="D2606" s="42">
        <v>500</v>
      </c>
      <c r="E2606" s="43">
        <v>44562</v>
      </c>
    </row>
    <row r="2607" spans="1:5" x14ac:dyDescent="0.25">
      <c r="A2607" s="41" t="s">
        <v>38</v>
      </c>
      <c r="B2607" s="42">
        <v>1.4999999999999999E-2</v>
      </c>
      <c r="C2607" s="42">
        <v>7.5</v>
      </c>
      <c r="D2607" s="42">
        <v>500</v>
      </c>
      <c r="E2607" s="43">
        <v>44562</v>
      </c>
    </row>
    <row r="2608" spans="1:5" x14ac:dyDescent="0.25">
      <c r="A2608" s="41" t="s">
        <v>38</v>
      </c>
      <c r="B2608" s="42">
        <v>0.01</v>
      </c>
      <c r="C2608" s="42">
        <v>5</v>
      </c>
      <c r="D2608" s="42">
        <v>500</v>
      </c>
      <c r="E2608" s="43">
        <v>44562</v>
      </c>
    </row>
    <row r="2609" spans="1:5" x14ac:dyDescent="0.25">
      <c r="A2609" s="41" t="s">
        <v>38</v>
      </c>
      <c r="B2609" s="42">
        <v>1.2E-2</v>
      </c>
      <c r="C2609" s="42">
        <v>6</v>
      </c>
      <c r="D2609" s="42">
        <v>500</v>
      </c>
      <c r="E2609" s="43">
        <v>44562</v>
      </c>
    </row>
    <row r="2610" spans="1:5" x14ac:dyDescent="0.25">
      <c r="A2610" s="41" t="s">
        <v>38</v>
      </c>
      <c r="B2610" s="42">
        <v>7.0000000000000001E-3</v>
      </c>
      <c r="C2610" s="42">
        <v>3.5</v>
      </c>
      <c r="D2610" s="42">
        <v>500</v>
      </c>
      <c r="E2610" s="43">
        <v>44562</v>
      </c>
    </row>
    <row r="2611" spans="1:5" x14ac:dyDescent="0.25">
      <c r="A2611" s="41" t="s">
        <v>38</v>
      </c>
      <c r="B2611" s="42">
        <v>3.5999999999999997E-2</v>
      </c>
      <c r="C2611" s="42">
        <v>18</v>
      </c>
      <c r="D2611" s="42">
        <v>500</v>
      </c>
      <c r="E2611" s="43">
        <v>44562</v>
      </c>
    </row>
    <row r="2612" spans="1:5" x14ac:dyDescent="0.25">
      <c r="A2612" s="41" t="s">
        <v>38</v>
      </c>
      <c r="B2612" s="42">
        <v>0.89100000000000001</v>
      </c>
      <c r="C2612" s="42">
        <v>445.5</v>
      </c>
      <c r="D2612" s="42">
        <v>500</v>
      </c>
      <c r="E2612" s="43">
        <v>44562</v>
      </c>
    </row>
    <row r="2613" spans="1:5" x14ac:dyDescent="0.25">
      <c r="A2613" s="41" t="s">
        <v>38</v>
      </c>
      <c r="B2613" s="42">
        <v>1.4999999999999999E-2</v>
      </c>
      <c r="C2613" s="42">
        <v>7.5</v>
      </c>
      <c r="D2613" s="42">
        <v>500</v>
      </c>
      <c r="E2613" s="43">
        <v>44562</v>
      </c>
    </row>
    <row r="2614" spans="1:5" x14ac:dyDescent="0.25">
      <c r="A2614" s="41" t="s">
        <v>38</v>
      </c>
      <c r="B2614" s="42">
        <v>5.0000000000000001E-3</v>
      </c>
      <c r="C2614" s="42">
        <v>2.5</v>
      </c>
      <c r="D2614" s="42">
        <v>500</v>
      </c>
      <c r="E2614" s="43">
        <v>44562</v>
      </c>
    </row>
    <row r="2615" spans="1:5" x14ac:dyDescent="0.25">
      <c r="A2615" s="41" t="s">
        <v>38</v>
      </c>
      <c r="B2615" s="42">
        <v>2.1999999999999999E-2</v>
      </c>
      <c r="C2615" s="42">
        <v>11</v>
      </c>
      <c r="D2615" s="42">
        <v>500</v>
      </c>
      <c r="E2615" s="43">
        <v>44562</v>
      </c>
    </row>
    <row r="2616" spans="1:5" x14ac:dyDescent="0.25">
      <c r="A2616" s="41" t="s">
        <v>38</v>
      </c>
      <c r="B2616" s="42">
        <v>5.0000000000000001E-3</v>
      </c>
      <c r="C2616" s="42">
        <v>2.5</v>
      </c>
      <c r="D2616" s="42">
        <v>500</v>
      </c>
      <c r="E2616" s="43">
        <v>44562</v>
      </c>
    </row>
    <row r="2617" spans="1:5" x14ac:dyDescent="0.25">
      <c r="A2617" s="41" t="s">
        <v>38</v>
      </c>
      <c r="B2617" s="42">
        <v>1.6E-2</v>
      </c>
      <c r="C2617" s="42">
        <v>8</v>
      </c>
      <c r="D2617" s="42">
        <v>500</v>
      </c>
      <c r="E2617" s="43">
        <v>44562</v>
      </c>
    </row>
    <row r="2618" spans="1:5" x14ac:dyDescent="0.25">
      <c r="A2618" s="41" t="s">
        <v>38</v>
      </c>
      <c r="B2618" s="42">
        <v>3.0000000000000001E-3</v>
      </c>
      <c r="C2618" s="42">
        <v>1.5</v>
      </c>
      <c r="D2618" s="42">
        <v>500</v>
      </c>
      <c r="E2618" s="43">
        <v>44562</v>
      </c>
    </row>
    <row r="2619" spans="1:5" x14ac:dyDescent="0.25">
      <c r="A2619" s="41" t="s">
        <v>38</v>
      </c>
      <c r="B2619" s="42">
        <v>2.5999999999999999E-2</v>
      </c>
      <c r="C2619" s="42">
        <v>13</v>
      </c>
      <c r="D2619" s="42">
        <v>500</v>
      </c>
      <c r="E2619" s="43">
        <v>44562</v>
      </c>
    </row>
    <row r="2620" spans="1:5" x14ac:dyDescent="0.25">
      <c r="A2620" s="41" t="s">
        <v>38</v>
      </c>
      <c r="B2620" s="42">
        <v>5.3999999999999999E-2</v>
      </c>
      <c r="C2620" s="42">
        <v>27</v>
      </c>
      <c r="D2620" s="42">
        <v>500</v>
      </c>
      <c r="E2620" s="43">
        <v>44562</v>
      </c>
    </row>
    <row r="2621" spans="1:5" x14ac:dyDescent="0.25">
      <c r="A2621" s="41" t="s">
        <v>38</v>
      </c>
      <c r="B2621" s="42">
        <v>1.4999999999999999E-2</v>
      </c>
      <c r="C2621" s="42">
        <v>7.5</v>
      </c>
      <c r="D2621" s="42">
        <v>500</v>
      </c>
      <c r="E2621" s="43">
        <v>44562</v>
      </c>
    </row>
    <row r="2622" spans="1:5" x14ac:dyDescent="0.25">
      <c r="A2622" s="41" t="s">
        <v>38</v>
      </c>
      <c r="B2622" s="42">
        <v>0.01</v>
      </c>
      <c r="C2622" s="42">
        <v>5</v>
      </c>
      <c r="D2622" s="42">
        <v>500</v>
      </c>
      <c r="E2622" s="43">
        <v>44562</v>
      </c>
    </row>
    <row r="2623" spans="1:5" x14ac:dyDescent="0.25">
      <c r="A2623" s="41" t="s">
        <v>38</v>
      </c>
      <c r="B2623" s="42">
        <v>2.1000000000000001E-2</v>
      </c>
      <c r="C2623" s="42">
        <v>10.5</v>
      </c>
      <c r="D2623" s="42">
        <v>500</v>
      </c>
      <c r="E2623" s="43">
        <v>44562</v>
      </c>
    </row>
    <row r="2624" spans="1:5" x14ac:dyDescent="0.25">
      <c r="A2624" s="41" t="s">
        <v>38</v>
      </c>
      <c r="B2624" s="42">
        <v>1.4E-2</v>
      </c>
      <c r="C2624" s="42">
        <v>7</v>
      </c>
      <c r="D2624" s="42">
        <v>500</v>
      </c>
      <c r="E2624" s="43">
        <v>44562</v>
      </c>
    </row>
    <row r="2625" spans="1:5" x14ac:dyDescent="0.25">
      <c r="A2625" s="41" t="s">
        <v>38</v>
      </c>
      <c r="B2625" s="42">
        <v>1.4999999999999999E-2</v>
      </c>
      <c r="C2625" s="42">
        <v>7.5</v>
      </c>
      <c r="D2625" s="42">
        <v>500</v>
      </c>
      <c r="E2625" s="43">
        <v>44562</v>
      </c>
    </row>
    <row r="2626" spans="1:5" x14ac:dyDescent="0.25">
      <c r="A2626" s="41" t="s">
        <v>38</v>
      </c>
      <c r="B2626" s="42">
        <v>2.1000000000000001E-2</v>
      </c>
      <c r="C2626" s="42">
        <v>10.5</v>
      </c>
      <c r="D2626" s="42">
        <v>500</v>
      </c>
      <c r="E2626" s="43">
        <v>44562</v>
      </c>
    </row>
    <row r="2627" spans="1:5" x14ac:dyDescent="0.25">
      <c r="A2627" s="41" t="s">
        <v>38</v>
      </c>
      <c r="B2627" s="42">
        <v>2.4E-2</v>
      </c>
      <c r="C2627" s="42">
        <v>12</v>
      </c>
      <c r="D2627" s="42">
        <v>500</v>
      </c>
      <c r="E2627" s="43">
        <v>44562</v>
      </c>
    </row>
    <row r="2628" spans="1:5" x14ac:dyDescent="0.25">
      <c r="A2628" s="41" t="s">
        <v>38</v>
      </c>
      <c r="B2628" s="42">
        <v>2.5000000000000001E-2</v>
      </c>
      <c r="C2628" s="42">
        <v>12.5</v>
      </c>
      <c r="D2628" s="42">
        <v>500</v>
      </c>
      <c r="E2628" s="43">
        <v>44562</v>
      </c>
    </row>
    <row r="2629" spans="1:5" x14ac:dyDescent="0.25">
      <c r="A2629" s="41" t="s">
        <v>38</v>
      </c>
      <c r="B2629" s="42">
        <v>5.0000000000000001E-3</v>
      </c>
      <c r="C2629" s="42">
        <v>2.5</v>
      </c>
      <c r="D2629" s="42">
        <v>500</v>
      </c>
      <c r="E2629" s="43">
        <v>44562</v>
      </c>
    </row>
    <row r="2630" spans="1:5" x14ac:dyDescent="0.25">
      <c r="A2630" s="41" t="s">
        <v>38</v>
      </c>
      <c r="B2630" s="42">
        <v>1.4999999999999999E-2</v>
      </c>
      <c r="C2630" s="42">
        <v>7.5</v>
      </c>
      <c r="D2630" s="42">
        <v>500</v>
      </c>
      <c r="E2630" s="43">
        <v>44562</v>
      </c>
    </row>
    <row r="2631" spans="1:5" x14ac:dyDescent="0.25">
      <c r="A2631" s="41" t="s">
        <v>38</v>
      </c>
      <c r="B2631" s="42">
        <v>8.0000000000000002E-3</v>
      </c>
      <c r="C2631" s="42">
        <v>4</v>
      </c>
      <c r="D2631" s="42">
        <v>500</v>
      </c>
      <c r="E2631" s="43">
        <v>44562</v>
      </c>
    </row>
    <row r="2632" spans="1:5" x14ac:dyDescent="0.25">
      <c r="A2632" s="41" t="s">
        <v>38</v>
      </c>
      <c r="B2632" s="42">
        <v>0.01</v>
      </c>
      <c r="C2632" s="42">
        <v>5</v>
      </c>
      <c r="D2632" s="42">
        <v>500</v>
      </c>
      <c r="E2632" s="43">
        <v>44562</v>
      </c>
    </row>
    <row r="2633" spans="1:5" x14ac:dyDescent="0.25">
      <c r="A2633" s="41" t="s">
        <v>161</v>
      </c>
      <c r="B2633" s="42">
        <v>2E-3</v>
      </c>
      <c r="C2633" s="42">
        <v>6.76</v>
      </c>
      <c r="D2633" s="42">
        <v>3380</v>
      </c>
      <c r="E2633" s="43">
        <v>44562</v>
      </c>
    </row>
    <row r="2634" spans="1:5" x14ac:dyDescent="0.25">
      <c r="A2634" s="41" t="s">
        <v>161</v>
      </c>
      <c r="B2634" s="42">
        <v>1E-3</v>
      </c>
      <c r="C2634" s="42">
        <v>3.38</v>
      </c>
      <c r="D2634" s="42">
        <v>3380</v>
      </c>
      <c r="E2634" s="43">
        <v>44562</v>
      </c>
    </row>
    <row r="2635" spans="1:5" x14ac:dyDescent="0.25">
      <c r="A2635" s="41" t="s">
        <v>161</v>
      </c>
      <c r="B2635" s="42">
        <v>5.0000000000000001E-3</v>
      </c>
      <c r="C2635" s="42">
        <v>16.899999999999999</v>
      </c>
      <c r="D2635" s="42">
        <v>3380</v>
      </c>
      <c r="E2635" s="43">
        <v>44562</v>
      </c>
    </row>
    <row r="2636" spans="1:5" x14ac:dyDescent="0.25">
      <c r="A2636" s="41" t="s">
        <v>161</v>
      </c>
      <c r="B2636" s="42">
        <v>1E-3</v>
      </c>
      <c r="C2636" s="42">
        <v>3.38</v>
      </c>
      <c r="D2636" s="42">
        <v>3380</v>
      </c>
      <c r="E2636" s="43">
        <v>44562</v>
      </c>
    </row>
    <row r="2637" spans="1:5" x14ac:dyDescent="0.25">
      <c r="A2637" s="41" t="s">
        <v>161</v>
      </c>
      <c r="B2637" s="42">
        <v>2E-3</v>
      </c>
      <c r="C2637" s="42">
        <v>6.76</v>
      </c>
      <c r="D2637" s="42">
        <v>3380</v>
      </c>
      <c r="E2637" s="43">
        <v>44562</v>
      </c>
    </row>
    <row r="2638" spans="1:5" x14ac:dyDescent="0.25">
      <c r="A2638" s="41" t="s">
        <v>161</v>
      </c>
      <c r="B2638" s="42">
        <v>7.0000000000000001E-3</v>
      </c>
      <c r="C2638" s="42">
        <v>23.66</v>
      </c>
      <c r="D2638" s="42">
        <v>3380</v>
      </c>
      <c r="E2638" s="43">
        <v>44562</v>
      </c>
    </row>
    <row r="2639" spans="1:5" x14ac:dyDescent="0.25">
      <c r="A2639" s="41" t="s">
        <v>161</v>
      </c>
      <c r="B2639" s="42">
        <v>4.0000000000000001E-3</v>
      </c>
      <c r="C2639" s="42">
        <v>13.52</v>
      </c>
      <c r="D2639" s="42">
        <v>3380</v>
      </c>
      <c r="E2639" s="43">
        <v>44562</v>
      </c>
    </row>
    <row r="2640" spans="1:5" x14ac:dyDescent="0.25">
      <c r="A2640" s="41" t="s">
        <v>161</v>
      </c>
      <c r="B2640" s="42">
        <v>2E-3</v>
      </c>
      <c r="C2640" s="42">
        <v>6.76</v>
      </c>
      <c r="D2640" s="42">
        <v>3380</v>
      </c>
      <c r="E2640" s="43">
        <v>44562</v>
      </c>
    </row>
    <row r="2641" spans="1:5" x14ac:dyDescent="0.25">
      <c r="A2641" s="41" t="s">
        <v>161</v>
      </c>
      <c r="B2641" s="42">
        <v>1.0999999999999999E-2</v>
      </c>
      <c r="C2641" s="42">
        <v>37.18</v>
      </c>
      <c r="D2641" s="42">
        <v>3380</v>
      </c>
      <c r="E2641" s="43">
        <v>44562</v>
      </c>
    </row>
    <row r="2642" spans="1:5" x14ac:dyDescent="0.25">
      <c r="A2642" s="41" t="s">
        <v>161</v>
      </c>
      <c r="B2642" s="42">
        <v>8.9999999999999993E-3</v>
      </c>
      <c r="C2642" s="42">
        <v>30.42</v>
      </c>
      <c r="D2642" s="42">
        <v>3380</v>
      </c>
      <c r="E2642" s="43">
        <v>44562</v>
      </c>
    </row>
    <row r="2643" spans="1:5" x14ac:dyDescent="0.25">
      <c r="A2643" s="41" t="s">
        <v>161</v>
      </c>
      <c r="B2643" s="42">
        <v>6.0000000000000001E-3</v>
      </c>
      <c r="C2643" s="42">
        <v>20.28</v>
      </c>
      <c r="D2643" s="42">
        <v>3380</v>
      </c>
      <c r="E2643" s="43">
        <v>44562</v>
      </c>
    </row>
    <row r="2644" spans="1:5" x14ac:dyDescent="0.25">
      <c r="A2644" s="41" t="s">
        <v>161</v>
      </c>
      <c r="B2644" s="42">
        <v>1E-3</v>
      </c>
      <c r="C2644" s="42">
        <v>3.38</v>
      </c>
      <c r="D2644" s="42">
        <v>3380</v>
      </c>
      <c r="E2644" s="43">
        <v>44562</v>
      </c>
    </row>
    <row r="2645" spans="1:5" x14ac:dyDescent="0.25">
      <c r="A2645" s="41" t="s">
        <v>161</v>
      </c>
      <c r="B2645" s="42">
        <v>2E-3</v>
      </c>
      <c r="C2645" s="42">
        <v>6.76</v>
      </c>
      <c r="D2645" s="42">
        <v>3380</v>
      </c>
      <c r="E2645" s="43">
        <v>44562</v>
      </c>
    </row>
    <row r="2646" spans="1:5" x14ac:dyDescent="0.25">
      <c r="A2646" s="41" t="s">
        <v>161</v>
      </c>
      <c r="B2646" s="42">
        <v>8.0000000000000002E-3</v>
      </c>
      <c r="C2646" s="42">
        <v>27.04</v>
      </c>
      <c r="D2646" s="42">
        <v>3380</v>
      </c>
      <c r="E2646" s="43">
        <v>44562</v>
      </c>
    </row>
    <row r="2647" spans="1:5" x14ac:dyDescent="0.25">
      <c r="A2647" s="41" t="s">
        <v>161</v>
      </c>
      <c r="B2647" s="42">
        <v>5.0000000000000001E-3</v>
      </c>
      <c r="C2647" s="42">
        <v>16.899999999999999</v>
      </c>
      <c r="D2647" s="42">
        <v>3380</v>
      </c>
      <c r="E2647" s="43">
        <v>44562</v>
      </c>
    </row>
    <row r="2648" spans="1:5" x14ac:dyDescent="0.25">
      <c r="A2648" s="41" t="s">
        <v>161</v>
      </c>
      <c r="B2648" s="42">
        <v>2E-3</v>
      </c>
      <c r="C2648" s="42">
        <v>6.76</v>
      </c>
      <c r="D2648" s="42">
        <v>3380</v>
      </c>
      <c r="E2648" s="43">
        <v>44562</v>
      </c>
    </row>
    <row r="2649" spans="1:5" x14ac:dyDescent="0.25">
      <c r="A2649" s="41" t="s">
        <v>161</v>
      </c>
      <c r="B2649" s="42">
        <v>2E-3</v>
      </c>
      <c r="C2649" s="42">
        <v>6.76</v>
      </c>
      <c r="D2649" s="42">
        <v>3380</v>
      </c>
      <c r="E2649" s="43">
        <v>44562</v>
      </c>
    </row>
    <row r="2650" spans="1:5" x14ac:dyDescent="0.25">
      <c r="A2650" s="41" t="s">
        <v>161</v>
      </c>
      <c r="B2650" s="42">
        <v>2E-3</v>
      </c>
      <c r="C2650" s="42">
        <v>6.76</v>
      </c>
      <c r="D2650" s="42">
        <v>3380</v>
      </c>
      <c r="E2650" s="43">
        <v>44562</v>
      </c>
    </row>
    <row r="2651" spans="1:5" x14ac:dyDescent="0.25">
      <c r="A2651" s="41" t="s">
        <v>161</v>
      </c>
      <c r="B2651" s="42">
        <v>4.0000000000000001E-3</v>
      </c>
      <c r="C2651" s="42">
        <v>13.52</v>
      </c>
      <c r="D2651" s="42">
        <v>3380</v>
      </c>
      <c r="E2651" s="43">
        <v>44562</v>
      </c>
    </row>
    <row r="2652" spans="1:5" x14ac:dyDescent="0.25">
      <c r="A2652" s="41" t="s">
        <v>161</v>
      </c>
      <c r="B2652" s="42">
        <v>1E-3</v>
      </c>
      <c r="C2652" s="42">
        <v>3.38</v>
      </c>
      <c r="D2652" s="42">
        <v>3380</v>
      </c>
      <c r="E2652" s="43">
        <v>44562</v>
      </c>
    </row>
    <row r="2653" spans="1:5" x14ac:dyDescent="0.25">
      <c r="A2653" s="41" t="s">
        <v>161</v>
      </c>
      <c r="B2653" s="42">
        <v>2E-3</v>
      </c>
      <c r="C2653" s="42">
        <v>6.76</v>
      </c>
      <c r="D2653" s="42">
        <v>3380</v>
      </c>
      <c r="E2653" s="43">
        <v>44562</v>
      </c>
    </row>
    <row r="2654" spans="1:5" x14ac:dyDescent="0.25">
      <c r="A2654" s="41" t="s">
        <v>161</v>
      </c>
      <c r="B2654" s="42">
        <v>2E-3</v>
      </c>
      <c r="C2654" s="42">
        <v>6.76</v>
      </c>
      <c r="D2654" s="42">
        <v>3380</v>
      </c>
      <c r="E2654" s="43">
        <v>44562</v>
      </c>
    </row>
    <row r="2655" spans="1:5" x14ac:dyDescent="0.25">
      <c r="A2655" s="41" t="s">
        <v>161</v>
      </c>
      <c r="B2655" s="42">
        <v>3.0000000000000001E-3</v>
      </c>
      <c r="C2655" s="42">
        <v>10.14</v>
      </c>
      <c r="D2655" s="42">
        <v>3380</v>
      </c>
      <c r="E2655" s="43">
        <v>44562</v>
      </c>
    </row>
    <row r="2656" spans="1:5" x14ac:dyDescent="0.25">
      <c r="A2656" s="41" t="s">
        <v>161</v>
      </c>
      <c r="B2656" s="42">
        <v>0.01</v>
      </c>
      <c r="C2656" s="42">
        <v>33.799999999999997</v>
      </c>
      <c r="D2656" s="42">
        <v>3380</v>
      </c>
      <c r="E2656" s="43">
        <v>44562</v>
      </c>
    </row>
    <row r="2657" spans="1:5" x14ac:dyDescent="0.25">
      <c r="A2657" s="41" t="s">
        <v>161</v>
      </c>
      <c r="B2657" s="42">
        <v>2E-3</v>
      </c>
      <c r="C2657" s="42">
        <v>6.76</v>
      </c>
      <c r="D2657" s="42">
        <v>3380</v>
      </c>
      <c r="E2657" s="43">
        <v>44562</v>
      </c>
    </row>
    <row r="2658" spans="1:5" x14ac:dyDescent="0.25">
      <c r="A2658" s="41" t="s">
        <v>161</v>
      </c>
      <c r="B2658" s="42">
        <v>6.0000000000000001E-3</v>
      </c>
      <c r="C2658" s="42">
        <v>20.28</v>
      </c>
      <c r="D2658" s="42">
        <v>3380</v>
      </c>
      <c r="E2658" s="43">
        <v>44562</v>
      </c>
    </row>
    <row r="2659" spans="1:5" x14ac:dyDescent="0.25">
      <c r="A2659" s="41" t="s">
        <v>161</v>
      </c>
      <c r="B2659" s="42">
        <v>7.0000000000000001E-3</v>
      </c>
      <c r="C2659" s="42">
        <v>23.66</v>
      </c>
      <c r="D2659" s="42">
        <v>3380</v>
      </c>
      <c r="E2659" s="43">
        <v>44562</v>
      </c>
    </row>
    <row r="2660" spans="1:5" x14ac:dyDescent="0.25">
      <c r="A2660" s="41" t="s">
        <v>161</v>
      </c>
      <c r="B2660" s="42">
        <v>6.0000000000000001E-3</v>
      </c>
      <c r="C2660" s="42">
        <v>20.28</v>
      </c>
      <c r="D2660" s="42">
        <v>3380</v>
      </c>
      <c r="E2660" s="43">
        <v>44562</v>
      </c>
    </row>
    <row r="2661" spans="1:5" x14ac:dyDescent="0.25">
      <c r="A2661" s="41" t="s">
        <v>161</v>
      </c>
      <c r="B2661" s="42">
        <v>6.0000000000000001E-3</v>
      </c>
      <c r="C2661" s="42">
        <v>20.28</v>
      </c>
      <c r="D2661" s="42">
        <v>3380</v>
      </c>
      <c r="E2661" s="43">
        <v>44562</v>
      </c>
    </row>
    <row r="2662" spans="1:5" x14ac:dyDescent="0.25">
      <c r="A2662" s="41" t="s">
        <v>161</v>
      </c>
      <c r="B2662" s="42">
        <v>2E-3</v>
      </c>
      <c r="C2662" s="42">
        <v>6.76</v>
      </c>
      <c r="D2662" s="42">
        <v>3380</v>
      </c>
      <c r="E2662" s="43">
        <v>44562</v>
      </c>
    </row>
    <row r="2663" spans="1:5" x14ac:dyDescent="0.25">
      <c r="A2663" s="41" t="s">
        <v>161</v>
      </c>
      <c r="B2663" s="42">
        <v>6.0000000000000001E-3</v>
      </c>
      <c r="C2663" s="42">
        <v>20.28</v>
      </c>
      <c r="D2663" s="42">
        <v>3380</v>
      </c>
      <c r="E2663" s="43">
        <v>44562</v>
      </c>
    </row>
    <row r="2664" spans="1:5" x14ac:dyDescent="0.25">
      <c r="A2664" s="41" t="s">
        <v>161</v>
      </c>
      <c r="B2664" s="42">
        <v>2E-3</v>
      </c>
      <c r="C2664" s="42">
        <v>6.76</v>
      </c>
      <c r="D2664" s="42">
        <v>3380</v>
      </c>
      <c r="E2664" s="43">
        <v>44562</v>
      </c>
    </row>
    <row r="2665" spans="1:5" x14ac:dyDescent="0.25">
      <c r="A2665" s="41" t="s">
        <v>161</v>
      </c>
      <c r="B2665" s="42">
        <v>1E-3</v>
      </c>
      <c r="C2665" s="42">
        <v>3.38</v>
      </c>
      <c r="D2665" s="42">
        <v>3380</v>
      </c>
      <c r="E2665" s="43">
        <v>44562</v>
      </c>
    </row>
    <row r="2666" spans="1:5" x14ac:dyDescent="0.25">
      <c r="A2666" s="41" t="s">
        <v>161</v>
      </c>
      <c r="B2666" s="42">
        <v>2E-3</v>
      </c>
      <c r="C2666" s="42">
        <v>6.76</v>
      </c>
      <c r="D2666" s="42">
        <v>3380</v>
      </c>
      <c r="E2666" s="43">
        <v>44562</v>
      </c>
    </row>
    <row r="2667" spans="1:5" x14ac:dyDescent="0.25">
      <c r="A2667" s="41" t="s">
        <v>161</v>
      </c>
      <c r="B2667" s="42">
        <v>2E-3</v>
      </c>
      <c r="C2667" s="42">
        <v>6.76</v>
      </c>
      <c r="D2667" s="42">
        <v>3380</v>
      </c>
      <c r="E2667" s="43">
        <v>44562</v>
      </c>
    </row>
    <row r="2668" spans="1:5" x14ac:dyDescent="0.25">
      <c r="A2668" s="41" t="s">
        <v>161</v>
      </c>
      <c r="B2668" s="42">
        <v>2E-3</v>
      </c>
      <c r="C2668" s="42">
        <v>6.76</v>
      </c>
      <c r="D2668" s="42">
        <v>3380</v>
      </c>
      <c r="E2668" s="43">
        <v>44562</v>
      </c>
    </row>
    <row r="2669" spans="1:5" x14ac:dyDescent="0.25">
      <c r="A2669" s="41" t="s">
        <v>161</v>
      </c>
      <c r="B2669" s="42">
        <v>6.0000000000000001E-3</v>
      </c>
      <c r="C2669" s="42">
        <v>20.28</v>
      </c>
      <c r="D2669" s="42">
        <v>3380</v>
      </c>
      <c r="E2669" s="43">
        <v>44562</v>
      </c>
    </row>
    <row r="2670" spans="1:5" x14ac:dyDescent="0.25">
      <c r="A2670" s="41" t="s">
        <v>161</v>
      </c>
      <c r="B2670" s="42">
        <v>1E-3</v>
      </c>
      <c r="C2670" s="42">
        <v>3.38</v>
      </c>
      <c r="D2670" s="42">
        <v>3380</v>
      </c>
      <c r="E2670" s="43">
        <v>44562</v>
      </c>
    </row>
    <row r="2671" spans="1:5" x14ac:dyDescent="0.25">
      <c r="A2671" s="41" t="s">
        <v>161</v>
      </c>
      <c r="B2671" s="42">
        <v>2E-3</v>
      </c>
      <c r="C2671" s="42">
        <v>6.76</v>
      </c>
      <c r="D2671" s="42">
        <v>3380</v>
      </c>
      <c r="E2671" s="43">
        <v>44562</v>
      </c>
    </row>
    <row r="2672" spans="1:5" x14ac:dyDescent="0.25">
      <c r="A2672" s="41" t="s">
        <v>161</v>
      </c>
      <c r="B2672" s="42">
        <v>1.4999999999999999E-2</v>
      </c>
      <c r="C2672" s="42">
        <v>50.7</v>
      </c>
      <c r="D2672" s="42">
        <v>3380</v>
      </c>
      <c r="E2672" s="43">
        <v>44562</v>
      </c>
    </row>
    <row r="2673" spans="1:5" x14ac:dyDescent="0.25">
      <c r="A2673" s="41" t="s">
        <v>161</v>
      </c>
      <c r="B2673" s="42">
        <v>2E-3</v>
      </c>
      <c r="C2673" s="42">
        <v>6.76</v>
      </c>
      <c r="D2673" s="42">
        <v>3380</v>
      </c>
      <c r="E2673" s="43">
        <v>44562</v>
      </c>
    </row>
    <row r="2674" spans="1:5" x14ac:dyDescent="0.25">
      <c r="A2674" s="41" t="s">
        <v>161</v>
      </c>
      <c r="B2674" s="42">
        <v>2E-3</v>
      </c>
      <c r="C2674" s="42">
        <v>6.76</v>
      </c>
      <c r="D2674" s="42">
        <v>3380</v>
      </c>
      <c r="E2674" s="43">
        <v>44562</v>
      </c>
    </row>
    <row r="2675" spans="1:5" x14ac:dyDescent="0.25">
      <c r="A2675" s="41" t="s">
        <v>161</v>
      </c>
      <c r="B2675" s="42">
        <v>6.0000000000000001E-3</v>
      </c>
      <c r="C2675" s="42">
        <v>20.28</v>
      </c>
      <c r="D2675" s="42">
        <v>3380</v>
      </c>
      <c r="E2675" s="43">
        <v>44562</v>
      </c>
    </row>
    <row r="2676" spans="1:5" x14ac:dyDescent="0.25">
      <c r="A2676" s="41" t="s">
        <v>161</v>
      </c>
      <c r="B2676" s="42">
        <v>8.0000000000000002E-3</v>
      </c>
      <c r="C2676" s="42">
        <v>27.04</v>
      </c>
      <c r="D2676" s="42">
        <v>3380</v>
      </c>
      <c r="E2676" s="43">
        <v>44562</v>
      </c>
    </row>
    <row r="2677" spans="1:5" x14ac:dyDescent="0.25">
      <c r="A2677" s="41" t="s">
        <v>161</v>
      </c>
      <c r="B2677" s="42">
        <v>1.2E-2</v>
      </c>
      <c r="C2677" s="42">
        <v>40.56</v>
      </c>
      <c r="D2677" s="42">
        <v>3380</v>
      </c>
      <c r="E2677" s="43">
        <v>44562</v>
      </c>
    </row>
    <row r="2678" spans="1:5" x14ac:dyDescent="0.25">
      <c r="A2678" s="41" t="s">
        <v>161</v>
      </c>
      <c r="B2678" s="42">
        <v>6.0000000000000001E-3</v>
      </c>
      <c r="C2678" s="42">
        <v>20.28</v>
      </c>
      <c r="D2678" s="42">
        <v>3380</v>
      </c>
      <c r="E2678" s="43">
        <v>44562</v>
      </c>
    </row>
    <row r="2679" spans="1:5" x14ac:dyDescent="0.25">
      <c r="A2679" s="41" t="s">
        <v>161</v>
      </c>
      <c r="B2679" s="42">
        <v>3.0000000000000001E-3</v>
      </c>
      <c r="C2679" s="42">
        <v>10.14</v>
      </c>
      <c r="D2679" s="42">
        <v>3380</v>
      </c>
      <c r="E2679" s="43">
        <v>44562</v>
      </c>
    </row>
    <row r="2680" spans="1:5" x14ac:dyDescent="0.25">
      <c r="A2680" s="41" t="s">
        <v>161</v>
      </c>
      <c r="B2680" s="42">
        <v>2E-3</v>
      </c>
      <c r="C2680" s="42">
        <v>6.76</v>
      </c>
      <c r="D2680" s="42">
        <v>3380</v>
      </c>
      <c r="E2680" s="43">
        <v>44562</v>
      </c>
    </row>
    <row r="2681" spans="1:5" x14ac:dyDescent="0.25">
      <c r="A2681" s="41" t="s">
        <v>161</v>
      </c>
      <c r="B2681" s="42">
        <v>5.0000000000000001E-3</v>
      </c>
      <c r="C2681" s="42">
        <v>16.899999999999999</v>
      </c>
      <c r="D2681" s="42">
        <v>3380</v>
      </c>
      <c r="E2681" s="43">
        <v>44562</v>
      </c>
    </row>
    <row r="2682" spans="1:5" x14ac:dyDescent="0.25">
      <c r="A2682" s="41" t="s">
        <v>161</v>
      </c>
      <c r="B2682" s="42">
        <v>7.0000000000000001E-3</v>
      </c>
      <c r="C2682" s="42">
        <v>23.66</v>
      </c>
      <c r="D2682" s="42">
        <v>3380</v>
      </c>
      <c r="E2682" s="43">
        <v>44562</v>
      </c>
    </row>
    <row r="2683" spans="1:5" x14ac:dyDescent="0.25">
      <c r="A2683" s="41" t="s">
        <v>161</v>
      </c>
      <c r="B2683" s="42">
        <v>1E-3</v>
      </c>
      <c r="C2683" s="42">
        <v>3.38</v>
      </c>
      <c r="D2683" s="42">
        <v>3380</v>
      </c>
      <c r="E2683" s="43">
        <v>44562</v>
      </c>
    </row>
    <row r="2684" spans="1:5" x14ac:dyDescent="0.25">
      <c r="A2684" s="41" t="s">
        <v>161</v>
      </c>
      <c r="B2684" s="42">
        <v>2E-3</v>
      </c>
      <c r="C2684" s="42">
        <v>6.76</v>
      </c>
      <c r="D2684" s="42">
        <v>3380</v>
      </c>
      <c r="E2684" s="43">
        <v>44562</v>
      </c>
    </row>
    <row r="2685" spans="1:5" x14ac:dyDescent="0.25">
      <c r="A2685" s="41" t="s">
        <v>161</v>
      </c>
      <c r="B2685" s="42">
        <v>2E-3</v>
      </c>
      <c r="C2685" s="42">
        <v>6.76</v>
      </c>
      <c r="D2685" s="42">
        <v>3380</v>
      </c>
      <c r="E2685" s="43">
        <v>44562</v>
      </c>
    </row>
    <row r="2686" spans="1:5" x14ac:dyDescent="0.25">
      <c r="A2686" s="41" t="s">
        <v>161</v>
      </c>
      <c r="B2686" s="42">
        <v>6.0000000000000001E-3</v>
      </c>
      <c r="C2686" s="42">
        <v>20.28</v>
      </c>
      <c r="D2686" s="42">
        <v>3380</v>
      </c>
      <c r="E2686" s="43">
        <v>44562</v>
      </c>
    </row>
    <row r="2687" spans="1:5" x14ac:dyDescent="0.25">
      <c r="A2687" s="41" t="s">
        <v>161</v>
      </c>
      <c r="B2687" s="42">
        <v>6.0000000000000001E-3</v>
      </c>
      <c r="C2687" s="42">
        <v>20.28</v>
      </c>
      <c r="D2687" s="42">
        <v>3380</v>
      </c>
      <c r="E2687" s="43">
        <v>44562</v>
      </c>
    </row>
    <row r="2688" spans="1:5" x14ac:dyDescent="0.25">
      <c r="A2688" s="41" t="s">
        <v>161</v>
      </c>
      <c r="B2688" s="42">
        <v>1E-3</v>
      </c>
      <c r="C2688" s="42">
        <v>3.38</v>
      </c>
      <c r="D2688" s="42">
        <v>3380</v>
      </c>
      <c r="E2688" s="43">
        <v>44562</v>
      </c>
    </row>
    <row r="2689" spans="1:5" x14ac:dyDescent="0.25">
      <c r="A2689" s="41" t="s">
        <v>161</v>
      </c>
      <c r="B2689" s="42">
        <v>2E-3</v>
      </c>
      <c r="C2689" s="42">
        <v>6.76</v>
      </c>
      <c r="D2689" s="42">
        <v>3380</v>
      </c>
      <c r="E2689" s="43">
        <v>44562</v>
      </c>
    </row>
    <row r="2690" spans="1:5" x14ac:dyDescent="0.25">
      <c r="A2690" s="41" t="s">
        <v>73</v>
      </c>
      <c r="B2690" s="42">
        <v>4.0000000000000001E-3</v>
      </c>
      <c r="C2690" s="42">
        <v>3.18</v>
      </c>
      <c r="D2690" s="42">
        <v>795</v>
      </c>
      <c r="E2690" s="43">
        <v>44562</v>
      </c>
    </row>
    <row r="2691" spans="1:5" x14ac:dyDescent="0.25">
      <c r="A2691" s="41" t="s">
        <v>73</v>
      </c>
      <c r="B2691" s="42">
        <v>6.0000000000000001E-3</v>
      </c>
      <c r="C2691" s="42">
        <v>4.7699999999999996</v>
      </c>
      <c r="D2691" s="42">
        <v>795</v>
      </c>
      <c r="E2691" s="43">
        <v>44562</v>
      </c>
    </row>
    <row r="2692" spans="1:5" x14ac:dyDescent="0.25">
      <c r="A2692" s="41" t="s">
        <v>73</v>
      </c>
      <c r="B2692" s="42">
        <v>3.0000000000000001E-3</v>
      </c>
      <c r="C2692" s="42">
        <v>2.39</v>
      </c>
      <c r="D2692" s="42">
        <v>796.67</v>
      </c>
      <c r="E2692" s="43">
        <v>44562</v>
      </c>
    </row>
    <row r="2693" spans="1:5" x14ac:dyDescent="0.25">
      <c r="A2693" s="41" t="s">
        <v>73</v>
      </c>
      <c r="B2693" s="42">
        <v>1E-3</v>
      </c>
      <c r="C2693" s="42">
        <v>0.8</v>
      </c>
      <c r="D2693" s="42">
        <v>800</v>
      </c>
      <c r="E2693" s="43">
        <v>44562</v>
      </c>
    </row>
    <row r="2694" spans="1:5" x14ac:dyDescent="0.25">
      <c r="A2694" s="41" t="s">
        <v>73</v>
      </c>
      <c r="B2694" s="42">
        <v>6.0000000000000001E-3</v>
      </c>
      <c r="C2694" s="42">
        <v>4.7699999999999996</v>
      </c>
      <c r="D2694" s="42">
        <v>795</v>
      </c>
      <c r="E2694" s="43">
        <v>44562</v>
      </c>
    </row>
    <row r="2695" spans="1:5" x14ac:dyDescent="0.25">
      <c r="A2695" s="41" t="s">
        <v>73</v>
      </c>
      <c r="B2695" s="42">
        <v>0.93200000000000005</v>
      </c>
      <c r="C2695" s="42">
        <v>740.96</v>
      </c>
      <c r="D2695" s="42">
        <v>795.02</v>
      </c>
      <c r="E2695" s="43">
        <v>44562</v>
      </c>
    </row>
    <row r="2696" spans="1:5" x14ac:dyDescent="0.25">
      <c r="A2696" s="41" t="s">
        <v>73</v>
      </c>
      <c r="B2696" s="42">
        <v>4.0000000000000001E-3</v>
      </c>
      <c r="C2696" s="42">
        <v>3.29</v>
      </c>
      <c r="D2696" s="42">
        <v>822.5</v>
      </c>
      <c r="E2696" s="43">
        <v>44562</v>
      </c>
    </row>
    <row r="2697" spans="1:5" x14ac:dyDescent="0.25">
      <c r="A2697" s="41" t="s">
        <v>73</v>
      </c>
      <c r="B2697" s="42">
        <v>2E-3</v>
      </c>
      <c r="C2697" s="42">
        <v>1.64</v>
      </c>
      <c r="D2697" s="42">
        <v>820</v>
      </c>
      <c r="E2697" s="43">
        <v>44562</v>
      </c>
    </row>
    <row r="2698" spans="1:5" x14ac:dyDescent="0.25">
      <c r="A2698" s="41" t="s">
        <v>73</v>
      </c>
      <c r="B2698" s="42">
        <v>1E-3</v>
      </c>
      <c r="C2698" s="42">
        <v>0.82</v>
      </c>
      <c r="D2698" s="42">
        <v>820</v>
      </c>
      <c r="E2698" s="43">
        <v>44562</v>
      </c>
    </row>
    <row r="2699" spans="1:5" x14ac:dyDescent="0.25">
      <c r="A2699" s="41" t="s">
        <v>73</v>
      </c>
      <c r="B2699" s="42">
        <v>0.01</v>
      </c>
      <c r="C2699" s="42">
        <v>8.2200000000000006</v>
      </c>
      <c r="D2699" s="42">
        <v>822</v>
      </c>
      <c r="E2699" s="43">
        <v>44562</v>
      </c>
    </row>
    <row r="2700" spans="1:5" x14ac:dyDescent="0.25">
      <c r="A2700" s="41" t="s">
        <v>73</v>
      </c>
      <c r="B2700" s="42">
        <v>2E-3</v>
      </c>
      <c r="C2700" s="42">
        <v>1.64</v>
      </c>
      <c r="D2700" s="42">
        <v>820</v>
      </c>
      <c r="E2700" s="43">
        <v>44562</v>
      </c>
    </row>
    <row r="2701" spans="1:5" x14ac:dyDescent="0.25">
      <c r="A2701" s="41" t="s">
        <v>73</v>
      </c>
      <c r="B2701" s="42">
        <v>1E-3</v>
      </c>
      <c r="C2701" s="42">
        <v>0.82</v>
      </c>
      <c r="D2701" s="42">
        <v>820</v>
      </c>
      <c r="E2701" s="43">
        <v>44562</v>
      </c>
    </row>
    <row r="2702" spans="1:5" x14ac:dyDescent="0.25">
      <c r="A2702" s="41" t="s">
        <v>73</v>
      </c>
      <c r="B2702" s="42">
        <v>5.0000000000000001E-3</v>
      </c>
      <c r="C2702" s="42">
        <v>4.1100000000000003</v>
      </c>
      <c r="D2702" s="42">
        <v>822</v>
      </c>
      <c r="E2702" s="43">
        <v>44562</v>
      </c>
    </row>
    <row r="2703" spans="1:5" x14ac:dyDescent="0.25">
      <c r="A2703" s="41" t="s">
        <v>73</v>
      </c>
      <c r="B2703" s="42">
        <v>1E-3</v>
      </c>
      <c r="C2703" s="42">
        <v>0.82</v>
      </c>
      <c r="D2703" s="42">
        <v>820</v>
      </c>
      <c r="E2703" s="43">
        <v>44562</v>
      </c>
    </row>
    <row r="2704" spans="1:5" x14ac:dyDescent="0.25">
      <c r="A2704" s="41" t="s">
        <v>73</v>
      </c>
      <c r="B2704" s="42">
        <v>8.0000000000000002E-3</v>
      </c>
      <c r="C2704" s="42">
        <v>6.58</v>
      </c>
      <c r="D2704" s="42">
        <v>822.5</v>
      </c>
      <c r="E2704" s="43">
        <v>44562</v>
      </c>
    </row>
    <row r="2705" spans="1:5" x14ac:dyDescent="0.25">
      <c r="A2705" s="41" t="s">
        <v>73</v>
      </c>
      <c r="B2705" s="42">
        <v>5.0000000000000001E-3</v>
      </c>
      <c r="C2705" s="42">
        <v>4.1100000000000003</v>
      </c>
      <c r="D2705" s="42">
        <v>822</v>
      </c>
      <c r="E2705" s="43">
        <v>44562</v>
      </c>
    </row>
    <row r="2706" spans="1:5" x14ac:dyDescent="0.25">
      <c r="A2706" s="41" t="s">
        <v>73</v>
      </c>
      <c r="B2706" s="42">
        <v>2E-3</v>
      </c>
      <c r="C2706" s="42">
        <v>1.64</v>
      </c>
      <c r="D2706" s="42">
        <v>820</v>
      </c>
      <c r="E2706" s="43">
        <v>44562</v>
      </c>
    </row>
    <row r="2707" spans="1:5" x14ac:dyDescent="0.25">
      <c r="A2707" s="41" t="s">
        <v>73</v>
      </c>
      <c r="B2707" s="42">
        <v>2E-3</v>
      </c>
      <c r="C2707" s="42">
        <v>1.64</v>
      </c>
      <c r="D2707" s="42">
        <v>820</v>
      </c>
      <c r="E2707" s="43">
        <v>44562</v>
      </c>
    </row>
    <row r="2708" spans="1:5" x14ac:dyDescent="0.25">
      <c r="A2708" s="41" t="s">
        <v>73</v>
      </c>
      <c r="B2708" s="42">
        <v>2E-3</v>
      </c>
      <c r="C2708" s="42">
        <v>1.64</v>
      </c>
      <c r="D2708" s="42">
        <v>820</v>
      </c>
      <c r="E2708" s="43">
        <v>44562</v>
      </c>
    </row>
    <row r="2709" spans="1:5" x14ac:dyDescent="0.25">
      <c r="A2709" s="41" t="s">
        <v>73</v>
      </c>
      <c r="B2709" s="42">
        <v>1E-3</v>
      </c>
      <c r="C2709" s="42">
        <v>0.82</v>
      </c>
      <c r="D2709" s="42">
        <v>820</v>
      </c>
      <c r="E2709" s="43">
        <v>44562</v>
      </c>
    </row>
    <row r="2710" spans="1:5" x14ac:dyDescent="0.25">
      <c r="A2710" s="41" t="s">
        <v>73</v>
      </c>
      <c r="B2710" s="42">
        <v>1E-3</v>
      </c>
      <c r="C2710" s="42">
        <v>0.82</v>
      </c>
      <c r="D2710" s="42">
        <v>820</v>
      </c>
      <c r="E2710" s="43">
        <v>44562</v>
      </c>
    </row>
    <row r="2711" spans="1:5" x14ac:dyDescent="0.25">
      <c r="A2711" s="41" t="s">
        <v>73</v>
      </c>
      <c r="B2711" s="42">
        <v>2E-3</v>
      </c>
      <c r="C2711" s="42">
        <v>1.64</v>
      </c>
      <c r="D2711" s="42">
        <v>820</v>
      </c>
      <c r="E2711" s="43">
        <v>44562</v>
      </c>
    </row>
    <row r="2712" spans="1:5" x14ac:dyDescent="0.25">
      <c r="A2712" s="41" t="s">
        <v>73</v>
      </c>
      <c r="B2712" s="42">
        <v>6.0000000000000001E-3</v>
      </c>
      <c r="C2712" s="42">
        <v>4.9400000000000004</v>
      </c>
      <c r="D2712" s="42">
        <v>823.33</v>
      </c>
      <c r="E2712" s="43">
        <v>44562</v>
      </c>
    </row>
    <row r="2713" spans="1:5" x14ac:dyDescent="0.25">
      <c r="A2713" s="41" t="s">
        <v>73</v>
      </c>
      <c r="B2713" s="42">
        <v>5.0000000000000001E-3</v>
      </c>
      <c r="C2713" s="42">
        <v>4.1100000000000003</v>
      </c>
      <c r="D2713" s="42">
        <v>822</v>
      </c>
      <c r="E2713" s="43">
        <v>44562</v>
      </c>
    </row>
    <row r="2714" spans="1:5" x14ac:dyDescent="0.25">
      <c r="A2714" s="41" t="s">
        <v>73</v>
      </c>
      <c r="B2714" s="42">
        <v>5.0000000000000001E-3</v>
      </c>
      <c r="C2714" s="42">
        <v>4.1100000000000003</v>
      </c>
      <c r="D2714" s="42">
        <v>822</v>
      </c>
      <c r="E2714" s="43">
        <v>44562</v>
      </c>
    </row>
    <row r="2715" spans="1:5" x14ac:dyDescent="0.25">
      <c r="A2715" s="41" t="s">
        <v>73</v>
      </c>
      <c r="B2715" s="42">
        <v>2E-3</v>
      </c>
      <c r="C2715" s="42">
        <v>1.64</v>
      </c>
      <c r="D2715" s="42">
        <v>820</v>
      </c>
      <c r="E2715" s="43">
        <v>44562</v>
      </c>
    </row>
    <row r="2716" spans="1:5" x14ac:dyDescent="0.25">
      <c r="A2716" s="41" t="s">
        <v>73</v>
      </c>
      <c r="B2716" s="42">
        <v>4.0000000000000001E-3</v>
      </c>
      <c r="C2716" s="42">
        <v>3.29</v>
      </c>
      <c r="D2716" s="42">
        <v>822.5</v>
      </c>
      <c r="E2716" s="43">
        <v>44562</v>
      </c>
    </row>
    <row r="2717" spans="1:5" x14ac:dyDescent="0.25">
      <c r="A2717" s="41" t="s">
        <v>73</v>
      </c>
      <c r="B2717" s="42">
        <v>2E-3</v>
      </c>
      <c r="C2717" s="42">
        <v>1.64</v>
      </c>
      <c r="D2717" s="42">
        <v>820</v>
      </c>
      <c r="E2717" s="43">
        <v>44562</v>
      </c>
    </row>
    <row r="2718" spans="1:5" x14ac:dyDescent="0.25">
      <c r="A2718" s="41" t="s">
        <v>73</v>
      </c>
      <c r="B2718" s="42">
        <v>2E-3</v>
      </c>
      <c r="C2718" s="42">
        <v>1.64</v>
      </c>
      <c r="D2718" s="42">
        <v>820</v>
      </c>
      <c r="E2718" s="43">
        <v>44562</v>
      </c>
    </row>
    <row r="2719" spans="1:5" x14ac:dyDescent="0.25">
      <c r="A2719" s="41" t="s">
        <v>73</v>
      </c>
      <c r="B2719" s="42">
        <v>3.0000000000000001E-3</v>
      </c>
      <c r="C2719" s="42">
        <v>2.4700000000000002</v>
      </c>
      <c r="D2719" s="42">
        <v>823.33</v>
      </c>
      <c r="E2719" s="43">
        <v>44562</v>
      </c>
    </row>
    <row r="2720" spans="1:5" x14ac:dyDescent="0.25">
      <c r="A2720" s="41" t="s">
        <v>73</v>
      </c>
      <c r="B2720" s="42">
        <v>1E-3</v>
      </c>
      <c r="C2720" s="42">
        <v>0.82</v>
      </c>
      <c r="D2720" s="42">
        <v>820</v>
      </c>
      <c r="E2720" s="43">
        <v>44562</v>
      </c>
    </row>
    <row r="2721" spans="1:5" x14ac:dyDescent="0.25">
      <c r="A2721" s="41" t="s">
        <v>162</v>
      </c>
      <c r="B2721" s="42">
        <v>0.02</v>
      </c>
      <c r="C2721" s="42">
        <v>16.579999999999998</v>
      </c>
      <c r="D2721" s="42">
        <v>829</v>
      </c>
      <c r="E2721" s="43">
        <v>44562</v>
      </c>
    </row>
    <row r="2722" spans="1:5" x14ac:dyDescent="0.25">
      <c r="A2722" s="41" t="s">
        <v>162</v>
      </c>
      <c r="B2722" s="42">
        <v>1E-3</v>
      </c>
      <c r="C2722" s="42">
        <v>0.83</v>
      </c>
      <c r="D2722" s="42">
        <v>830</v>
      </c>
      <c r="E2722" s="43">
        <v>44562</v>
      </c>
    </row>
    <row r="2723" spans="1:5" x14ac:dyDescent="0.25">
      <c r="A2723" s="41" t="s">
        <v>162</v>
      </c>
      <c r="B2723" s="42">
        <v>1E-3</v>
      </c>
      <c r="C2723" s="42">
        <v>0.83</v>
      </c>
      <c r="D2723" s="42">
        <v>830</v>
      </c>
      <c r="E2723" s="43">
        <v>44562</v>
      </c>
    </row>
    <row r="2724" spans="1:5" x14ac:dyDescent="0.25">
      <c r="A2724" s="41" t="s">
        <v>162</v>
      </c>
      <c r="B2724" s="42">
        <v>2E-3</v>
      </c>
      <c r="C2724" s="42">
        <v>1.66</v>
      </c>
      <c r="D2724" s="42">
        <v>830</v>
      </c>
      <c r="E2724" s="43">
        <v>44562</v>
      </c>
    </row>
    <row r="2725" spans="1:5" x14ac:dyDescent="0.25">
      <c r="A2725" s="41" t="s">
        <v>162</v>
      </c>
      <c r="B2725" s="42">
        <v>4.0000000000000001E-3</v>
      </c>
      <c r="C2725" s="42">
        <v>3.32</v>
      </c>
      <c r="D2725" s="42">
        <v>830</v>
      </c>
      <c r="E2725" s="43">
        <v>44562</v>
      </c>
    </row>
    <row r="2726" spans="1:5" x14ac:dyDescent="0.25">
      <c r="A2726" s="41" t="s">
        <v>162</v>
      </c>
      <c r="B2726" s="42">
        <v>4.5999999999999999E-2</v>
      </c>
      <c r="C2726" s="42">
        <v>38.14</v>
      </c>
      <c r="D2726" s="42">
        <v>829.13</v>
      </c>
      <c r="E2726" s="43">
        <v>44562</v>
      </c>
    </row>
    <row r="2727" spans="1:5" x14ac:dyDescent="0.25">
      <c r="A2727" s="41" t="s">
        <v>162</v>
      </c>
      <c r="B2727" s="42">
        <v>4.0000000000000001E-3</v>
      </c>
      <c r="C2727" s="42">
        <v>3.32</v>
      </c>
      <c r="D2727" s="42">
        <v>830</v>
      </c>
      <c r="E2727" s="43">
        <v>44562</v>
      </c>
    </row>
    <row r="2728" spans="1:5" x14ac:dyDescent="0.25">
      <c r="A2728" s="41" t="s">
        <v>162</v>
      </c>
      <c r="B2728" s="42">
        <v>1E-3</v>
      </c>
      <c r="C2728" s="42">
        <v>0.83</v>
      </c>
      <c r="D2728" s="42">
        <v>830</v>
      </c>
      <c r="E2728" s="43">
        <v>44562</v>
      </c>
    </row>
    <row r="2729" spans="1:5" x14ac:dyDescent="0.25">
      <c r="A2729" s="41" t="s">
        <v>162</v>
      </c>
      <c r="B2729" s="42">
        <v>5.0000000000000001E-3</v>
      </c>
      <c r="C2729" s="42">
        <v>4.1399999999999997</v>
      </c>
      <c r="D2729" s="42">
        <v>828</v>
      </c>
      <c r="E2729" s="43">
        <v>44562</v>
      </c>
    </row>
    <row r="2730" spans="1:5" x14ac:dyDescent="0.25">
      <c r="A2730" s="41" t="s">
        <v>162</v>
      </c>
      <c r="B2730" s="42">
        <v>2E-3</v>
      </c>
      <c r="C2730" s="42">
        <v>1.66</v>
      </c>
      <c r="D2730" s="42">
        <v>830</v>
      </c>
      <c r="E2730" s="43">
        <v>44562</v>
      </c>
    </row>
    <row r="2731" spans="1:5" x14ac:dyDescent="0.25">
      <c r="A2731" s="41" t="s">
        <v>162</v>
      </c>
      <c r="B2731" s="42">
        <v>2E-3</v>
      </c>
      <c r="C2731" s="42">
        <v>1.66</v>
      </c>
      <c r="D2731" s="42">
        <v>830</v>
      </c>
      <c r="E2731" s="43">
        <v>44562</v>
      </c>
    </row>
    <row r="2732" spans="1:5" x14ac:dyDescent="0.25">
      <c r="A2732" s="41" t="s">
        <v>162</v>
      </c>
      <c r="B2732" s="42">
        <v>0.02</v>
      </c>
      <c r="C2732" s="42">
        <v>16.579999999999998</v>
      </c>
      <c r="D2732" s="42">
        <v>829</v>
      </c>
      <c r="E2732" s="43">
        <v>44562</v>
      </c>
    </row>
    <row r="2733" spans="1:5" x14ac:dyDescent="0.25">
      <c r="A2733" s="41" t="s">
        <v>162</v>
      </c>
      <c r="B2733" s="42">
        <v>2E-3</v>
      </c>
      <c r="C2733" s="42">
        <v>1.66</v>
      </c>
      <c r="D2733" s="42">
        <v>830</v>
      </c>
      <c r="E2733" s="43">
        <v>44562</v>
      </c>
    </row>
    <row r="2734" spans="1:5" x14ac:dyDescent="0.25">
      <c r="A2734" s="41" t="s">
        <v>162</v>
      </c>
      <c r="B2734" s="42">
        <v>6.0000000000000001E-3</v>
      </c>
      <c r="C2734" s="42">
        <v>4.97</v>
      </c>
      <c r="D2734" s="42">
        <v>828.33</v>
      </c>
      <c r="E2734" s="43">
        <v>44562</v>
      </c>
    </row>
    <row r="2735" spans="1:5" x14ac:dyDescent="0.25">
      <c r="A2735" s="41" t="s">
        <v>162</v>
      </c>
      <c r="B2735" s="42">
        <v>2E-3</v>
      </c>
      <c r="C2735" s="42">
        <v>1.66</v>
      </c>
      <c r="D2735" s="42">
        <v>830</v>
      </c>
      <c r="E2735" s="43">
        <v>44562</v>
      </c>
    </row>
    <row r="2736" spans="1:5" x14ac:dyDescent="0.25">
      <c r="A2736" s="41" t="s">
        <v>162</v>
      </c>
      <c r="B2736" s="42">
        <v>6.0000000000000001E-3</v>
      </c>
      <c r="C2736" s="42">
        <v>4.9800000000000004</v>
      </c>
      <c r="D2736" s="42">
        <v>830</v>
      </c>
      <c r="E2736" s="43">
        <v>44562</v>
      </c>
    </row>
    <row r="2737" spans="1:5" x14ac:dyDescent="0.25">
      <c r="A2737" s="41" t="s">
        <v>162</v>
      </c>
      <c r="B2737" s="42">
        <v>2E-3</v>
      </c>
      <c r="C2737" s="42">
        <v>1.66</v>
      </c>
      <c r="D2737" s="42">
        <v>830</v>
      </c>
      <c r="E2737" s="43">
        <v>44562</v>
      </c>
    </row>
    <row r="2738" spans="1:5" x14ac:dyDescent="0.25">
      <c r="A2738" s="41" t="s">
        <v>162</v>
      </c>
      <c r="B2738" s="42">
        <v>3.0000000000000001E-3</v>
      </c>
      <c r="C2738" s="42">
        <v>2.4900000000000002</v>
      </c>
      <c r="D2738" s="42">
        <v>830</v>
      </c>
      <c r="E2738" s="43">
        <v>44562</v>
      </c>
    </row>
    <row r="2739" spans="1:5" x14ac:dyDescent="0.25">
      <c r="A2739" s="41" t="s">
        <v>162</v>
      </c>
      <c r="B2739" s="42">
        <v>0.05</v>
      </c>
      <c r="C2739" s="42">
        <v>41.45</v>
      </c>
      <c r="D2739" s="42">
        <v>829</v>
      </c>
      <c r="E2739" s="43">
        <v>44562</v>
      </c>
    </row>
    <row r="2740" spans="1:5" x14ac:dyDescent="0.25">
      <c r="A2740" s="41" t="s">
        <v>162</v>
      </c>
      <c r="B2740" s="42">
        <v>1E-3</v>
      </c>
      <c r="C2740" s="42">
        <v>0.83</v>
      </c>
      <c r="D2740" s="42">
        <v>830</v>
      </c>
      <c r="E2740" s="43">
        <v>44562</v>
      </c>
    </row>
    <row r="2741" spans="1:5" x14ac:dyDescent="0.25">
      <c r="A2741" s="41" t="s">
        <v>162</v>
      </c>
      <c r="B2741" s="42">
        <v>2E-3</v>
      </c>
      <c r="C2741" s="42">
        <v>1.66</v>
      </c>
      <c r="D2741" s="42">
        <v>830</v>
      </c>
      <c r="E2741" s="43">
        <v>44562</v>
      </c>
    </row>
    <row r="2742" spans="1:5" x14ac:dyDescent="0.25">
      <c r="A2742" s="41" t="s">
        <v>162</v>
      </c>
      <c r="B2742" s="42">
        <v>2E-3</v>
      </c>
      <c r="C2742" s="42">
        <v>1.66</v>
      </c>
      <c r="D2742" s="42">
        <v>830</v>
      </c>
      <c r="E2742" s="43">
        <v>44562</v>
      </c>
    </row>
    <row r="2743" spans="1:5" x14ac:dyDescent="0.25">
      <c r="A2743" s="41" t="s">
        <v>162</v>
      </c>
      <c r="B2743" s="42">
        <v>6.0000000000000001E-3</v>
      </c>
      <c r="C2743" s="42">
        <v>4.9800000000000004</v>
      </c>
      <c r="D2743" s="42">
        <v>830</v>
      </c>
      <c r="E2743" s="43">
        <v>44562</v>
      </c>
    </row>
    <row r="2744" spans="1:5" x14ac:dyDescent="0.25">
      <c r="A2744" s="41" t="s">
        <v>162</v>
      </c>
      <c r="B2744" s="42">
        <v>1.6E-2</v>
      </c>
      <c r="C2744" s="42">
        <v>13.26</v>
      </c>
      <c r="D2744" s="42">
        <v>828.75</v>
      </c>
      <c r="E2744" s="43">
        <v>44562</v>
      </c>
    </row>
    <row r="2745" spans="1:5" x14ac:dyDescent="0.25">
      <c r="A2745" s="41" t="s">
        <v>162</v>
      </c>
      <c r="B2745" s="42">
        <v>5.0000000000000001E-3</v>
      </c>
      <c r="C2745" s="42">
        <v>4.1399999999999997</v>
      </c>
      <c r="D2745" s="42">
        <v>828</v>
      </c>
      <c r="E2745" s="43">
        <v>44562</v>
      </c>
    </row>
    <row r="2746" spans="1:5" x14ac:dyDescent="0.25">
      <c r="A2746" s="41" t="s">
        <v>162</v>
      </c>
      <c r="B2746" s="42">
        <v>2E-3</v>
      </c>
      <c r="C2746" s="42">
        <v>1.66</v>
      </c>
      <c r="D2746" s="42">
        <v>830</v>
      </c>
      <c r="E2746" s="43">
        <v>44562</v>
      </c>
    </row>
    <row r="2747" spans="1:5" x14ac:dyDescent="0.25">
      <c r="A2747" s="41" t="s">
        <v>162</v>
      </c>
      <c r="B2747" s="42">
        <v>3.0000000000000001E-3</v>
      </c>
      <c r="C2747" s="42">
        <v>2.4900000000000002</v>
      </c>
      <c r="D2747" s="42">
        <v>830</v>
      </c>
      <c r="E2747" s="43">
        <v>44562</v>
      </c>
    </row>
    <row r="2748" spans="1:5" x14ac:dyDescent="0.25">
      <c r="A2748" s="41" t="s">
        <v>162</v>
      </c>
      <c r="B2748" s="42">
        <v>3.0000000000000001E-3</v>
      </c>
      <c r="C2748" s="42">
        <v>2.4900000000000002</v>
      </c>
      <c r="D2748" s="42">
        <v>830</v>
      </c>
      <c r="E2748" s="43">
        <v>44562</v>
      </c>
    </row>
    <row r="2749" spans="1:5" x14ac:dyDescent="0.25">
      <c r="A2749" s="41" t="s">
        <v>162</v>
      </c>
      <c r="B2749" s="42">
        <v>0.02</v>
      </c>
      <c r="C2749" s="42">
        <v>16.579999999999998</v>
      </c>
      <c r="D2749" s="42">
        <v>829</v>
      </c>
      <c r="E2749" s="43">
        <v>44562</v>
      </c>
    </row>
    <row r="2750" spans="1:5" x14ac:dyDescent="0.25">
      <c r="A2750" s="41" t="s">
        <v>162</v>
      </c>
      <c r="B2750" s="42">
        <v>2E-3</v>
      </c>
      <c r="C2750" s="42">
        <v>1.66</v>
      </c>
      <c r="D2750" s="42">
        <v>830</v>
      </c>
      <c r="E2750" s="43">
        <v>44562</v>
      </c>
    </row>
    <row r="2751" spans="1:5" x14ac:dyDescent="0.25">
      <c r="A2751" s="41" t="s">
        <v>162</v>
      </c>
      <c r="B2751" s="42">
        <v>1E-3</v>
      </c>
      <c r="C2751" s="42">
        <v>0.83</v>
      </c>
      <c r="D2751" s="42">
        <v>830</v>
      </c>
      <c r="E2751" s="43">
        <v>44562</v>
      </c>
    </row>
    <row r="2752" spans="1:5" x14ac:dyDescent="0.25">
      <c r="A2752" s="41" t="s">
        <v>162</v>
      </c>
      <c r="B2752" s="42">
        <v>1E-3</v>
      </c>
      <c r="C2752" s="42">
        <v>0.83</v>
      </c>
      <c r="D2752" s="42">
        <v>830</v>
      </c>
      <c r="E2752" s="43">
        <v>44562</v>
      </c>
    </row>
    <row r="2753" spans="1:5" x14ac:dyDescent="0.25">
      <c r="A2753" s="41" t="s">
        <v>162</v>
      </c>
      <c r="B2753" s="42">
        <v>6.0000000000000001E-3</v>
      </c>
      <c r="C2753" s="42">
        <v>4.9800000000000004</v>
      </c>
      <c r="D2753" s="42">
        <v>830</v>
      </c>
      <c r="E2753" s="43">
        <v>44562</v>
      </c>
    </row>
    <row r="2754" spans="1:5" x14ac:dyDescent="0.25">
      <c r="A2754" s="41" t="s">
        <v>162</v>
      </c>
      <c r="B2754" s="42">
        <v>8.9999999999999993E-3</v>
      </c>
      <c r="C2754" s="42">
        <v>7.46</v>
      </c>
      <c r="D2754" s="42">
        <v>828.89</v>
      </c>
      <c r="E2754" s="43">
        <v>44562</v>
      </c>
    </row>
    <row r="2755" spans="1:5" x14ac:dyDescent="0.25">
      <c r="A2755" s="41" t="s">
        <v>162</v>
      </c>
      <c r="B2755" s="42">
        <v>4.0000000000000001E-3</v>
      </c>
      <c r="C2755" s="42">
        <v>3.32</v>
      </c>
      <c r="D2755" s="42">
        <v>830</v>
      </c>
      <c r="E2755" s="43">
        <v>44562</v>
      </c>
    </row>
    <row r="2756" spans="1:5" x14ac:dyDescent="0.25">
      <c r="A2756" s="41" t="s">
        <v>162</v>
      </c>
      <c r="B2756" s="42">
        <v>4.0000000000000001E-3</v>
      </c>
      <c r="C2756" s="42">
        <v>3.32</v>
      </c>
      <c r="D2756" s="42">
        <v>830</v>
      </c>
      <c r="E2756" s="43">
        <v>44562</v>
      </c>
    </row>
    <row r="2757" spans="1:5" x14ac:dyDescent="0.25">
      <c r="A2757" s="41" t="s">
        <v>162</v>
      </c>
      <c r="B2757" s="42">
        <v>1E-3</v>
      </c>
      <c r="C2757" s="42">
        <v>0.83</v>
      </c>
      <c r="D2757" s="42">
        <v>830</v>
      </c>
      <c r="E2757" s="43">
        <v>44562</v>
      </c>
    </row>
    <row r="2758" spans="1:5" x14ac:dyDescent="0.25">
      <c r="A2758" s="41" t="s">
        <v>162</v>
      </c>
      <c r="B2758" s="42">
        <v>2E-3</v>
      </c>
      <c r="C2758" s="42">
        <v>1.66</v>
      </c>
      <c r="D2758" s="42">
        <v>830</v>
      </c>
      <c r="E2758" s="43">
        <v>44562</v>
      </c>
    </row>
    <row r="2759" spans="1:5" x14ac:dyDescent="0.25">
      <c r="A2759" s="41" t="s">
        <v>162</v>
      </c>
      <c r="B2759" s="42">
        <v>0.26900000000000002</v>
      </c>
      <c r="C2759" s="42">
        <v>222.99</v>
      </c>
      <c r="D2759" s="42">
        <v>828.96</v>
      </c>
      <c r="E2759" s="43">
        <v>44562</v>
      </c>
    </row>
    <row r="2760" spans="1:5" x14ac:dyDescent="0.25">
      <c r="A2760" s="41" t="s">
        <v>162</v>
      </c>
      <c r="B2760" s="42">
        <v>6.0000000000000001E-3</v>
      </c>
      <c r="C2760" s="42">
        <v>4.97</v>
      </c>
      <c r="D2760" s="42">
        <v>828.33</v>
      </c>
      <c r="E2760" s="43">
        <v>44562</v>
      </c>
    </row>
    <row r="2761" spans="1:5" x14ac:dyDescent="0.25">
      <c r="A2761" s="41" t="s">
        <v>162</v>
      </c>
      <c r="B2761" s="42">
        <v>1E-3</v>
      </c>
      <c r="C2761" s="42">
        <v>0.83</v>
      </c>
      <c r="D2761" s="42">
        <v>830</v>
      </c>
      <c r="E2761" s="43">
        <v>44562</v>
      </c>
    </row>
    <row r="2762" spans="1:5" x14ac:dyDescent="0.25">
      <c r="A2762" s="41" t="s">
        <v>162</v>
      </c>
      <c r="B2762" s="42">
        <v>2E-3</v>
      </c>
      <c r="C2762" s="42">
        <v>1.66</v>
      </c>
      <c r="D2762" s="42">
        <v>830</v>
      </c>
      <c r="E2762" s="43">
        <v>44562</v>
      </c>
    </row>
    <row r="2763" spans="1:5" x14ac:dyDescent="0.25">
      <c r="A2763" s="41" t="s">
        <v>162</v>
      </c>
      <c r="B2763" s="42">
        <v>2E-3</v>
      </c>
      <c r="C2763" s="42">
        <v>1.66</v>
      </c>
      <c r="D2763" s="42">
        <v>830</v>
      </c>
      <c r="E2763" s="43">
        <v>44562</v>
      </c>
    </row>
    <row r="2764" spans="1:5" x14ac:dyDescent="0.25">
      <c r="A2764" s="41" t="s">
        <v>162</v>
      </c>
      <c r="B2764" s="42">
        <v>5.0000000000000001E-3</v>
      </c>
      <c r="C2764" s="42">
        <v>4.1399999999999997</v>
      </c>
      <c r="D2764" s="42">
        <v>828</v>
      </c>
      <c r="E2764" s="43">
        <v>44562</v>
      </c>
    </row>
    <row r="2765" spans="1:5" x14ac:dyDescent="0.25">
      <c r="A2765" s="41" t="s">
        <v>162</v>
      </c>
      <c r="B2765" s="42">
        <v>7.0000000000000001E-3</v>
      </c>
      <c r="C2765" s="42">
        <v>5.8</v>
      </c>
      <c r="D2765" s="42">
        <v>828.57</v>
      </c>
      <c r="E2765" s="43">
        <v>44562</v>
      </c>
    </row>
    <row r="2766" spans="1:5" x14ac:dyDescent="0.25">
      <c r="A2766" s="41" t="s">
        <v>162</v>
      </c>
      <c r="B2766" s="42">
        <v>1.7999999999999999E-2</v>
      </c>
      <c r="C2766" s="42">
        <v>14.92</v>
      </c>
      <c r="D2766" s="42">
        <v>828.89</v>
      </c>
      <c r="E2766" s="43">
        <v>44562</v>
      </c>
    </row>
    <row r="2767" spans="1:5" x14ac:dyDescent="0.25">
      <c r="A2767" s="41" t="s">
        <v>162</v>
      </c>
      <c r="B2767" s="42">
        <v>2E-3</v>
      </c>
      <c r="C2767" s="42">
        <v>1.66</v>
      </c>
      <c r="D2767" s="42">
        <v>830</v>
      </c>
      <c r="E2767" s="43">
        <v>44562</v>
      </c>
    </row>
    <row r="2768" spans="1:5" x14ac:dyDescent="0.25">
      <c r="A2768" s="41" t="s">
        <v>162</v>
      </c>
      <c r="B2768" s="42">
        <v>2E-3</v>
      </c>
      <c r="C2768" s="42">
        <v>1.66</v>
      </c>
      <c r="D2768" s="42">
        <v>830</v>
      </c>
      <c r="E2768" s="43">
        <v>44562</v>
      </c>
    </row>
    <row r="2769" spans="1:5" x14ac:dyDescent="0.25">
      <c r="A2769" s="41" t="s">
        <v>162</v>
      </c>
      <c r="B2769" s="42">
        <v>2E-3</v>
      </c>
      <c r="C2769" s="42">
        <v>1.66</v>
      </c>
      <c r="D2769" s="42">
        <v>830</v>
      </c>
      <c r="E2769" s="43">
        <v>44562</v>
      </c>
    </row>
    <row r="2770" spans="1:5" x14ac:dyDescent="0.25">
      <c r="A2770" s="41" t="s">
        <v>162</v>
      </c>
      <c r="B2770" s="42">
        <v>6.0000000000000001E-3</v>
      </c>
      <c r="C2770" s="42">
        <v>4.9800000000000004</v>
      </c>
      <c r="D2770" s="42">
        <v>830</v>
      </c>
      <c r="E2770" s="43">
        <v>44562</v>
      </c>
    </row>
    <row r="2771" spans="1:5" x14ac:dyDescent="0.25">
      <c r="A2771" s="41" t="s">
        <v>162</v>
      </c>
      <c r="B2771" s="42">
        <v>0.05</v>
      </c>
      <c r="C2771" s="42">
        <v>41.45</v>
      </c>
      <c r="D2771" s="42">
        <v>829</v>
      </c>
      <c r="E2771" s="43">
        <v>44562</v>
      </c>
    </row>
    <row r="2772" spans="1:5" x14ac:dyDescent="0.25">
      <c r="A2772" s="41" t="s">
        <v>162</v>
      </c>
      <c r="B2772" s="42">
        <v>1E-3</v>
      </c>
      <c r="C2772" s="42">
        <v>0.83</v>
      </c>
      <c r="D2772" s="42">
        <v>830</v>
      </c>
      <c r="E2772" s="43">
        <v>44562</v>
      </c>
    </row>
    <row r="2773" spans="1:5" x14ac:dyDescent="0.25">
      <c r="A2773" s="41" t="s">
        <v>162</v>
      </c>
      <c r="B2773" s="42">
        <v>6.0000000000000001E-3</v>
      </c>
      <c r="C2773" s="42">
        <v>4.97</v>
      </c>
      <c r="D2773" s="42">
        <v>828.33</v>
      </c>
      <c r="E2773" s="43">
        <v>44562</v>
      </c>
    </row>
    <row r="2774" spans="1:5" x14ac:dyDescent="0.25">
      <c r="A2774" s="41" t="s">
        <v>162</v>
      </c>
      <c r="B2774" s="42">
        <v>1E-3</v>
      </c>
      <c r="C2774" s="42">
        <v>0.83</v>
      </c>
      <c r="D2774" s="42">
        <v>830</v>
      </c>
      <c r="E2774" s="43">
        <v>44562</v>
      </c>
    </row>
    <row r="2775" spans="1:5" x14ac:dyDescent="0.25">
      <c r="A2775" s="41" t="s">
        <v>162</v>
      </c>
      <c r="B2775" s="42">
        <v>8.9999999999999993E-3</v>
      </c>
      <c r="C2775" s="42">
        <v>7.46</v>
      </c>
      <c r="D2775" s="42">
        <v>828.89</v>
      </c>
      <c r="E2775" s="43">
        <v>44562</v>
      </c>
    </row>
    <row r="2776" spans="1:5" x14ac:dyDescent="0.25">
      <c r="A2776" s="41" t="s">
        <v>162</v>
      </c>
      <c r="B2776" s="42">
        <v>1.7999999999999999E-2</v>
      </c>
      <c r="C2776" s="42">
        <v>14.92</v>
      </c>
      <c r="D2776" s="42">
        <v>828.89</v>
      </c>
      <c r="E2776" s="43">
        <v>44562</v>
      </c>
    </row>
    <row r="2777" spans="1:5" x14ac:dyDescent="0.25">
      <c r="A2777" s="41" t="s">
        <v>162</v>
      </c>
      <c r="B2777" s="42">
        <v>1E-3</v>
      </c>
      <c r="C2777" s="42">
        <v>0.83</v>
      </c>
      <c r="D2777" s="42">
        <v>830</v>
      </c>
      <c r="E2777" s="43">
        <v>44562</v>
      </c>
    </row>
    <row r="2778" spans="1:5" x14ac:dyDescent="0.25">
      <c r="A2778" s="41" t="s">
        <v>162</v>
      </c>
      <c r="B2778" s="42">
        <v>1E-3</v>
      </c>
      <c r="C2778" s="42">
        <v>0.83</v>
      </c>
      <c r="D2778" s="42">
        <v>830</v>
      </c>
      <c r="E2778" s="43">
        <v>44562</v>
      </c>
    </row>
    <row r="2779" spans="1:5" x14ac:dyDescent="0.25">
      <c r="A2779" s="41" t="s">
        <v>162</v>
      </c>
      <c r="B2779" s="42">
        <v>5.0000000000000001E-3</v>
      </c>
      <c r="C2779" s="42">
        <v>4.1399999999999997</v>
      </c>
      <c r="D2779" s="42">
        <v>828</v>
      </c>
      <c r="E2779" s="43">
        <v>44562</v>
      </c>
    </row>
    <row r="2780" spans="1:5" x14ac:dyDescent="0.25">
      <c r="A2780" s="41" t="s">
        <v>162</v>
      </c>
      <c r="B2780" s="42">
        <v>8.9999999999999993E-3</v>
      </c>
      <c r="C2780" s="42">
        <v>7.46</v>
      </c>
      <c r="D2780" s="42">
        <v>828.89</v>
      </c>
      <c r="E2780" s="43">
        <v>44562</v>
      </c>
    </row>
    <row r="2781" spans="1:5" x14ac:dyDescent="0.25">
      <c r="A2781" s="41" t="s">
        <v>162</v>
      </c>
      <c r="B2781" s="42">
        <v>0.02</v>
      </c>
      <c r="C2781" s="42">
        <v>16.579999999999998</v>
      </c>
      <c r="D2781" s="42">
        <v>829</v>
      </c>
      <c r="E2781" s="43">
        <v>44562</v>
      </c>
    </row>
    <row r="2782" spans="1:5" x14ac:dyDescent="0.25">
      <c r="A2782" s="41" t="s">
        <v>162</v>
      </c>
      <c r="B2782" s="42">
        <v>1E-3</v>
      </c>
      <c r="C2782" s="42">
        <v>0.83</v>
      </c>
      <c r="D2782" s="42">
        <v>830</v>
      </c>
      <c r="E2782" s="43">
        <v>44562</v>
      </c>
    </row>
    <row r="2783" spans="1:5" x14ac:dyDescent="0.25">
      <c r="A2783" s="41" t="s">
        <v>162</v>
      </c>
      <c r="B2783" s="42">
        <v>2E-3</v>
      </c>
      <c r="C2783" s="42">
        <v>1.66</v>
      </c>
      <c r="D2783" s="42">
        <v>830</v>
      </c>
      <c r="E2783" s="43">
        <v>44562</v>
      </c>
    </row>
    <row r="2784" spans="1:5" x14ac:dyDescent="0.25">
      <c r="A2784" s="41" t="s">
        <v>162</v>
      </c>
      <c r="B2784" s="42">
        <v>7.0000000000000001E-3</v>
      </c>
      <c r="C2784" s="42">
        <v>5.8</v>
      </c>
      <c r="D2784" s="42">
        <v>828.57</v>
      </c>
      <c r="E2784" s="43">
        <v>44562</v>
      </c>
    </row>
    <row r="2785" spans="1:5" x14ac:dyDescent="0.25">
      <c r="A2785" s="41" t="s">
        <v>162</v>
      </c>
      <c r="B2785" s="42">
        <v>0.01</v>
      </c>
      <c r="C2785" s="42">
        <v>8.2899999999999991</v>
      </c>
      <c r="D2785" s="42">
        <v>829</v>
      </c>
      <c r="E2785" s="43">
        <v>44562</v>
      </c>
    </row>
    <row r="2786" spans="1:5" x14ac:dyDescent="0.25">
      <c r="A2786" s="41" t="s">
        <v>162</v>
      </c>
      <c r="B2786" s="42">
        <v>5.6000000000000001E-2</v>
      </c>
      <c r="C2786" s="42">
        <v>46.43</v>
      </c>
      <c r="D2786" s="42">
        <v>829.11</v>
      </c>
      <c r="E2786" s="43">
        <v>44562</v>
      </c>
    </row>
    <row r="2787" spans="1:5" x14ac:dyDescent="0.25">
      <c r="A2787" s="41" t="s">
        <v>162</v>
      </c>
      <c r="B2787" s="42">
        <v>7.0000000000000001E-3</v>
      </c>
      <c r="C2787" s="42">
        <v>5.8</v>
      </c>
      <c r="D2787" s="42">
        <v>828.57</v>
      </c>
      <c r="E2787" s="43">
        <v>44562</v>
      </c>
    </row>
    <row r="2788" spans="1:5" x14ac:dyDescent="0.25">
      <c r="A2788" s="41" t="s">
        <v>76</v>
      </c>
      <c r="B2788" s="42">
        <v>2.1999999999999999E-2</v>
      </c>
      <c r="C2788" s="42">
        <v>36.56</v>
      </c>
      <c r="D2788" s="42">
        <v>1661.82</v>
      </c>
      <c r="E2788" s="43">
        <v>44562</v>
      </c>
    </row>
    <row r="2789" spans="1:5" x14ac:dyDescent="0.25">
      <c r="A2789" s="41" t="s">
        <v>76</v>
      </c>
      <c r="B2789" s="42">
        <v>1.7000000000000001E-2</v>
      </c>
      <c r="C2789" s="42">
        <v>28.26</v>
      </c>
      <c r="D2789" s="42">
        <v>1662.35</v>
      </c>
      <c r="E2789" s="43">
        <v>44562</v>
      </c>
    </row>
    <row r="2790" spans="1:5" x14ac:dyDescent="0.25">
      <c r="A2790" s="41" t="s">
        <v>76</v>
      </c>
      <c r="B2790" s="42">
        <v>1E-3</v>
      </c>
      <c r="C2790" s="42">
        <v>1.66</v>
      </c>
      <c r="D2790" s="42">
        <v>1660</v>
      </c>
      <c r="E2790" s="43">
        <v>44562</v>
      </c>
    </row>
    <row r="2791" spans="1:5" x14ac:dyDescent="0.25">
      <c r="A2791" s="41" t="s">
        <v>76</v>
      </c>
      <c r="B2791" s="42">
        <v>1.4E-2</v>
      </c>
      <c r="C2791" s="42">
        <v>23.27</v>
      </c>
      <c r="D2791" s="42">
        <v>1662.14</v>
      </c>
      <c r="E2791" s="43">
        <v>44562</v>
      </c>
    </row>
    <row r="2792" spans="1:5" x14ac:dyDescent="0.25">
      <c r="A2792" s="41" t="s">
        <v>76</v>
      </c>
      <c r="B2792" s="42">
        <v>5.0000000000000001E-3</v>
      </c>
      <c r="C2792" s="42">
        <v>8.3000000000000007</v>
      </c>
      <c r="D2792" s="42">
        <v>1660</v>
      </c>
      <c r="E2792" s="43">
        <v>44562</v>
      </c>
    </row>
    <row r="2793" spans="1:5" x14ac:dyDescent="0.25">
      <c r="A2793" s="41" t="s">
        <v>76</v>
      </c>
      <c r="B2793" s="42">
        <v>4.0000000000000001E-3</v>
      </c>
      <c r="C2793" s="42">
        <v>6.64</v>
      </c>
      <c r="D2793" s="42">
        <v>1660</v>
      </c>
      <c r="E2793" s="43">
        <v>44562</v>
      </c>
    </row>
    <row r="2794" spans="1:5" x14ac:dyDescent="0.25">
      <c r="A2794" s="41" t="s">
        <v>76</v>
      </c>
      <c r="B2794" s="42">
        <v>5.0000000000000001E-3</v>
      </c>
      <c r="C2794" s="42">
        <v>8.31</v>
      </c>
      <c r="D2794" s="42">
        <v>1662</v>
      </c>
      <c r="E2794" s="43">
        <v>44562</v>
      </c>
    </row>
    <row r="2795" spans="1:5" x14ac:dyDescent="0.25">
      <c r="A2795" s="41" t="s">
        <v>76</v>
      </c>
      <c r="B2795" s="42">
        <v>1.7000000000000001E-2</v>
      </c>
      <c r="C2795" s="42">
        <v>28.26</v>
      </c>
      <c r="D2795" s="42">
        <v>1662.35</v>
      </c>
      <c r="E2795" s="43">
        <v>44562</v>
      </c>
    </row>
    <row r="2796" spans="1:5" x14ac:dyDescent="0.25">
      <c r="A2796" s="41" t="s">
        <v>76</v>
      </c>
      <c r="B2796" s="42">
        <v>1.9E-2</v>
      </c>
      <c r="C2796" s="42">
        <v>31.58</v>
      </c>
      <c r="D2796" s="42">
        <v>1662.11</v>
      </c>
      <c r="E2796" s="43">
        <v>44562</v>
      </c>
    </row>
    <row r="2797" spans="1:5" x14ac:dyDescent="0.25">
      <c r="A2797" s="41" t="s">
        <v>76</v>
      </c>
      <c r="B2797" s="42">
        <v>3.0000000000000001E-3</v>
      </c>
      <c r="C2797" s="42">
        <v>4.9800000000000004</v>
      </c>
      <c r="D2797" s="42">
        <v>1660</v>
      </c>
      <c r="E2797" s="43">
        <v>44562</v>
      </c>
    </row>
    <row r="2798" spans="1:5" x14ac:dyDescent="0.25">
      <c r="A2798" s="41" t="s">
        <v>76</v>
      </c>
      <c r="B2798" s="42">
        <v>0.02</v>
      </c>
      <c r="C2798" s="42">
        <v>33.229999999999997</v>
      </c>
      <c r="D2798" s="42">
        <v>1661.5</v>
      </c>
      <c r="E2798" s="43">
        <v>44562</v>
      </c>
    </row>
    <row r="2799" spans="1:5" x14ac:dyDescent="0.25">
      <c r="A2799" s="41" t="s">
        <v>76</v>
      </c>
      <c r="B2799" s="42">
        <v>1.4999999999999999E-2</v>
      </c>
      <c r="C2799" s="42">
        <v>24.93</v>
      </c>
      <c r="D2799" s="42">
        <v>1662</v>
      </c>
      <c r="E2799" s="43">
        <v>44562</v>
      </c>
    </row>
    <row r="2800" spans="1:5" x14ac:dyDescent="0.25">
      <c r="A2800" s="41" t="s">
        <v>76</v>
      </c>
      <c r="B2800" s="42">
        <v>3.0000000000000001E-3</v>
      </c>
      <c r="C2800" s="42">
        <v>4.9800000000000004</v>
      </c>
      <c r="D2800" s="42">
        <v>1660</v>
      </c>
      <c r="E2800" s="43">
        <v>44562</v>
      </c>
    </row>
    <row r="2801" spans="1:5" x14ac:dyDescent="0.25">
      <c r="A2801" s="41" t="s">
        <v>76</v>
      </c>
      <c r="B2801" s="42">
        <v>3.5999999999999997E-2</v>
      </c>
      <c r="C2801" s="42">
        <v>59.85</v>
      </c>
      <c r="D2801" s="42">
        <v>1662.5</v>
      </c>
      <c r="E2801" s="43">
        <v>44562</v>
      </c>
    </row>
    <row r="2802" spans="1:5" x14ac:dyDescent="0.25">
      <c r="A2802" s="41" t="s">
        <v>76</v>
      </c>
      <c r="B2802" s="42">
        <v>1.1870000000000001</v>
      </c>
      <c r="C2802" s="42">
        <v>1973.05</v>
      </c>
      <c r="D2802" s="42">
        <v>1662.22</v>
      </c>
      <c r="E2802" s="43">
        <v>44562</v>
      </c>
    </row>
    <row r="2803" spans="1:5" x14ac:dyDescent="0.25">
      <c r="A2803" s="41" t="s">
        <v>76</v>
      </c>
      <c r="B2803" s="42">
        <v>1.7000000000000001E-2</v>
      </c>
      <c r="C2803" s="42">
        <v>28.25</v>
      </c>
      <c r="D2803" s="42">
        <v>1661.76</v>
      </c>
      <c r="E2803" s="43">
        <v>44562</v>
      </c>
    </row>
    <row r="2804" spans="1:5" x14ac:dyDescent="0.25">
      <c r="A2804" s="41" t="s">
        <v>76</v>
      </c>
      <c r="B2804" s="42">
        <v>4.0000000000000001E-3</v>
      </c>
      <c r="C2804" s="42">
        <v>6.64</v>
      </c>
      <c r="D2804" s="42">
        <v>1660</v>
      </c>
      <c r="E2804" s="43">
        <v>44562</v>
      </c>
    </row>
    <row r="2805" spans="1:5" x14ac:dyDescent="0.25">
      <c r="A2805" s="41" t="s">
        <v>76</v>
      </c>
      <c r="B2805" s="42">
        <v>2.5000000000000001E-2</v>
      </c>
      <c r="C2805" s="42">
        <v>41.55</v>
      </c>
      <c r="D2805" s="42">
        <v>1662</v>
      </c>
      <c r="E2805" s="43">
        <v>44562</v>
      </c>
    </row>
    <row r="2806" spans="1:5" x14ac:dyDescent="0.25">
      <c r="A2806" s="41" t="s">
        <v>76</v>
      </c>
      <c r="B2806" s="42">
        <v>1.2E-2</v>
      </c>
      <c r="C2806" s="42">
        <v>19.93</v>
      </c>
      <c r="D2806" s="42">
        <v>1660.83</v>
      </c>
      <c r="E2806" s="43">
        <v>44562</v>
      </c>
    </row>
    <row r="2807" spans="1:5" x14ac:dyDescent="0.25">
      <c r="A2807" s="41" t="s">
        <v>76</v>
      </c>
      <c r="B2807" s="42">
        <v>4.0000000000000001E-3</v>
      </c>
      <c r="C2807" s="42">
        <v>6.64</v>
      </c>
      <c r="D2807" s="42">
        <v>1660</v>
      </c>
      <c r="E2807" s="43">
        <v>44562</v>
      </c>
    </row>
    <row r="2808" spans="1:5" x14ac:dyDescent="0.25">
      <c r="A2808" s="41" t="s">
        <v>76</v>
      </c>
      <c r="B2808" s="42">
        <v>1.7999999999999999E-2</v>
      </c>
      <c r="C2808" s="42">
        <v>29.93</v>
      </c>
      <c r="D2808" s="42">
        <v>1662.78</v>
      </c>
      <c r="E2808" s="43">
        <v>44562</v>
      </c>
    </row>
    <row r="2809" spans="1:5" x14ac:dyDescent="0.25">
      <c r="A2809" s="41" t="s">
        <v>76</v>
      </c>
      <c r="B2809" s="42">
        <v>5.1999999999999998E-2</v>
      </c>
      <c r="C2809" s="42">
        <v>86.45</v>
      </c>
      <c r="D2809" s="42">
        <v>1662.5</v>
      </c>
      <c r="E2809" s="43">
        <v>44562</v>
      </c>
    </row>
    <row r="2810" spans="1:5" x14ac:dyDescent="0.25">
      <c r="A2810" s="41" t="s">
        <v>76</v>
      </c>
      <c r="B2810" s="42">
        <v>2E-3</v>
      </c>
      <c r="C2810" s="42">
        <v>3.32</v>
      </c>
      <c r="D2810" s="42">
        <v>1660</v>
      </c>
      <c r="E2810" s="43">
        <v>44562</v>
      </c>
    </row>
    <row r="2811" spans="1:5" x14ac:dyDescent="0.25">
      <c r="A2811" s="41" t="s">
        <v>76</v>
      </c>
      <c r="B2811" s="42">
        <v>2.5000000000000001E-2</v>
      </c>
      <c r="C2811" s="42">
        <v>41.57</v>
      </c>
      <c r="D2811" s="42">
        <v>1662.8</v>
      </c>
      <c r="E2811" s="43">
        <v>44562</v>
      </c>
    </row>
    <row r="2812" spans="1:5" x14ac:dyDescent="0.25">
      <c r="A2812" s="41" t="s">
        <v>76</v>
      </c>
      <c r="B2812" s="42">
        <v>1.6E-2</v>
      </c>
      <c r="C2812" s="42">
        <v>26.6</v>
      </c>
      <c r="D2812" s="42">
        <v>1662.5</v>
      </c>
      <c r="E2812" s="43">
        <v>44562</v>
      </c>
    </row>
    <row r="2813" spans="1:5" x14ac:dyDescent="0.25">
      <c r="A2813" s="41" t="s">
        <v>76</v>
      </c>
      <c r="B2813" s="42">
        <v>2E-3</v>
      </c>
      <c r="C2813" s="42">
        <v>3.32</v>
      </c>
      <c r="D2813" s="42">
        <v>1660</v>
      </c>
      <c r="E2813" s="43">
        <v>44562</v>
      </c>
    </row>
    <row r="2814" spans="1:5" x14ac:dyDescent="0.25">
      <c r="A2814" s="41" t="s">
        <v>76</v>
      </c>
      <c r="B2814" s="42">
        <v>2.3E-2</v>
      </c>
      <c r="C2814" s="42">
        <v>38.24</v>
      </c>
      <c r="D2814" s="42">
        <v>1662.61</v>
      </c>
      <c r="E2814" s="43">
        <v>44562</v>
      </c>
    </row>
    <row r="2815" spans="1:5" x14ac:dyDescent="0.25">
      <c r="A2815" s="41" t="s">
        <v>76</v>
      </c>
      <c r="B2815" s="42">
        <v>1.9E-2</v>
      </c>
      <c r="C2815" s="42">
        <v>32.049999999999997</v>
      </c>
      <c r="D2815" s="42">
        <v>1686.84</v>
      </c>
      <c r="E2815" s="43">
        <v>44562</v>
      </c>
    </row>
    <row r="2816" spans="1:5" x14ac:dyDescent="0.25">
      <c r="A2816" s="41" t="s">
        <v>76</v>
      </c>
      <c r="B2816" s="42">
        <v>4.0000000000000001E-3</v>
      </c>
      <c r="C2816" s="42">
        <v>6.74</v>
      </c>
      <c r="D2816" s="42">
        <v>1685</v>
      </c>
      <c r="E2816" s="43">
        <v>44562</v>
      </c>
    </row>
    <row r="2817" spans="1:5" x14ac:dyDescent="0.25">
      <c r="A2817" s="41" t="s">
        <v>76</v>
      </c>
      <c r="B2817" s="42">
        <v>3.0000000000000001E-3</v>
      </c>
      <c r="C2817" s="42">
        <v>5.0599999999999996</v>
      </c>
      <c r="D2817" s="42">
        <v>1686.67</v>
      </c>
      <c r="E2817" s="43">
        <v>44562</v>
      </c>
    </row>
    <row r="2818" spans="1:5" x14ac:dyDescent="0.25">
      <c r="A2818" s="41" t="s">
        <v>76</v>
      </c>
      <c r="B2818" s="42">
        <v>2.7E-2</v>
      </c>
      <c r="C2818" s="42">
        <v>45.54</v>
      </c>
      <c r="D2818" s="42">
        <v>1686.67</v>
      </c>
      <c r="E2818" s="43">
        <v>44562</v>
      </c>
    </row>
    <row r="2819" spans="1:5" x14ac:dyDescent="0.25">
      <c r="A2819" s="41" t="s">
        <v>76</v>
      </c>
      <c r="B2819" s="42">
        <v>1.6E-2</v>
      </c>
      <c r="C2819" s="42">
        <v>26.99</v>
      </c>
      <c r="D2819" s="42">
        <v>1686.88</v>
      </c>
      <c r="E2819" s="43">
        <v>44562</v>
      </c>
    </row>
    <row r="2820" spans="1:5" x14ac:dyDescent="0.25">
      <c r="A2820" s="41" t="s">
        <v>76</v>
      </c>
      <c r="B2820" s="42">
        <v>5.0000000000000001E-3</v>
      </c>
      <c r="C2820" s="42">
        <v>8.44</v>
      </c>
      <c r="D2820" s="42">
        <v>1688</v>
      </c>
      <c r="E2820" s="43">
        <v>44562</v>
      </c>
    </row>
    <row r="2821" spans="1:5" x14ac:dyDescent="0.25">
      <c r="A2821" s="41" t="s">
        <v>76</v>
      </c>
      <c r="B2821" s="42">
        <v>0.02</v>
      </c>
      <c r="C2821" s="42">
        <v>33.72</v>
      </c>
      <c r="D2821" s="42">
        <v>1686</v>
      </c>
      <c r="E2821" s="43">
        <v>44562</v>
      </c>
    </row>
    <row r="2822" spans="1:5" x14ac:dyDescent="0.25">
      <c r="A2822" s="41" t="s">
        <v>76</v>
      </c>
      <c r="B2822" s="42">
        <v>1.2E-2</v>
      </c>
      <c r="C2822" s="42">
        <v>20.23</v>
      </c>
      <c r="D2822" s="42">
        <v>1685.83</v>
      </c>
      <c r="E2822" s="43">
        <v>44562</v>
      </c>
    </row>
    <row r="2823" spans="1:5" x14ac:dyDescent="0.25">
      <c r="A2823" s="41" t="s">
        <v>76</v>
      </c>
      <c r="B2823" s="42">
        <v>2E-3</v>
      </c>
      <c r="C2823" s="42">
        <v>3.38</v>
      </c>
      <c r="D2823" s="42">
        <v>1690</v>
      </c>
      <c r="E2823" s="43">
        <v>44562</v>
      </c>
    </row>
    <row r="2824" spans="1:5" x14ac:dyDescent="0.25">
      <c r="A2824" s="41" t="s">
        <v>76</v>
      </c>
      <c r="B2824" s="42">
        <v>1.7000000000000001E-2</v>
      </c>
      <c r="C2824" s="42">
        <v>28.69</v>
      </c>
      <c r="D2824" s="42">
        <v>1687.65</v>
      </c>
      <c r="E2824" s="43">
        <v>44562</v>
      </c>
    </row>
    <row r="2825" spans="1:5" x14ac:dyDescent="0.25">
      <c r="A2825" s="41" t="s">
        <v>76</v>
      </c>
      <c r="B2825" s="42">
        <v>7.0000000000000001E-3</v>
      </c>
      <c r="C2825" s="42">
        <v>11.81</v>
      </c>
      <c r="D2825" s="42">
        <v>1687.14</v>
      </c>
      <c r="E2825" s="43">
        <v>44562</v>
      </c>
    </row>
    <row r="2826" spans="1:5" x14ac:dyDescent="0.25">
      <c r="A2826" s="41" t="s">
        <v>76</v>
      </c>
      <c r="B2826" s="42">
        <v>4.0000000000000001E-3</v>
      </c>
      <c r="C2826" s="42">
        <v>6.75</v>
      </c>
      <c r="D2826" s="42">
        <v>1687.5</v>
      </c>
      <c r="E2826" s="43">
        <v>44562</v>
      </c>
    </row>
    <row r="2827" spans="1:5" x14ac:dyDescent="0.25">
      <c r="A2827" s="41" t="s">
        <v>76</v>
      </c>
      <c r="B2827" s="42">
        <v>4.0000000000000001E-3</v>
      </c>
      <c r="C2827" s="42">
        <v>6.75</v>
      </c>
      <c r="D2827" s="42">
        <v>1687.5</v>
      </c>
      <c r="E2827" s="43">
        <v>44562</v>
      </c>
    </row>
    <row r="2828" spans="1:5" x14ac:dyDescent="0.25">
      <c r="A2828" s="41" t="s">
        <v>76</v>
      </c>
      <c r="B2828" s="42">
        <v>1.7999999999999999E-2</v>
      </c>
      <c r="C2828" s="42">
        <v>30.36</v>
      </c>
      <c r="D2828" s="42">
        <v>1686.67</v>
      </c>
      <c r="E2828" s="43">
        <v>44562</v>
      </c>
    </row>
    <row r="2829" spans="1:5" x14ac:dyDescent="0.25">
      <c r="A2829" s="41" t="s">
        <v>76</v>
      </c>
      <c r="B2829" s="42">
        <v>1.6E-2</v>
      </c>
      <c r="C2829" s="42">
        <v>26.98</v>
      </c>
      <c r="D2829" s="42">
        <v>1686.25</v>
      </c>
      <c r="E2829" s="43">
        <v>44562</v>
      </c>
    </row>
    <row r="2830" spans="1:5" x14ac:dyDescent="0.25">
      <c r="A2830" s="41" t="s">
        <v>76</v>
      </c>
      <c r="B2830" s="42">
        <v>3.0000000000000001E-3</v>
      </c>
      <c r="C2830" s="42">
        <v>5.0599999999999996</v>
      </c>
      <c r="D2830" s="42">
        <v>1686.67</v>
      </c>
      <c r="E2830" s="43">
        <v>44562</v>
      </c>
    </row>
    <row r="2831" spans="1:5" x14ac:dyDescent="0.25">
      <c r="A2831" s="41" t="s">
        <v>76</v>
      </c>
      <c r="B2831" s="42">
        <v>4.0000000000000001E-3</v>
      </c>
      <c r="C2831" s="42">
        <v>6.75</v>
      </c>
      <c r="D2831" s="42">
        <v>1687.5</v>
      </c>
      <c r="E2831" s="43">
        <v>44562</v>
      </c>
    </row>
    <row r="2832" spans="1:5" x14ac:dyDescent="0.25">
      <c r="A2832" s="41" t="s">
        <v>76</v>
      </c>
      <c r="B2832" s="42">
        <v>1.7999999999999999E-2</v>
      </c>
      <c r="C2832" s="42">
        <v>30.36</v>
      </c>
      <c r="D2832" s="42">
        <v>1686.67</v>
      </c>
      <c r="E2832" s="43">
        <v>44562</v>
      </c>
    </row>
    <row r="2833" spans="1:5" x14ac:dyDescent="0.25">
      <c r="A2833" s="41" t="s">
        <v>76</v>
      </c>
      <c r="B2833" s="42">
        <v>1.2E-2</v>
      </c>
      <c r="C2833" s="42">
        <v>20.25</v>
      </c>
      <c r="D2833" s="42">
        <v>1687.5</v>
      </c>
      <c r="E2833" s="43">
        <v>44562</v>
      </c>
    </row>
    <row r="2834" spans="1:5" x14ac:dyDescent="0.25">
      <c r="A2834" s="41" t="s">
        <v>76</v>
      </c>
      <c r="B2834" s="42">
        <v>4.0000000000000001E-3</v>
      </c>
      <c r="C2834" s="42">
        <v>6.74</v>
      </c>
      <c r="D2834" s="42">
        <v>1685</v>
      </c>
      <c r="E2834" s="43">
        <v>44562</v>
      </c>
    </row>
    <row r="2835" spans="1:5" x14ac:dyDescent="0.25">
      <c r="A2835" s="41" t="s">
        <v>76</v>
      </c>
      <c r="B2835" s="42">
        <v>3.9E-2</v>
      </c>
      <c r="C2835" s="42">
        <v>65.81</v>
      </c>
      <c r="D2835" s="42">
        <v>1687.44</v>
      </c>
      <c r="E2835" s="43">
        <v>44562</v>
      </c>
    </row>
    <row r="2836" spans="1:5" x14ac:dyDescent="0.25">
      <c r="A2836" s="41" t="s">
        <v>76</v>
      </c>
      <c r="B2836" s="42">
        <v>9.6000000000000002E-2</v>
      </c>
      <c r="C2836" s="42">
        <v>161.96</v>
      </c>
      <c r="D2836" s="42">
        <v>1687.08</v>
      </c>
      <c r="E2836" s="43">
        <v>44562</v>
      </c>
    </row>
    <row r="2837" spans="1:5" x14ac:dyDescent="0.25">
      <c r="A2837" s="41" t="s">
        <v>76</v>
      </c>
      <c r="B2837" s="42">
        <v>1.7999999999999999E-2</v>
      </c>
      <c r="C2837" s="42">
        <v>30.37</v>
      </c>
      <c r="D2837" s="42">
        <v>1687.22</v>
      </c>
      <c r="E2837" s="43">
        <v>44562</v>
      </c>
    </row>
    <row r="2838" spans="1:5" x14ac:dyDescent="0.25">
      <c r="A2838" s="41" t="s">
        <v>76</v>
      </c>
      <c r="B2838" s="42">
        <v>1E-3</v>
      </c>
      <c r="C2838" s="42">
        <v>1.69</v>
      </c>
      <c r="D2838" s="42">
        <v>1690</v>
      </c>
      <c r="E2838" s="43">
        <v>44562</v>
      </c>
    </row>
    <row r="2839" spans="1:5" x14ac:dyDescent="0.25">
      <c r="A2839" s="41" t="s">
        <v>76</v>
      </c>
      <c r="B2839" s="42">
        <v>1.9E-2</v>
      </c>
      <c r="C2839" s="42">
        <v>32.04</v>
      </c>
      <c r="D2839" s="42">
        <v>1686.32</v>
      </c>
      <c r="E2839" s="43">
        <v>44562</v>
      </c>
    </row>
    <row r="2840" spans="1:5" x14ac:dyDescent="0.25">
      <c r="A2840" s="41" t="s">
        <v>76</v>
      </c>
      <c r="B2840" s="42">
        <v>1.6E-2</v>
      </c>
      <c r="C2840" s="42">
        <v>26.98</v>
      </c>
      <c r="D2840" s="42">
        <v>1686.25</v>
      </c>
      <c r="E2840" s="43">
        <v>44562</v>
      </c>
    </row>
    <row r="2841" spans="1:5" x14ac:dyDescent="0.25">
      <c r="A2841" s="41" t="s">
        <v>76</v>
      </c>
      <c r="B2841" s="42">
        <v>4.0000000000000001E-3</v>
      </c>
      <c r="C2841" s="42">
        <v>6.74</v>
      </c>
      <c r="D2841" s="42">
        <v>1685</v>
      </c>
      <c r="E2841" s="43">
        <v>44562</v>
      </c>
    </row>
    <row r="2842" spans="1:5" x14ac:dyDescent="0.25">
      <c r="A2842" s="41" t="s">
        <v>76</v>
      </c>
      <c r="B2842" s="42">
        <v>1.7999999999999999E-2</v>
      </c>
      <c r="C2842" s="42">
        <v>30.36</v>
      </c>
      <c r="D2842" s="42">
        <v>1686.67</v>
      </c>
      <c r="E2842" s="43">
        <v>44562</v>
      </c>
    </row>
    <row r="2843" spans="1:5" x14ac:dyDescent="0.25">
      <c r="A2843" s="41" t="s">
        <v>76</v>
      </c>
      <c r="B2843" s="42">
        <v>2.3E-2</v>
      </c>
      <c r="C2843" s="42">
        <v>38.79</v>
      </c>
      <c r="D2843" s="42">
        <v>1686.52</v>
      </c>
      <c r="E2843" s="43">
        <v>44562</v>
      </c>
    </row>
    <row r="2844" spans="1:5" x14ac:dyDescent="0.25">
      <c r="A2844" s="41" t="s">
        <v>76</v>
      </c>
      <c r="B2844" s="42">
        <v>6.0000000000000001E-3</v>
      </c>
      <c r="C2844" s="42">
        <v>10.130000000000001</v>
      </c>
      <c r="D2844" s="42">
        <v>1688.33</v>
      </c>
      <c r="E2844" s="43">
        <v>44562</v>
      </c>
    </row>
    <row r="2845" spans="1:5" x14ac:dyDescent="0.25">
      <c r="A2845" s="41" t="s">
        <v>76</v>
      </c>
      <c r="B2845" s="42">
        <v>1.7999999999999999E-2</v>
      </c>
      <c r="C2845" s="42">
        <v>30.38</v>
      </c>
      <c r="D2845" s="42">
        <v>1687.78</v>
      </c>
      <c r="E2845" s="43">
        <v>44562</v>
      </c>
    </row>
    <row r="2846" spans="1:5" x14ac:dyDescent="0.25">
      <c r="A2846" s="41" t="s">
        <v>76</v>
      </c>
      <c r="B2846" s="42">
        <v>3.9E-2</v>
      </c>
      <c r="C2846" s="42">
        <v>65.8</v>
      </c>
      <c r="D2846" s="42">
        <v>1687.18</v>
      </c>
      <c r="E2846" s="43">
        <v>44562</v>
      </c>
    </row>
    <row r="2847" spans="1:5" x14ac:dyDescent="0.25">
      <c r="A2847" s="41" t="s">
        <v>76</v>
      </c>
      <c r="B2847" s="42">
        <v>3.0000000000000001E-3</v>
      </c>
      <c r="C2847" s="42">
        <v>5.0599999999999996</v>
      </c>
      <c r="D2847" s="42">
        <v>1686.67</v>
      </c>
      <c r="E2847" s="43">
        <v>44562</v>
      </c>
    </row>
    <row r="2848" spans="1:5" x14ac:dyDescent="0.25">
      <c r="A2848" s="41" t="s">
        <v>76</v>
      </c>
      <c r="B2848" s="42">
        <v>2.4E-2</v>
      </c>
      <c r="C2848" s="42">
        <v>40.479999999999997</v>
      </c>
      <c r="D2848" s="42">
        <v>1686.67</v>
      </c>
      <c r="E2848" s="43">
        <v>44562</v>
      </c>
    </row>
    <row r="2849" spans="1:5" x14ac:dyDescent="0.25">
      <c r="A2849" s="41" t="s">
        <v>76</v>
      </c>
      <c r="B2849" s="42">
        <v>5.0000000000000001E-3</v>
      </c>
      <c r="C2849" s="42">
        <v>8.4499999999999993</v>
      </c>
      <c r="D2849" s="42">
        <v>1690</v>
      </c>
      <c r="E2849" s="43">
        <v>44562</v>
      </c>
    </row>
    <row r="2850" spans="1:5" x14ac:dyDescent="0.25">
      <c r="A2850" s="41" t="s">
        <v>76</v>
      </c>
      <c r="B2850" s="42">
        <v>4.0000000000000001E-3</v>
      </c>
      <c r="C2850" s="42">
        <v>6.75</v>
      </c>
      <c r="D2850" s="42">
        <v>1687.5</v>
      </c>
      <c r="E2850" s="43">
        <v>44562</v>
      </c>
    </row>
    <row r="2851" spans="1:5" x14ac:dyDescent="0.25">
      <c r="A2851" s="41" t="s">
        <v>76</v>
      </c>
      <c r="B2851" s="42">
        <v>2.1999999999999999E-2</v>
      </c>
      <c r="C2851" s="42">
        <v>37.11</v>
      </c>
      <c r="D2851" s="42">
        <v>1686.82</v>
      </c>
      <c r="E2851" s="43">
        <v>44562</v>
      </c>
    </row>
    <row r="2852" spans="1:5" x14ac:dyDescent="0.25">
      <c r="A2852" s="41" t="s">
        <v>76</v>
      </c>
      <c r="B2852" s="42">
        <v>1.4E-2</v>
      </c>
      <c r="C2852" s="42">
        <v>23.62</v>
      </c>
      <c r="D2852" s="42">
        <v>1687.14</v>
      </c>
      <c r="E2852" s="43">
        <v>44562</v>
      </c>
    </row>
    <row r="2853" spans="1:5" x14ac:dyDescent="0.25">
      <c r="A2853" s="41" t="s">
        <v>76</v>
      </c>
      <c r="B2853" s="42">
        <v>1E-3</v>
      </c>
      <c r="C2853" s="42">
        <v>1.69</v>
      </c>
      <c r="D2853" s="42">
        <v>1690</v>
      </c>
      <c r="E2853" s="43">
        <v>44562</v>
      </c>
    </row>
    <row r="2854" spans="1:5" x14ac:dyDescent="0.25">
      <c r="A2854" s="41" t="s">
        <v>76</v>
      </c>
      <c r="B2854" s="42">
        <v>6.0000000000000001E-3</v>
      </c>
      <c r="C2854" s="42">
        <v>10.119999999999999</v>
      </c>
      <c r="D2854" s="42">
        <v>1686.67</v>
      </c>
      <c r="E2854" s="43">
        <v>44562</v>
      </c>
    </row>
    <row r="2855" spans="1:5" x14ac:dyDescent="0.25">
      <c r="A2855" s="41" t="s">
        <v>76</v>
      </c>
      <c r="B2855" s="42">
        <v>1.7999999999999999E-2</v>
      </c>
      <c r="C2855" s="42">
        <v>30.35</v>
      </c>
      <c r="D2855" s="42">
        <v>1686.11</v>
      </c>
      <c r="E2855" s="43">
        <v>44562</v>
      </c>
    </row>
    <row r="2856" spans="1:5" x14ac:dyDescent="0.25">
      <c r="A2856" s="41" t="s">
        <v>76</v>
      </c>
      <c r="B2856" s="42">
        <v>1.0999999999999999E-2</v>
      </c>
      <c r="C2856" s="42">
        <v>18.559999999999999</v>
      </c>
      <c r="D2856" s="42">
        <v>1687.27</v>
      </c>
      <c r="E2856" s="43">
        <v>44562</v>
      </c>
    </row>
    <row r="2857" spans="1:5" x14ac:dyDescent="0.25">
      <c r="A2857" s="41" t="s">
        <v>76</v>
      </c>
      <c r="B2857" s="42">
        <v>3.0000000000000001E-3</v>
      </c>
      <c r="C2857" s="42">
        <v>5.0599999999999996</v>
      </c>
      <c r="D2857" s="42">
        <v>1686.67</v>
      </c>
      <c r="E2857" s="43">
        <v>44562</v>
      </c>
    </row>
    <row r="2858" spans="1:5" x14ac:dyDescent="0.25">
      <c r="A2858" s="41" t="s">
        <v>76</v>
      </c>
      <c r="B2858" s="42">
        <v>2.4E-2</v>
      </c>
      <c r="C2858" s="42">
        <v>40.479999999999997</v>
      </c>
      <c r="D2858" s="42">
        <v>1686.67</v>
      </c>
      <c r="E2858" s="43">
        <v>44562</v>
      </c>
    </row>
    <row r="2859" spans="1:5" x14ac:dyDescent="0.25">
      <c r="A2859" s="41" t="s">
        <v>76</v>
      </c>
      <c r="B2859" s="42">
        <v>4.2000000000000003E-2</v>
      </c>
      <c r="C2859" s="42">
        <v>70.86</v>
      </c>
      <c r="D2859" s="42">
        <v>1687.14</v>
      </c>
      <c r="E2859" s="43">
        <v>44562</v>
      </c>
    </row>
    <row r="2860" spans="1:5" x14ac:dyDescent="0.25">
      <c r="A2860" s="41" t="s">
        <v>76</v>
      </c>
      <c r="B2860" s="42">
        <v>6.0000000000000001E-3</v>
      </c>
      <c r="C2860" s="42">
        <v>10.130000000000001</v>
      </c>
      <c r="D2860" s="42">
        <v>1688.33</v>
      </c>
      <c r="E2860" s="43">
        <v>44562</v>
      </c>
    </row>
    <row r="2861" spans="1:5" x14ac:dyDescent="0.25">
      <c r="A2861" s="41" t="s">
        <v>76</v>
      </c>
      <c r="B2861" s="42">
        <v>7.0000000000000001E-3</v>
      </c>
      <c r="C2861" s="42">
        <v>11.81</v>
      </c>
      <c r="D2861" s="42">
        <v>1687.14</v>
      </c>
      <c r="E2861" s="43">
        <v>44562</v>
      </c>
    </row>
    <row r="2862" spans="1:5" x14ac:dyDescent="0.25">
      <c r="A2862" s="41" t="s">
        <v>76</v>
      </c>
      <c r="B2862" s="42">
        <v>2.3E-2</v>
      </c>
      <c r="C2862" s="42">
        <v>38.799999999999997</v>
      </c>
      <c r="D2862" s="42">
        <v>1686.96</v>
      </c>
      <c r="E2862" s="43">
        <v>44562</v>
      </c>
    </row>
    <row r="2863" spans="1:5" x14ac:dyDescent="0.25">
      <c r="A2863" s="41" t="s">
        <v>76</v>
      </c>
      <c r="B2863" s="42">
        <v>1.7000000000000001E-2</v>
      </c>
      <c r="C2863" s="42">
        <v>28.68</v>
      </c>
      <c r="D2863" s="42">
        <v>1687.06</v>
      </c>
      <c r="E2863" s="43">
        <v>44562</v>
      </c>
    </row>
    <row r="2864" spans="1:5" x14ac:dyDescent="0.25">
      <c r="A2864" s="41" t="s">
        <v>76</v>
      </c>
      <c r="B2864" s="42">
        <v>5.0000000000000001E-3</v>
      </c>
      <c r="C2864" s="42">
        <v>8.44</v>
      </c>
      <c r="D2864" s="42">
        <v>1688</v>
      </c>
      <c r="E2864" s="43">
        <v>44562</v>
      </c>
    </row>
    <row r="2865" spans="1:5" x14ac:dyDescent="0.25">
      <c r="A2865" s="41" t="s">
        <v>76</v>
      </c>
      <c r="B2865" s="42">
        <v>2.1999999999999999E-2</v>
      </c>
      <c r="C2865" s="42">
        <v>37.1</v>
      </c>
      <c r="D2865" s="42">
        <v>1686.36</v>
      </c>
      <c r="E2865" s="43">
        <v>44562</v>
      </c>
    </row>
    <row r="2866" spans="1:5" x14ac:dyDescent="0.25">
      <c r="A2866" s="41" t="s">
        <v>76</v>
      </c>
      <c r="B2866" s="42">
        <v>1.4E-2</v>
      </c>
      <c r="C2866" s="42">
        <v>23.63</v>
      </c>
      <c r="D2866" s="42">
        <v>1687.86</v>
      </c>
      <c r="E2866" s="43">
        <v>44562</v>
      </c>
    </row>
    <row r="2867" spans="1:5" x14ac:dyDescent="0.25">
      <c r="A2867" s="41" t="s">
        <v>76</v>
      </c>
      <c r="B2867" s="42">
        <v>6.0000000000000001E-3</v>
      </c>
      <c r="C2867" s="42">
        <v>10.130000000000001</v>
      </c>
      <c r="D2867" s="42">
        <v>1688.33</v>
      </c>
      <c r="E2867" s="43">
        <v>44562</v>
      </c>
    </row>
    <row r="2868" spans="1:5" x14ac:dyDescent="0.25">
      <c r="A2868" s="41" t="s">
        <v>76</v>
      </c>
      <c r="B2868" s="42">
        <v>2.1999999999999999E-2</v>
      </c>
      <c r="C2868" s="42">
        <v>37.11</v>
      </c>
      <c r="D2868" s="42">
        <v>1686.82</v>
      </c>
      <c r="E2868" s="43">
        <v>44562</v>
      </c>
    </row>
    <row r="2869" spans="1:5" x14ac:dyDescent="0.25">
      <c r="A2869" s="41" t="s">
        <v>76</v>
      </c>
      <c r="B2869" s="42">
        <v>1.7999999999999999E-2</v>
      </c>
      <c r="C2869" s="42">
        <v>30.36</v>
      </c>
      <c r="D2869" s="42">
        <v>1686.67</v>
      </c>
      <c r="E2869" s="43">
        <v>44562</v>
      </c>
    </row>
    <row r="2870" spans="1:5" x14ac:dyDescent="0.25">
      <c r="A2870" s="41" t="s">
        <v>76</v>
      </c>
      <c r="B2870" s="42">
        <v>3.0000000000000001E-3</v>
      </c>
      <c r="C2870" s="42">
        <v>5.0599999999999996</v>
      </c>
      <c r="D2870" s="42">
        <v>1686.67</v>
      </c>
      <c r="E2870" s="43">
        <v>44562</v>
      </c>
    </row>
    <row r="2871" spans="1:5" x14ac:dyDescent="0.25">
      <c r="A2871" s="41" t="s">
        <v>76</v>
      </c>
      <c r="B2871" s="42">
        <v>6.0000000000000001E-3</v>
      </c>
      <c r="C2871" s="42">
        <v>10.119999999999999</v>
      </c>
      <c r="D2871" s="42">
        <v>1686.67</v>
      </c>
      <c r="E2871" s="43">
        <v>44562</v>
      </c>
    </row>
    <row r="2872" spans="1:5" x14ac:dyDescent="0.25">
      <c r="A2872" s="41" t="s">
        <v>76</v>
      </c>
      <c r="B2872" s="42">
        <v>1.2999999999999999E-2</v>
      </c>
      <c r="C2872" s="42">
        <v>21.93</v>
      </c>
      <c r="D2872" s="42">
        <v>1686.92</v>
      </c>
      <c r="E2872" s="43">
        <v>44562</v>
      </c>
    </row>
    <row r="2873" spans="1:5" x14ac:dyDescent="0.25">
      <c r="A2873" s="41" t="s">
        <v>76</v>
      </c>
      <c r="B2873" s="42">
        <v>7.0000000000000001E-3</v>
      </c>
      <c r="C2873" s="42">
        <v>11.81</v>
      </c>
      <c r="D2873" s="42">
        <v>1687.14</v>
      </c>
      <c r="E2873" s="43">
        <v>44562</v>
      </c>
    </row>
    <row r="2874" spans="1:5" x14ac:dyDescent="0.25">
      <c r="A2874" s="41" t="s">
        <v>76</v>
      </c>
      <c r="B2874" s="42">
        <v>4.0000000000000001E-3</v>
      </c>
      <c r="C2874" s="42">
        <v>6.75</v>
      </c>
      <c r="D2874" s="42">
        <v>1687.5</v>
      </c>
      <c r="E2874" s="43">
        <v>44562</v>
      </c>
    </row>
    <row r="2875" spans="1:5" x14ac:dyDescent="0.25">
      <c r="A2875" s="41" t="s">
        <v>76</v>
      </c>
      <c r="B2875" s="42">
        <v>7.0000000000000001E-3</v>
      </c>
      <c r="C2875" s="42">
        <v>11.81</v>
      </c>
      <c r="D2875" s="42">
        <v>1687.14</v>
      </c>
      <c r="E2875" s="43">
        <v>44562</v>
      </c>
    </row>
    <row r="2876" spans="1:5" x14ac:dyDescent="0.25">
      <c r="A2876" s="41" t="s">
        <v>76</v>
      </c>
      <c r="B2876" s="42">
        <v>2.1000000000000001E-2</v>
      </c>
      <c r="C2876" s="42">
        <v>35.43</v>
      </c>
      <c r="D2876" s="42">
        <v>1687.14</v>
      </c>
      <c r="E2876" s="43">
        <v>44562</v>
      </c>
    </row>
    <row r="2877" spans="1:5" x14ac:dyDescent="0.25">
      <c r="A2877" s="41" t="s">
        <v>76</v>
      </c>
      <c r="B2877" s="42">
        <v>1.4999999999999999E-2</v>
      </c>
      <c r="C2877" s="42">
        <v>25.31</v>
      </c>
      <c r="D2877" s="42">
        <v>1687.33</v>
      </c>
      <c r="E2877" s="43">
        <v>44562</v>
      </c>
    </row>
    <row r="2878" spans="1:5" x14ac:dyDescent="0.25">
      <c r="A2878" s="41" t="s">
        <v>76</v>
      </c>
      <c r="B2878" s="42">
        <v>3.0000000000000001E-3</v>
      </c>
      <c r="C2878" s="42">
        <v>5.0599999999999996</v>
      </c>
      <c r="D2878" s="42">
        <v>1686.67</v>
      </c>
      <c r="E2878" s="43">
        <v>44562</v>
      </c>
    </row>
    <row r="2879" spans="1:5" x14ac:dyDescent="0.25">
      <c r="A2879" s="41" t="s">
        <v>232</v>
      </c>
      <c r="B2879" s="42">
        <v>5.0000000000000001E-3</v>
      </c>
      <c r="C2879" s="42">
        <v>42.67</v>
      </c>
      <c r="D2879" s="42">
        <v>8534</v>
      </c>
      <c r="E2879" s="43">
        <v>44562</v>
      </c>
    </row>
    <row r="2880" spans="1:5" x14ac:dyDescent="0.25">
      <c r="A2880" s="41" t="s">
        <v>89</v>
      </c>
      <c r="B2880" s="42">
        <v>0.5</v>
      </c>
      <c r="C2880" s="42">
        <v>149</v>
      </c>
      <c r="D2880" s="42">
        <v>298</v>
      </c>
      <c r="E2880" s="43">
        <v>44562</v>
      </c>
    </row>
    <row r="2881" spans="1:5" x14ac:dyDescent="0.25">
      <c r="A2881" s="41" t="s">
        <v>92</v>
      </c>
      <c r="B2881" s="42">
        <v>7.8E-2</v>
      </c>
      <c r="C2881" s="42">
        <v>2.88</v>
      </c>
      <c r="D2881" s="42">
        <v>36.92</v>
      </c>
      <c r="E2881" s="43">
        <v>44562</v>
      </c>
    </row>
    <row r="2882" spans="1:5" x14ac:dyDescent="0.25">
      <c r="A2882" s="41" t="s">
        <v>92</v>
      </c>
      <c r="B2882" s="42">
        <v>0.48699999999999999</v>
      </c>
      <c r="C2882" s="42">
        <v>18.02</v>
      </c>
      <c r="D2882" s="42">
        <v>37</v>
      </c>
      <c r="E2882" s="43">
        <v>44562</v>
      </c>
    </row>
    <row r="2883" spans="1:5" x14ac:dyDescent="0.25">
      <c r="A2883" s="41" t="s">
        <v>92</v>
      </c>
      <c r="B2883" s="42">
        <v>0.48799999999999999</v>
      </c>
      <c r="C2883" s="42">
        <v>18.07</v>
      </c>
      <c r="D2883" s="42">
        <v>37.03</v>
      </c>
      <c r="E2883" s="43">
        <v>44562</v>
      </c>
    </row>
    <row r="2884" spans="1:5" x14ac:dyDescent="0.25">
      <c r="A2884" s="41" t="s">
        <v>92</v>
      </c>
      <c r="B2884" s="42">
        <v>3.5000000000000003E-2</v>
      </c>
      <c r="C2884" s="42">
        <v>1.29</v>
      </c>
      <c r="D2884" s="42">
        <v>36.86</v>
      </c>
      <c r="E2884" s="43">
        <v>44562</v>
      </c>
    </row>
    <row r="2885" spans="1:5" x14ac:dyDescent="0.25">
      <c r="A2885" s="41" t="s">
        <v>92</v>
      </c>
      <c r="B2885" s="42">
        <v>0.15</v>
      </c>
      <c r="C2885" s="42">
        <v>5.56</v>
      </c>
      <c r="D2885" s="42">
        <v>37.07</v>
      </c>
      <c r="E2885" s="43">
        <v>44562</v>
      </c>
    </row>
    <row r="2886" spans="1:5" x14ac:dyDescent="0.25">
      <c r="A2886" s="41" t="s">
        <v>92</v>
      </c>
      <c r="B2886" s="42">
        <v>3.9649999999999999</v>
      </c>
      <c r="C2886" s="42">
        <v>146.77000000000001</v>
      </c>
      <c r="D2886" s="42">
        <v>37.020000000000003</v>
      </c>
      <c r="E2886" s="43">
        <v>44562</v>
      </c>
    </row>
    <row r="2887" spans="1:5" x14ac:dyDescent="0.25">
      <c r="A2887" s="41" t="s">
        <v>92</v>
      </c>
      <c r="B2887" s="42">
        <v>4.1390000000000002</v>
      </c>
      <c r="C2887" s="42">
        <v>153.22999999999999</v>
      </c>
      <c r="D2887" s="42">
        <v>37.020000000000003</v>
      </c>
      <c r="E2887" s="43">
        <v>44562</v>
      </c>
    </row>
    <row r="2888" spans="1:5" x14ac:dyDescent="0.25">
      <c r="A2888" s="41" t="s">
        <v>92</v>
      </c>
      <c r="B2888" s="42">
        <v>0.11</v>
      </c>
      <c r="C2888" s="42">
        <v>4.07</v>
      </c>
      <c r="D2888" s="42">
        <v>37</v>
      </c>
      <c r="E2888" s="43">
        <v>44562</v>
      </c>
    </row>
    <row r="2889" spans="1:5" x14ac:dyDescent="0.25">
      <c r="A2889" s="41" t="s">
        <v>92</v>
      </c>
      <c r="B2889" s="42">
        <v>0.20799999999999999</v>
      </c>
      <c r="C2889" s="42">
        <v>7.7</v>
      </c>
      <c r="D2889" s="42">
        <v>37.020000000000003</v>
      </c>
      <c r="E2889" s="43">
        <v>44562</v>
      </c>
    </row>
    <row r="2890" spans="1:5" x14ac:dyDescent="0.25">
      <c r="A2890" s="41" t="s">
        <v>92</v>
      </c>
      <c r="B2890" s="42">
        <v>0.441</v>
      </c>
      <c r="C2890" s="42">
        <v>16.32</v>
      </c>
      <c r="D2890" s="42">
        <v>37.01</v>
      </c>
      <c r="E2890" s="43">
        <v>44562</v>
      </c>
    </row>
    <row r="2891" spans="1:5" x14ac:dyDescent="0.25">
      <c r="A2891" s="41" t="s">
        <v>92</v>
      </c>
      <c r="B2891" s="42">
        <v>0.28399999999999997</v>
      </c>
      <c r="C2891" s="42">
        <v>10.51</v>
      </c>
      <c r="D2891" s="42">
        <v>37.01</v>
      </c>
      <c r="E2891" s="43">
        <v>44562</v>
      </c>
    </row>
    <row r="2892" spans="1:5" x14ac:dyDescent="0.25">
      <c r="A2892" s="41" t="s">
        <v>92</v>
      </c>
      <c r="B2892" s="42">
        <v>6.6000000000000003E-2</v>
      </c>
      <c r="C2892" s="42">
        <v>2.44</v>
      </c>
      <c r="D2892" s="42">
        <v>36.97</v>
      </c>
      <c r="E2892" s="43">
        <v>44562</v>
      </c>
    </row>
    <row r="2893" spans="1:5" x14ac:dyDescent="0.25">
      <c r="A2893" s="41" t="s">
        <v>92</v>
      </c>
      <c r="B2893" s="42">
        <v>9.1999999999999998E-2</v>
      </c>
      <c r="C2893" s="42">
        <v>3.4</v>
      </c>
      <c r="D2893" s="42">
        <v>36.96</v>
      </c>
      <c r="E2893" s="43">
        <v>44562</v>
      </c>
    </row>
    <row r="2894" spans="1:5" x14ac:dyDescent="0.25">
      <c r="A2894" s="41" t="s">
        <v>92</v>
      </c>
      <c r="B2894" s="42">
        <v>0.57199999999999995</v>
      </c>
      <c r="C2894" s="42">
        <v>21.18</v>
      </c>
      <c r="D2894" s="42">
        <v>37.03</v>
      </c>
      <c r="E2894" s="43">
        <v>44562</v>
      </c>
    </row>
    <row r="2895" spans="1:5" x14ac:dyDescent="0.25">
      <c r="A2895" s="41" t="s">
        <v>92</v>
      </c>
      <c r="B2895" s="42">
        <v>0.378</v>
      </c>
      <c r="C2895" s="42">
        <v>13.99</v>
      </c>
      <c r="D2895" s="42">
        <v>37.01</v>
      </c>
      <c r="E2895" s="43">
        <v>44562</v>
      </c>
    </row>
    <row r="2896" spans="1:5" x14ac:dyDescent="0.25">
      <c r="A2896" s="41" t="s">
        <v>92</v>
      </c>
      <c r="B2896" s="42">
        <v>6.6000000000000003E-2</v>
      </c>
      <c r="C2896" s="42">
        <v>2.44</v>
      </c>
      <c r="D2896" s="42">
        <v>36.97</v>
      </c>
      <c r="E2896" s="43">
        <v>44562</v>
      </c>
    </row>
    <row r="2897" spans="1:5" x14ac:dyDescent="0.25">
      <c r="A2897" s="41" t="s">
        <v>92</v>
      </c>
      <c r="B2897" s="42">
        <v>7.8E-2</v>
      </c>
      <c r="C2897" s="42">
        <v>2.88</v>
      </c>
      <c r="D2897" s="42">
        <v>36.92</v>
      </c>
      <c r="E2897" s="43">
        <v>44562</v>
      </c>
    </row>
    <row r="2898" spans="1:5" x14ac:dyDescent="0.25">
      <c r="A2898" s="41" t="s">
        <v>92</v>
      </c>
      <c r="B2898" s="42">
        <v>6.5069999999999997</v>
      </c>
      <c r="C2898" s="42">
        <v>240.94</v>
      </c>
      <c r="D2898" s="42">
        <v>37.03</v>
      </c>
      <c r="E2898" s="43">
        <v>44562</v>
      </c>
    </row>
    <row r="2899" spans="1:5" x14ac:dyDescent="0.25">
      <c r="A2899" s="41" t="s">
        <v>92</v>
      </c>
      <c r="B2899" s="42">
        <v>0.35599999999999998</v>
      </c>
      <c r="C2899" s="42">
        <v>13.12</v>
      </c>
      <c r="D2899" s="42">
        <v>36.85</v>
      </c>
      <c r="E2899" s="43">
        <v>44562</v>
      </c>
    </row>
    <row r="2900" spans="1:5" x14ac:dyDescent="0.25">
      <c r="A2900" s="41" t="s">
        <v>92</v>
      </c>
      <c r="B2900" s="42">
        <v>0.11</v>
      </c>
      <c r="C2900" s="42">
        <v>4.0599999999999996</v>
      </c>
      <c r="D2900" s="42">
        <v>36.909999999999997</v>
      </c>
      <c r="E2900" s="43">
        <v>44562</v>
      </c>
    </row>
    <row r="2901" spans="1:5" x14ac:dyDescent="0.25">
      <c r="A2901" s="41" t="s">
        <v>92</v>
      </c>
      <c r="B2901" s="42">
        <v>6.4000000000000001E-2</v>
      </c>
      <c r="C2901" s="42">
        <v>2.36</v>
      </c>
      <c r="D2901" s="42">
        <v>36.880000000000003</v>
      </c>
      <c r="E2901" s="43">
        <v>44562</v>
      </c>
    </row>
    <row r="2902" spans="1:5" x14ac:dyDescent="0.25">
      <c r="A2902" s="41" t="s">
        <v>92</v>
      </c>
      <c r="B2902" s="42">
        <v>0.52500000000000002</v>
      </c>
      <c r="C2902" s="42">
        <v>19.350000000000001</v>
      </c>
      <c r="D2902" s="42">
        <v>36.86</v>
      </c>
      <c r="E2902" s="43">
        <v>44562</v>
      </c>
    </row>
    <row r="2903" spans="1:5" x14ac:dyDescent="0.25">
      <c r="A2903" s="41" t="s">
        <v>92</v>
      </c>
      <c r="B2903" s="42">
        <v>0.34599999999999997</v>
      </c>
      <c r="C2903" s="42">
        <v>12.76</v>
      </c>
      <c r="D2903" s="42">
        <v>36.880000000000003</v>
      </c>
      <c r="E2903" s="43">
        <v>44562</v>
      </c>
    </row>
    <row r="2904" spans="1:5" x14ac:dyDescent="0.25">
      <c r="A2904" s="41" t="s">
        <v>92</v>
      </c>
      <c r="B2904" s="42">
        <v>5.2999999999999999E-2</v>
      </c>
      <c r="C2904" s="42">
        <v>1.95</v>
      </c>
      <c r="D2904" s="42">
        <v>36.79</v>
      </c>
      <c r="E2904" s="43">
        <v>44562</v>
      </c>
    </row>
    <row r="2905" spans="1:5" x14ac:dyDescent="0.25">
      <c r="A2905" s="41" t="s">
        <v>92</v>
      </c>
      <c r="B2905" s="42">
        <v>0.16800000000000001</v>
      </c>
      <c r="C2905" s="42">
        <v>6.2</v>
      </c>
      <c r="D2905" s="42">
        <v>36.9</v>
      </c>
      <c r="E2905" s="43">
        <v>44562</v>
      </c>
    </row>
    <row r="2906" spans="1:5" x14ac:dyDescent="0.25">
      <c r="A2906" s="41" t="s">
        <v>92</v>
      </c>
      <c r="B2906" s="42">
        <v>0.64600000000000002</v>
      </c>
      <c r="C2906" s="42">
        <v>23.8</v>
      </c>
      <c r="D2906" s="42">
        <v>36.840000000000003</v>
      </c>
      <c r="E2906" s="43">
        <v>44562</v>
      </c>
    </row>
    <row r="2907" spans="1:5" x14ac:dyDescent="0.25">
      <c r="A2907" s="41" t="s">
        <v>92</v>
      </c>
      <c r="B2907" s="42">
        <v>0.45500000000000002</v>
      </c>
      <c r="C2907" s="42">
        <v>16.78</v>
      </c>
      <c r="D2907" s="42">
        <v>36.880000000000003</v>
      </c>
      <c r="E2907" s="43">
        <v>44562</v>
      </c>
    </row>
    <row r="2908" spans="1:5" x14ac:dyDescent="0.25">
      <c r="A2908" s="41" t="s">
        <v>92</v>
      </c>
      <c r="B2908" s="42">
        <v>3.1E-2</v>
      </c>
      <c r="C2908" s="42">
        <v>1.1499999999999999</v>
      </c>
      <c r="D2908" s="42">
        <v>37.1</v>
      </c>
      <c r="E2908" s="43">
        <v>44562</v>
      </c>
    </row>
    <row r="2909" spans="1:5" x14ac:dyDescent="0.25">
      <c r="A2909" s="41" t="s">
        <v>92</v>
      </c>
      <c r="B2909" s="42">
        <v>0.3</v>
      </c>
      <c r="C2909" s="42">
        <v>11.06</v>
      </c>
      <c r="D2909" s="42">
        <v>36.869999999999997</v>
      </c>
      <c r="E2909" s="43">
        <v>44562</v>
      </c>
    </row>
    <row r="2910" spans="1:5" x14ac:dyDescent="0.25">
      <c r="A2910" s="41" t="s">
        <v>92</v>
      </c>
      <c r="B2910" s="42">
        <v>0.68799999999999994</v>
      </c>
      <c r="C2910" s="42">
        <v>25.37</v>
      </c>
      <c r="D2910" s="42">
        <v>36.880000000000003</v>
      </c>
      <c r="E2910" s="43">
        <v>44562</v>
      </c>
    </row>
    <row r="2911" spans="1:5" x14ac:dyDescent="0.25">
      <c r="A2911" s="41" t="s">
        <v>92</v>
      </c>
      <c r="B2911" s="42">
        <v>0.32900000000000001</v>
      </c>
      <c r="C2911" s="42">
        <v>12.13</v>
      </c>
      <c r="D2911" s="42">
        <v>36.869999999999997</v>
      </c>
      <c r="E2911" s="43">
        <v>44562</v>
      </c>
    </row>
    <row r="2912" spans="1:5" x14ac:dyDescent="0.25">
      <c r="A2912" s="41" t="s">
        <v>92</v>
      </c>
      <c r="B2912" s="42">
        <v>3.1E-2</v>
      </c>
      <c r="C2912" s="42">
        <v>1.1499999999999999</v>
      </c>
      <c r="D2912" s="42">
        <v>37.1</v>
      </c>
      <c r="E2912" s="43">
        <v>44562</v>
      </c>
    </row>
    <row r="2913" spans="1:5" x14ac:dyDescent="0.25">
      <c r="A2913" s="41" t="s">
        <v>92</v>
      </c>
      <c r="B2913" s="42">
        <v>6.5000000000000002E-2</v>
      </c>
      <c r="C2913" s="42">
        <v>2.39</v>
      </c>
      <c r="D2913" s="42">
        <v>36.770000000000003</v>
      </c>
      <c r="E2913" s="43">
        <v>44562</v>
      </c>
    </row>
    <row r="2914" spans="1:5" x14ac:dyDescent="0.25">
      <c r="A2914" s="41" t="s">
        <v>92</v>
      </c>
      <c r="B2914" s="42">
        <v>0.46899999999999997</v>
      </c>
      <c r="C2914" s="42">
        <v>17.28</v>
      </c>
      <c r="D2914" s="42">
        <v>36.840000000000003</v>
      </c>
      <c r="E2914" s="43">
        <v>44562</v>
      </c>
    </row>
    <row r="2915" spans="1:5" x14ac:dyDescent="0.25">
      <c r="A2915" s="41" t="s">
        <v>92</v>
      </c>
      <c r="B2915" s="42">
        <v>3.3279999999999998</v>
      </c>
      <c r="C2915" s="42">
        <v>122.71</v>
      </c>
      <c r="D2915" s="42">
        <v>36.869999999999997</v>
      </c>
      <c r="E2915" s="43">
        <v>44562</v>
      </c>
    </row>
    <row r="2916" spans="1:5" x14ac:dyDescent="0.25">
      <c r="A2916" s="41" t="s">
        <v>92</v>
      </c>
      <c r="B2916" s="42">
        <v>9.4E-2</v>
      </c>
      <c r="C2916" s="42">
        <v>3.47</v>
      </c>
      <c r="D2916" s="42">
        <v>36.909999999999997</v>
      </c>
      <c r="E2916" s="43">
        <v>44562</v>
      </c>
    </row>
    <row r="2917" spans="1:5" x14ac:dyDescent="0.25">
      <c r="A2917" s="41" t="s">
        <v>92</v>
      </c>
      <c r="B2917" s="42">
        <v>0.10100000000000001</v>
      </c>
      <c r="C2917" s="42">
        <v>3.73</v>
      </c>
      <c r="D2917" s="42">
        <v>36.93</v>
      </c>
      <c r="E2917" s="43">
        <v>44562</v>
      </c>
    </row>
    <row r="2918" spans="1:5" x14ac:dyDescent="0.25">
      <c r="A2918" s="41" t="s">
        <v>92</v>
      </c>
      <c r="B2918" s="42">
        <v>0.35599999999999998</v>
      </c>
      <c r="C2918" s="42">
        <v>13.12</v>
      </c>
      <c r="D2918" s="42">
        <v>36.85</v>
      </c>
      <c r="E2918" s="43">
        <v>44562</v>
      </c>
    </row>
    <row r="2919" spans="1:5" x14ac:dyDescent="0.25">
      <c r="A2919" s="41" t="s">
        <v>92</v>
      </c>
      <c r="B2919" s="42">
        <v>4.9560000000000004</v>
      </c>
      <c r="C2919" s="42">
        <v>182.73</v>
      </c>
      <c r="D2919" s="42">
        <v>36.869999999999997</v>
      </c>
      <c r="E2919" s="43">
        <v>44562</v>
      </c>
    </row>
    <row r="2920" spans="1:5" x14ac:dyDescent="0.25">
      <c r="A2920" s="41" t="s">
        <v>92</v>
      </c>
      <c r="B2920" s="42">
        <v>0.03</v>
      </c>
      <c r="C2920" s="42">
        <v>1.1100000000000001</v>
      </c>
      <c r="D2920" s="42">
        <v>37</v>
      </c>
      <c r="E2920" s="43">
        <v>44562</v>
      </c>
    </row>
    <row r="2921" spans="1:5" x14ac:dyDescent="0.25">
      <c r="A2921" s="41" t="s">
        <v>92</v>
      </c>
      <c r="B2921" s="42">
        <v>0.159</v>
      </c>
      <c r="C2921" s="42">
        <v>5.85</v>
      </c>
      <c r="D2921" s="42">
        <v>36.79</v>
      </c>
      <c r="E2921" s="43">
        <v>44562</v>
      </c>
    </row>
    <row r="2922" spans="1:5" x14ac:dyDescent="0.25">
      <c r="A2922" s="41" t="s">
        <v>92</v>
      </c>
      <c r="B2922" s="42">
        <v>0.48699999999999999</v>
      </c>
      <c r="C2922" s="42">
        <v>17.95</v>
      </c>
      <c r="D2922" s="42">
        <v>36.86</v>
      </c>
      <c r="E2922" s="43">
        <v>44562</v>
      </c>
    </row>
    <row r="2923" spans="1:5" x14ac:dyDescent="0.25">
      <c r="A2923" s="41" t="s">
        <v>92</v>
      </c>
      <c r="B2923" s="42">
        <v>0.38600000000000001</v>
      </c>
      <c r="C2923" s="42">
        <v>14.23</v>
      </c>
      <c r="D2923" s="42">
        <v>36.869999999999997</v>
      </c>
      <c r="E2923" s="43">
        <v>44562</v>
      </c>
    </row>
    <row r="2924" spans="1:5" x14ac:dyDescent="0.25">
      <c r="A2924" s="41" t="s">
        <v>92</v>
      </c>
      <c r="B2924" s="42">
        <v>5.7000000000000002E-2</v>
      </c>
      <c r="C2924" s="42">
        <v>2.11</v>
      </c>
      <c r="D2924" s="42">
        <v>37.020000000000003</v>
      </c>
      <c r="E2924" s="43">
        <v>44562</v>
      </c>
    </row>
    <row r="2925" spans="1:5" x14ac:dyDescent="0.25">
      <c r="A2925" s="41" t="s">
        <v>92</v>
      </c>
      <c r="B2925" s="42">
        <v>8.8999999999999996E-2</v>
      </c>
      <c r="C2925" s="42">
        <v>3.27</v>
      </c>
      <c r="D2925" s="42">
        <v>36.74</v>
      </c>
      <c r="E2925" s="43">
        <v>44562</v>
      </c>
    </row>
    <row r="2926" spans="1:5" x14ac:dyDescent="0.25">
      <c r="A2926" s="41" t="s">
        <v>92</v>
      </c>
      <c r="B2926" s="42">
        <v>0.53100000000000003</v>
      </c>
      <c r="C2926" s="42">
        <v>19.579999999999998</v>
      </c>
      <c r="D2926" s="42">
        <v>36.869999999999997</v>
      </c>
      <c r="E2926" s="43">
        <v>44562</v>
      </c>
    </row>
    <row r="2927" spans="1:5" x14ac:dyDescent="0.25">
      <c r="A2927" s="41" t="s">
        <v>92</v>
      </c>
      <c r="B2927" s="42">
        <v>0.501</v>
      </c>
      <c r="C2927" s="42">
        <v>18.47</v>
      </c>
      <c r="D2927" s="42">
        <v>36.869999999999997</v>
      </c>
      <c r="E2927" s="43">
        <v>44562</v>
      </c>
    </row>
    <row r="2928" spans="1:5" x14ac:dyDescent="0.25">
      <c r="A2928" s="41" t="s">
        <v>92</v>
      </c>
      <c r="B2928" s="42">
        <v>9.4E-2</v>
      </c>
      <c r="C2928" s="42">
        <v>3.47</v>
      </c>
      <c r="D2928" s="42">
        <v>36.909999999999997</v>
      </c>
      <c r="E2928" s="43">
        <v>44562</v>
      </c>
    </row>
    <row r="2929" spans="1:5" x14ac:dyDescent="0.25">
      <c r="A2929" s="41" t="s">
        <v>92</v>
      </c>
      <c r="B2929" s="42">
        <v>9.1999999999999998E-2</v>
      </c>
      <c r="C2929" s="42">
        <v>3.39</v>
      </c>
      <c r="D2929" s="42">
        <v>36.85</v>
      </c>
      <c r="E2929" s="43">
        <v>44562</v>
      </c>
    </row>
    <row r="2930" spans="1:5" x14ac:dyDescent="0.25">
      <c r="A2930" s="41" t="s">
        <v>92</v>
      </c>
      <c r="B2930" s="42">
        <v>0.56200000000000006</v>
      </c>
      <c r="C2930" s="42">
        <v>20.73</v>
      </c>
      <c r="D2930" s="42">
        <v>36.89</v>
      </c>
      <c r="E2930" s="43">
        <v>44562</v>
      </c>
    </row>
    <row r="2931" spans="1:5" x14ac:dyDescent="0.25">
      <c r="A2931" s="41" t="s">
        <v>92</v>
      </c>
      <c r="B2931" s="42">
        <v>4.0129999999999999</v>
      </c>
      <c r="C2931" s="42">
        <v>148.15</v>
      </c>
      <c r="D2931" s="42">
        <v>36.92</v>
      </c>
      <c r="E2931" s="43">
        <v>44562</v>
      </c>
    </row>
    <row r="2932" spans="1:5" x14ac:dyDescent="0.25">
      <c r="A2932" s="41" t="s">
        <v>92</v>
      </c>
      <c r="B2932" s="42">
        <v>4.4999999999999998E-2</v>
      </c>
      <c r="C2932" s="42">
        <v>1.67</v>
      </c>
      <c r="D2932" s="42">
        <v>37.11</v>
      </c>
      <c r="E2932" s="43">
        <v>44562</v>
      </c>
    </row>
    <row r="2933" spans="1:5" x14ac:dyDescent="0.25">
      <c r="A2933" s="41" t="s">
        <v>92</v>
      </c>
      <c r="B2933" s="42">
        <v>0.156</v>
      </c>
      <c r="C2933" s="42">
        <v>5.78</v>
      </c>
      <c r="D2933" s="42">
        <v>37.049999999999997</v>
      </c>
      <c r="E2933" s="43">
        <v>44562</v>
      </c>
    </row>
    <row r="2934" spans="1:5" x14ac:dyDescent="0.25">
      <c r="A2934" s="41" t="s">
        <v>92</v>
      </c>
      <c r="B2934" s="42">
        <v>0.52600000000000002</v>
      </c>
      <c r="C2934" s="42">
        <v>19.45</v>
      </c>
      <c r="D2934" s="42">
        <v>36.979999999999997</v>
      </c>
      <c r="E2934" s="43">
        <v>44562</v>
      </c>
    </row>
    <row r="2935" spans="1:5" x14ac:dyDescent="0.25">
      <c r="A2935" s="41" t="s">
        <v>92</v>
      </c>
      <c r="B2935" s="42">
        <v>0.40699999999999997</v>
      </c>
      <c r="C2935" s="42">
        <v>15.06</v>
      </c>
      <c r="D2935" s="42">
        <v>37</v>
      </c>
      <c r="E2935" s="43">
        <v>44562</v>
      </c>
    </row>
    <row r="2936" spans="1:5" x14ac:dyDescent="0.25">
      <c r="A2936" s="41" t="s">
        <v>92</v>
      </c>
      <c r="B2936" s="42">
        <v>0.08</v>
      </c>
      <c r="C2936" s="42">
        <v>2.96</v>
      </c>
      <c r="D2936" s="42">
        <v>37</v>
      </c>
      <c r="E2936" s="43">
        <v>44562</v>
      </c>
    </row>
    <row r="2937" spans="1:5" x14ac:dyDescent="0.25">
      <c r="A2937" s="41" t="s">
        <v>92</v>
      </c>
      <c r="B2937" s="42">
        <v>6.5000000000000002E-2</v>
      </c>
      <c r="C2937" s="42">
        <v>2.4</v>
      </c>
      <c r="D2937" s="42">
        <v>36.92</v>
      </c>
      <c r="E2937" s="43">
        <v>44562</v>
      </c>
    </row>
    <row r="2938" spans="1:5" x14ac:dyDescent="0.25">
      <c r="A2938" s="41" t="s">
        <v>92</v>
      </c>
      <c r="B2938" s="42">
        <v>0.46500000000000002</v>
      </c>
      <c r="C2938" s="42">
        <v>17.21</v>
      </c>
      <c r="D2938" s="42">
        <v>37.01</v>
      </c>
      <c r="E2938" s="43">
        <v>44562</v>
      </c>
    </row>
    <row r="2939" spans="1:5" x14ac:dyDescent="0.25">
      <c r="A2939" s="41" t="s">
        <v>92</v>
      </c>
      <c r="B2939" s="42">
        <v>0.32500000000000001</v>
      </c>
      <c r="C2939" s="42">
        <v>12.03</v>
      </c>
      <c r="D2939" s="42">
        <v>37.020000000000003</v>
      </c>
      <c r="E2939" s="43">
        <v>44562</v>
      </c>
    </row>
    <row r="2940" spans="1:5" x14ac:dyDescent="0.25">
      <c r="A2940" s="41" t="s">
        <v>92</v>
      </c>
      <c r="B2940" s="42">
        <v>3.1E-2</v>
      </c>
      <c r="C2940" s="42">
        <v>1.1499999999999999</v>
      </c>
      <c r="D2940" s="42">
        <v>37.1</v>
      </c>
      <c r="E2940" s="43">
        <v>44562</v>
      </c>
    </row>
    <row r="2941" spans="1:5" x14ac:dyDescent="0.25">
      <c r="A2941" s="41" t="s">
        <v>92</v>
      </c>
      <c r="B2941" s="42">
        <v>7.1999999999999995E-2</v>
      </c>
      <c r="C2941" s="42">
        <v>2.67</v>
      </c>
      <c r="D2941" s="42">
        <v>37.08</v>
      </c>
      <c r="E2941" s="43">
        <v>44562</v>
      </c>
    </row>
    <row r="2942" spans="1:5" x14ac:dyDescent="0.25">
      <c r="A2942" s="41" t="s">
        <v>92</v>
      </c>
      <c r="B2942" s="42">
        <v>0.35599999999999998</v>
      </c>
      <c r="C2942" s="42">
        <v>13.18</v>
      </c>
      <c r="D2942" s="42">
        <v>37.020000000000003</v>
      </c>
      <c r="E2942" s="43">
        <v>44562</v>
      </c>
    </row>
    <row r="2943" spans="1:5" x14ac:dyDescent="0.25">
      <c r="A2943" s="41" t="s">
        <v>92</v>
      </c>
      <c r="B2943" s="42">
        <v>3.2360000000000002</v>
      </c>
      <c r="C2943" s="42">
        <v>119.73</v>
      </c>
      <c r="D2943" s="42">
        <v>37</v>
      </c>
      <c r="E2943" s="43">
        <v>44562</v>
      </c>
    </row>
    <row r="2944" spans="1:5" x14ac:dyDescent="0.25">
      <c r="A2944" s="41" t="s">
        <v>92</v>
      </c>
      <c r="B2944" s="42">
        <v>9.4E-2</v>
      </c>
      <c r="C2944" s="42">
        <v>3.48</v>
      </c>
      <c r="D2944" s="42">
        <v>37.020000000000003</v>
      </c>
      <c r="E2944" s="43">
        <v>44562</v>
      </c>
    </row>
    <row r="2945" spans="1:5" x14ac:dyDescent="0.25">
      <c r="A2945" s="41" t="s">
        <v>92</v>
      </c>
      <c r="B2945" s="42">
        <v>0.16700000000000001</v>
      </c>
      <c r="C2945" s="42">
        <v>6.19</v>
      </c>
      <c r="D2945" s="42">
        <v>37.07</v>
      </c>
      <c r="E2945" s="43">
        <v>44562</v>
      </c>
    </row>
    <row r="2946" spans="1:5" x14ac:dyDescent="0.25">
      <c r="A2946" s="41" t="s">
        <v>92</v>
      </c>
      <c r="B2946" s="42">
        <v>0.45200000000000001</v>
      </c>
      <c r="C2946" s="42">
        <v>16.72</v>
      </c>
      <c r="D2946" s="42">
        <v>36.99</v>
      </c>
      <c r="E2946" s="43">
        <v>44562</v>
      </c>
    </row>
    <row r="2947" spans="1:5" x14ac:dyDescent="0.25">
      <c r="A2947" s="41" t="s">
        <v>92</v>
      </c>
      <c r="B2947" s="42">
        <v>0.21</v>
      </c>
      <c r="C2947" s="42">
        <v>7.77</v>
      </c>
      <c r="D2947" s="42">
        <v>37</v>
      </c>
      <c r="E2947" s="43">
        <v>44562</v>
      </c>
    </row>
    <row r="2948" spans="1:5" x14ac:dyDescent="0.25">
      <c r="A2948" s="41" t="s">
        <v>92</v>
      </c>
      <c r="B2948" s="42">
        <v>5.7000000000000002E-2</v>
      </c>
      <c r="C2948" s="42">
        <v>2.11</v>
      </c>
      <c r="D2948" s="42">
        <v>37.020000000000003</v>
      </c>
      <c r="E2948" s="43">
        <v>44562</v>
      </c>
    </row>
    <row r="2949" spans="1:5" x14ac:dyDescent="0.25">
      <c r="A2949" s="41" t="s">
        <v>92</v>
      </c>
      <c r="B2949" s="42">
        <v>0.13400000000000001</v>
      </c>
      <c r="C2949" s="42">
        <v>4.96</v>
      </c>
      <c r="D2949" s="42">
        <v>37.01</v>
      </c>
      <c r="E2949" s="43">
        <v>44562</v>
      </c>
    </row>
    <row r="2950" spans="1:5" x14ac:dyDescent="0.25">
      <c r="A2950" s="41" t="s">
        <v>92</v>
      </c>
      <c r="B2950" s="42">
        <v>0.504</v>
      </c>
      <c r="C2950" s="42">
        <v>18.649999999999999</v>
      </c>
      <c r="D2950" s="42">
        <v>37</v>
      </c>
      <c r="E2950" s="43">
        <v>44562</v>
      </c>
    </row>
    <row r="2951" spans="1:5" x14ac:dyDescent="0.25">
      <c r="A2951" s="41" t="s">
        <v>92</v>
      </c>
      <c r="B2951" s="42">
        <v>0.29599999999999999</v>
      </c>
      <c r="C2951" s="42">
        <v>10.95</v>
      </c>
      <c r="D2951" s="42">
        <v>36.99</v>
      </c>
      <c r="E2951" s="43">
        <v>44562</v>
      </c>
    </row>
    <row r="2952" spans="1:5" x14ac:dyDescent="0.25">
      <c r="A2952" s="41" t="s">
        <v>92</v>
      </c>
      <c r="B2952" s="42">
        <v>4.4999999999999998E-2</v>
      </c>
      <c r="C2952" s="42">
        <v>1.67</v>
      </c>
      <c r="D2952" s="42">
        <v>37.11</v>
      </c>
      <c r="E2952" s="43">
        <v>44562</v>
      </c>
    </row>
    <row r="2953" spans="1:5" x14ac:dyDescent="0.25">
      <c r="A2953" s="41" t="s">
        <v>92</v>
      </c>
      <c r="B2953" s="42">
        <v>8.4000000000000005E-2</v>
      </c>
      <c r="C2953" s="42">
        <v>3.1</v>
      </c>
      <c r="D2953" s="42">
        <v>36.9</v>
      </c>
      <c r="E2953" s="43">
        <v>44562</v>
      </c>
    </row>
    <row r="2954" spans="1:5" x14ac:dyDescent="0.25">
      <c r="A2954" s="41" t="s">
        <v>92</v>
      </c>
      <c r="B2954" s="42">
        <v>8.1620000000000008</v>
      </c>
      <c r="C2954" s="42">
        <v>324.22000000000003</v>
      </c>
      <c r="D2954" s="42">
        <v>39.72</v>
      </c>
      <c r="E2954" s="43">
        <v>44562</v>
      </c>
    </row>
    <row r="2955" spans="1:5" x14ac:dyDescent="0.25">
      <c r="A2955" s="41" t="s">
        <v>92</v>
      </c>
      <c r="B2955" s="42">
        <v>0.34699999999999998</v>
      </c>
      <c r="C2955" s="42">
        <v>13.88</v>
      </c>
      <c r="D2955" s="42">
        <v>40</v>
      </c>
      <c r="E2955" s="43">
        <v>44562</v>
      </c>
    </row>
    <row r="2956" spans="1:5" x14ac:dyDescent="0.25">
      <c r="A2956" s="41" t="s">
        <v>92</v>
      </c>
      <c r="B2956" s="42">
        <v>3.5000000000000003E-2</v>
      </c>
      <c r="C2956" s="42">
        <v>1.4</v>
      </c>
      <c r="D2956" s="42">
        <v>40</v>
      </c>
      <c r="E2956" s="43">
        <v>44562</v>
      </c>
    </row>
    <row r="2957" spans="1:5" x14ac:dyDescent="0.25">
      <c r="A2957" s="41" t="s">
        <v>92</v>
      </c>
      <c r="B2957" s="42">
        <v>9.1999999999999998E-2</v>
      </c>
      <c r="C2957" s="42">
        <v>3.68</v>
      </c>
      <c r="D2957" s="42">
        <v>40</v>
      </c>
      <c r="E2957" s="43">
        <v>44562</v>
      </c>
    </row>
    <row r="2958" spans="1:5" x14ac:dyDescent="0.25">
      <c r="A2958" s="41" t="s">
        <v>92</v>
      </c>
      <c r="B2958" s="42">
        <v>0.48199999999999998</v>
      </c>
      <c r="C2958" s="42">
        <v>19.28</v>
      </c>
      <c r="D2958" s="42">
        <v>40</v>
      </c>
      <c r="E2958" s="43">
        <v>44562</v>
      </c>
    </row>
    <row r="2959" spans="1:5" x14ac:dyDescent="0.25">
      <c r="A2959" s="41" t="s">
        <v>92</v>
      </c>
      <c r="B2959" s="42">
        <v>0.44600000000000001</v>
      </c>
      <c r="C2959" s="42">
        <v>17.84</v>
      </c>
      <c r="D2959" s="42">
        <v>40</v>
      </c>
      <c r="E2959" s="43">
        <v>44562</v>
      </c>
    </row>
    <row r="2960" spans="1:5" x14ac:dyDescent="0.25">
      <c r="A2960" s="41" t="s">
        <v>92</v>
      </c>
      <c r="B2960" s="42">
        <v>5.2999999999999999E-2</v>
      </c>
      <c r="C2960" s="42">
        <v>2.12</v>
      </c>
      <c r="D2960" s="42">
        <v>40</v>
      </c>
      <c r="E2960" s="43">
        <v>44562</v>
      </c>
    </row>
    <row r="2961" spans="1:5" x14ac:dyDescent="0.25">
      <c r="A2961" s="41" t="s">
        <v>92</v>
      </c>
      <c r="B2961" s="42">
        <v>8.2000000000000003E-2</v>
      </c>
      <c r="C2961" s="42">
        <v>3.28</v>
      </c>
      <c r="D2961" s="42">
        <v>40</v>
      </c>
      <c r="E2961" s="43">
        <v>44562</v>
      </c>
    </row>
    <row r="2962" spans="1:5" x14ac:dyDescent="0.25">
      <c r="A2962" s="41" t="s">
        <v>92</v>
      </c>
      <c r="B2962" s="42">
        <v>0.83</v>
      </c>
      <c r="C2962" s="42">
        <v>33.200000000000003</v>
      </c>
      <c r="D2962" s="42">
        <v>40</v>
      </c>
      <c r="E2962" s="43">
        <v>44562</v>
      </c>
    </row>
    <row r="2963" spans="1:5" x14ac:dyDescent="0.25">
      <c r="A2963" s="41" t="s">
        <v>92</v>
      </c>
      <c r="B2963" s="42">
        <v>0.31900000000000001</v>
      </c>
      <c r="C2963" s="42">
        <v>15.29</v>
      </c>
      <c r="D2963" s="42">
        <v>47.93</v>
      </c>
      <c r="E2963" s="43">
        <v>44562</v>
      </c>
    </row>
    <row r="2964" spans="1:5" x14ac:dyDescent="0.25">
      <c r="A2964" s="41" t="s">
        <v>92</v>
      </c>
      <c r="B2964" s="42">
        <v>9.5000000000000001E-2</v>
      </c>
      <c r="C2964" s="42">
        <v>6.13</v>
      </c>
      <c r="D2964" s="42">
        <v>64.53</v>
      </c>
      <c r="E2964" s="43">
        <v>44562</v>
      </c>
    </row>
    <row r="2965" spans="1:5" x14ac:dyDescent="0.25">
      <c r="A2965" s="41" t="s">
        <v>92</v>
      </c>
      <c r="B2965" s="42">
        <v>0.372</v>
      </c>
      <c r="C2965" s="42">
        <v>24</v>
      </c>
      <c r="D2965" s="42">
        <v>64.52</v>
      </c>
      <c r="E2965" s="43">
        <v>44562</v>
      </c>
    </row>
    <row r="2966" spans="1:5" x14ac:dyDescent="0.25">
      <c r="A2966" s="41" t="s">
        <v>92</v>
      </c>
      <c r="B2966" s="42">
        <v>0.69599999999999995</v>
      </c>
      <c r="C2966" s="42">
        <v>44.91</v>
      </c>
      <c r="D2966" s="42">
        <v>64.53</v>
      </c>
      <c r="E2966" s="43">
        <v>44562</v>
      </c>
    </row>
    <row r="2967" spans="1:5" x14ac:dyDescent="0.25">
      <c r="A2967" s="41" t="s">
        <v>92</v>
      </c>
      <c r="B2967" s="42">
        <v>0.434</v>
      </c>
      <c r="C2967" s="42">
        <v>28</v>
      </c>
      <c r="D2967" s="42">
        <v>64.52</v>
      </c>
      <c r="E2967" s="43">
        <v>44562</v>
      </c>
    </row>
    <row r="2968" spans="1:5" x14ac:dyDescent="0.25">
      <c r="A2968" s="41" t="s">
        <v>92</v>
      </c>
      <c r="B2968" s="42">
        <v>3.6999999999999998E-2</v>
      </c>
      <c r="C2968" s="42">
        <v>2.39</v>
      </c>
      <c r="D2968" s="42">
        <v>64.59</v>
      </c>
      <c r="E2968" s="43">
        <v>44562</v>
      </c>
    </row>
    <row r="2969" spans="1:5" x14ac:dyDescent="0.25">
      <c r="A2969" s="41" t="s">
        <v>92</v>
      </c>
      <c r="B2969" s="42">
        <v>5.0999999999999997E-2</v>
      </c>
      <c r="C2969" s="42">
        <v>3.29</v>
      </c>
      <c r="D2969" s="42">
        <v>64.510000000000005</v>
      </c>
      <c r="E2969" s="43">
        <v>44562</v>
      </c>
    </row>
    <row r="2970" spans="1:5" x14ac:dyDescent="0.25">
      <c r="A2970" s="41" t="s">
        <v>92</v>
      </c>
      <c r="B2970" s="42">
        <v>0.47</v>
      </c>
      <c r="C2970" s="42">
        <v>30.32</v>
      </c>
      <c r="D2970" s="42">
        <v>64.510000000000005</v>
      </c>
      <c r="E2970" s="43">
        <v>44562</v>
      </c>
    </row>
    <row r="2971" spans="1:5" x14ac:dyDescent="0.25">
      <c r="A2971" s="41" t="s">
        <v>92</v>
      </c>
      <c r="B2971" s="42">
        <v>0.67600000000000005</v>
      </c>
      <c r="C2971" s="42">
        <v>43.64</v>
      </c>
      <c r="D2971" s="42">
        <v>64.56</v>
      </c>
      <c r="E2971" s="43">
        <v>44562</v>
      </c>
    </row>
    <row r="2972" spans="1:5" x14ac:dyDescent="0.25">
      <c r="A2972" s="41" t="s">
        <v>92</v>
      </c>
      <c r="B2972" s="42">
        <v>0.11</v>
      </c>
      <c r="C2972" s="42">
        <v>7.1</v>
      </c>
      <c r="D2972" s="42">
        <v>64.55</v>
      </c>
      <c r="E2972" s="43">
        <v>44562</v>
      </c>
    </row>
    <row r="2973" spans="1:5" x14ac:dyDescent="0.25">
      <c r="A2973" s="41" t="s">
        <v>92</v>
      </c>
      <c r="B2973" s="42">
        <v>0.13500000000000001</v>
      </c>
      <c r="C2973" s="42">
        <v>8.6999999999999993</v>
      </c>
      <c r="D2973" s="42">
        <v>64.44</v>
      </c>
      <c r="E2973" s="43">
        <v>44562</v>
      </c>
    </row>
    <row r="2974" spans="1:5" x14ac:dyDescent="0.25">
      <c r="A2974" s="41" t="s">
        <v>92</v>
      </c>
      <c r="B2974" s="42">
        <v>0.48</v>
      </c>
      <c r="C2974" s="42">
        <v>30.97</v>
      </c>
      <c r="D2974" s="42">
        <v>64.52</v>
      </c>
      <c r="E2974" s="43">
        <v>44562</v>
      </c>
    </row>
    <row r="2975" spans="1:5" x14ac:dyDescent="0.25">
      <c r="A2975" s="41" t="s">
        <v>92</v>
      </c>
      <c r="B2975" s="42">
        <v>9.4870000000000001</v>
      </c>
      <c r="C2975" s="42">
        <v>612.21</v>
      </c>
      <c r="D2975" s="42">
        <v>64.53</v>
      </c>
      <c r="E2975" s="43">
        <v>44562</v>
      </c>
    </row>
    <row r="2976" spans="1:5" x14ac:dyDescent="0.25">
      <c r="A2976" s="41" t="s">
        <v>92</v>
      </c>
      <c r="B2976" s="42">
        <v>3.5000000000000003E-2</v>
      </c>
      <c r="C2976" s="42">
        <v>2.2599999999999998</v>
      </c>
      <c r="D2976" s="42">
        <v>64.569999999999993</v>
      </c>
      <c r="E2976" s="43">
        <v>44562</v>
      </c>
    </row>
    <row r="2977" spans="1:5" x14ac:dyDescent="0.25">
      <c r="A2977" s="41" t="s">
        <v>92</v>
      </c>
      <c r="B2977" s="42">
        <v>0.20300000000000001</v>
      </c>
      <c r="C2977" s="42">
        <v>13.1</v>
      </c>
      <c r="D2977" s="42">
        <v>64.53</v>
      </c>
      <c r="E2977" s="43">
        <v>44562</v>
      </c>
    </row>
    <row r="2978" spans="1:5" x14ac:dyDescent="0.25">
      <c r="A2978" s="41" t="s">
        <v>92</v>
      </c>
      <c r="B2978" s="42">
        <v>0.48699999999999999</v>
      </c>
      <c r="C2978" s="42">
        <v>31.42</v>
      </c>
      <c r="D2978" s="42">
        <v>64.52</v>
      </c>
      <c r="E2978" s="43">
        <v>44562</v>
      </c>
    </row>
    <row r="2979" spans="1:5" x14ac:dyDescent="0.25">
      <c r="A2979" s="41" t="s">
        <v>92</v>
      </c>
      <c r="B2979" s="42">
        <v>0.44400000000000001</v>
      </c>
      <c r="C2979" s="42">
        <v>28.65</v>
      </c>
      <c r="D2979" s="42">
        <v>64.53</v>
      </c>
      <c r="E2979" s="43">
        <v>44562</v>
      </c>
    </row>
    <row r="2980" spans="1:5" x14ac:dyDescent="0.25">
      <c r="A2980" s="41" t="s">
        <v>92</v>
      </c>
      <c r="B2980" s="42">
        <v>6.6000000000000003E-2</v>
      </c>
      <c r="C2980" s="42">
        <v>4.26</v>
      </c>
      <c r="D2980" s="42">
        <v>64.55</v>
      </c>
      <c r="E2980" s="43">
        <v>44562</v>
      </c>
    </row>
    <row r="2981" spans="1:5" x14ac:dyDescent="0.25">
      <c r="A2981" s="41" t="s">
        <v>92</v>
      </c>
      <c r="B2981" s="42">
        <v>6.7000000000000004E-2</v>
      </c>
      <c r="C2981" s="42">
        <v>4.33</v>
      </c>
      <c r="D2981" s="42">
        <v>64.63</v>
      </c>
      <c r="E2981" s="43">
        <v>44562</v>
      </c>
    </row>
    <row r="2982" spans="1:5" x14ac:dyDescent="0.25">
      <c r="A2982" s="41" t="s">
        <v>92</v>
      </c>
      <c r="B2982" s="42">
        <v>0.76900000000000002</v>
      </c>
      <c r="C2982" s="42">
        <v>49.63</v>
      </c>
      <c r="D2982" s="42">
        <v>64.540000000000006</v>
      </c>
      <c r="E2982" s="43">
        <v>44562</v>
      </c>
    </row>
    <row r="2983" spans="1:5" x14ac:dyDescent="0.25">
      <c r="A2983" s="41" t="s">
        <v>92</v>
      </c>
      <c r="B2983" s="42">
        <v>0.46899999999999997</v>
      </c>
      <c r="C2983" s="42">
        <v>23.66</v>
      </c>
      <c r="D2983" s="42">
        <v>50.45</v>
      </c>
      <c r="E2983" s="43">
        <v>44562</v>
      </c>
    </row>
    <row r="2984" spans="1:5" x14ac:dyDescent="0.25">
      <c r="A2984" s="41" t="s">
        <v>92</v>
      </c>
      <c r="B2984" s="42">
        <v>0.1</v>
      </c>
      <c r="C2984" s="42">
        <v>4</v>
      </c>
      <c r="D2984" s="42">
        <v>40</v>
      </c>
      <c r="E2984" s="43">
        <v>44562</v>
      </c>
    </row>
    <row r="2985" spans="1:5" x14ac:dyDescent="0.25">
      <c r="A2985" s="41" t="s">
        <v>92</v>
      </c>
      <c r="B2985" s="42">
        <v>0.214</v>
      </c>
      <c r="C2985" s="42">
        <v>8.56</v>
      </c>
      <c r="D2985" s="42">
        <v>40</v>
      </c>
      <c r="E2985" s="43">
        <v>44562</v>
      </c>
    </row>
    <row r="2986" spans="1:5" x14ac:dyDescent="0.25">
      <c r="A2986" s="41" t="s">
        <v>92</v>
      </c>
      <c r="B2986" s="42">
        <v>0.434</v>
      </c>
      <c r="C2986" s="42">
        <v>17.36</v>
      </c>
      <c r="D2986" s="42">
        <v>40</v>
      </c>
      <c r="E2986" s="43">
        <v>44562</v>
      </c>
    </row>
    <row r="2987" spans="1:5" x14ac:dyDescent="0.25">
      <c r="A2987" s="41" t="s">
        <v>92</v>
      </c>
      <c r="B2987" s="42">
        <v>4.2439999999999998</v>
      </c>
      <c r="C2987" s="42">
        <v>169.76</v>
      </c>
      <c r="D2987" s="42">
        <v>40</v>
      </c>
      <c r="E2987" s="43">
        <v>44562</v>
      </c>
    </row>
    <row r="2988" spans="1:5" x14ac:dyDescent="0.25">
      <c r="A2988" s="41" t="s">
        <v>92</v>
      </c>
      <c r="B2988" s="42">
        <v>5.6000000000000001E-2</v>
      </c>
      <c r="C2988" s="42">
        <v>2.2400000000000002</v>
      </c>
      <c r="D2988" s="42">
        <v>40</v>
      </c>
      <c r="E2988" s="43">
        <v>44562</v>
      </c>
    </row>
    <row r="2989" spans="1:5" x14ac:dyDescent="0.25">
      <c r="A2989" s="41" t="s">
        <v>92</v>
      </c>
      <c r="B2989" s="42">
        <v>0.20300000000000001</v>
      </c>
      <c r="C2989" s="42">
        <v>8.1199999999999992</v>
      </c>
      <c r="D2989" s="42">
        <v>40</v>
      </c>
      <c r="E2989" s="43">
        <v>44562</v>
      </c>
    </row>
    <row r="2990" spans="1:5" x14ac:dyDescent="0.25">
      <c r="A2990" s="41" t="s">
        <v>92</v>
      </c>
      <c r="B2990" s="42">
        <v>0.432</v>
      </c>
      <c r="C2990" s="42">
        <v>17.28</v>
      </c>
      <c r="D2990" s="42">
        <v>40</v>
      </c>
      <c r="E2990" s="43">
        <v>44562</v>
      </c>
    </row>
    <row r="2991" spans="1:5" x14ac:dyDescent="0.25">
      <c r="A2991" s="41" t="s">
        <v>92</v>
      </c>
      <c r="B2991" s="42">
        <v>0.53300000000000003</v>
      </c>
      <c r="C2991" s="42">
        <v>21.32</v>
      </c>
      <c r="D2991" s="42">
        <v>40</v>
      </c>
      <c r="E2991" s="43">
        <v>44562</v>
      </c>
    </row>
    <row r="2992" spans="1:5" x14ac:dyDescent="0.25">
      <c r="A2992" s="41" t="s">
        <v>92</v>
      </c>
      <c r="B2992" s="42">
        <v>9.5000000000000001E-2</v>
      </c>
      <c r="C2992" s="42">
        <v>3.8</v>
      </c>
      <c r="D2992" s="42">
        <v>40</v>
      </c>
      <c r="E2992" s="43">
        <v>44562</v>
      </c>
    </row>
    <row r="2993" spans="1:5" x14ac:dyDescent="0.25">
      <c r="A2993" s="41" t="s">
        <v>92</v>
      </c>
      <c r="B2993" s="42">
        <v>7.8E-2</v>
      </c>
      <c r="C2993" s="42">
        <v>3.12</v>
      </c>
      <c r="D2993" s="42">
        <v>40</v>
      </c>
      <c r="E2993" s="43">
        <v>44562</v>
      </c>
    </row>
    <row r="2994" spans="1:5" x14ac:dyDescent="0.25">
      <c r="A2994" s="41" t="s">
        <v>92</v>
      </c>
      <c r="B2994" s="42">
        <v>0.49</v>
      </c>
      <c r="C2994" s="42">
        <v>19.600000000000001</v>
      </c>
      <c r="D2994" s="42">
        <v>40</v>
      </c>
      <c r="E2994" s="43">
        <v>44562</v>
      </c>
    </row>
    <row r="2995" spans="1:5" x14ac:dyDescent="0.25">
      <c r="A2995" s="41" t="s">
        <v>92</v>
      </c>
      <c r="B2995" s="42">
        <v>0.44500000000000001</v>
      </c>
      <c r="C2995" s="42">
        <v>17.8</v>
      </c>
      <c r="D2995" s="42">
        <v>40</v>
      </c>
      <c r="E2995" s="43">
        <v>44562</v>
      </c>
    </row>
    <row r="2996" spans="1:5" x14ac:dyDescent="0.25">
      <c r="A2996" s="41" t="s">
        <v>92</v>
      </c>
      <c r="B2996" s="42">
        <v>3.6999999999999998E-2</v>
      </c>
      <c r="C2996" s="42">
        <v>1.48</v>
      </c>
      <c r="D2996" s="42">
        <v>40</v>
      </c>
      <c r="E2996" s="43">
        <v>44562</v>
      </c>
    </row>
    <row r="2997" spans="1:5" x14ac:dyDescent="0.25">
      <c r="A2997" s="41" t="s">
        <v>92</v>
      </c>
      <c r="B2997" s="42">
        <v>0.20300000000000001</v>
      </c>
      <c r="C2997" s="42">
        <v>8.1199999999999992</v>
      </c>
      <c r="D2997" s="42">
        <v>40</v>
      </c>
      <c r="E2997" s="43">
        <v>44562</v>
      </c>
    </row>
    <row r="2998" spans="1:5" x14ac:dyDescent="0.25">
      <c r="A2998" s="41" t="s">
        <v>92</v>
      </c>
      <c r="B2998" s="42">
        <v>0.35099999999999998</v>
      </c>
      <c r="C2998" s="42">
        <v>14.04</v>
      </c>
      <c r="D2998" s="42">
        <v>40</v>
      </c>
      <c r="E2998" s="43">
        <v>44562</v>
      </c>
    </row>
    <row r="2999" spans="1:5" x14ac:dyDescent="0.25">
      <c r="A2999" s="41" t="s">
        <v>92</v>
      </c>
      <c r="B2999" s="42">
        <v>0.51300000000000001</v>
      </c>
      <c r="C2999" s="42">
        <v>20.52</v>
      </c>
      <c r="D2999" s="42">
        <v>40</v>
      </c>
      <c r="E2999" s="43">
        <v>44562</v>
      </c>
    </row>
    <row r="3000" spans="1:5" x14ac:dyDescent="0.25">
      <c r="A3000" s="41" t="s">
        <v>92</v>
      </c>
      <c r="B3000" s="42">
        <v>0.11</v>
      </c>
      <c r="C3000" s="42">
        <v>4.4000000000000004</v>
      </c>
      <c r="D3000" s="42">
        <v>40</v>
      </c>
      <c r="E3000" s="43">
        <v>44562</v>
      </c>
    </row>
    <row r="3001" spans="1:5" x14ac:dyDescent="0.25">
      <c r="A3001" s="41" t="s">
        <v>92</v>
      </c>
      <c r="B3001" s="42">
        <v>0.21</v>
      </c>
      <c r="C3001" s="42">
        <v>8.4</v>
      </c>
      <c r="D3001" s="42">
        <v>40</v>
      </c>
      <c r="E3001" s="43">
        <v>44562</v>
      </c>
    </row>
    <row r="3002" spans="1:5" x14ac:dyDescent="0.25">
      <c r="A3002" s="41" t="s">
        <v>92</v>
      </c>
      <c r="B3002" s="42">
        <v>0.5</v>
      </c>
      <c r="C3002" s="42">
        <v>20</v>
      </c>
      <c r="D3002" s="42">
        <v>40</v>
      </c>
      <c r="E3002" s="43">
        <v>44562</v>
      </c>
    </row>
    <row r="3003" spans="1:5" x14ac:dyDescent="0.25">
      <c r="A3003" s="41" t="s">
        <v>92</v>
      </c>
      <c r="B3003" s="42">
        <v>0.27400000000000002</v>
      </c>
      <c r="C3003" s="42">
        <v>10.96</v>
      </c>
      <c r="D3003" s="42">
        <v>40</v>
      </c>
      <c r="E3003" s="43">
        <v>44562</v>
      </c>
    </row>
    <row r="3004" spans="1:5" x14ac:dyDescent="0.25">
      <c r="A3004" s="41" t="s">
        <v>92</v>
      </c>
      <c r="B3004" s="42">
        <v>6.6000000000000003E-2</v>
      </c>
      <c r="C3004" s="42">
        <v>2.64</v>
      </c>
      <c r="D3004" s="42">
        <v>40</v>
      </c>
      <c r="E3004" s="43">
        <v>44562</v>
      </c>
    </row>
    <row r="3005" spans="1:5" x14ac:dyDescent="0.25">
      <c r="A3005" s="41" t="s">
        <v>81</v>
      </c>
      <c r="B3005" s="42">
        <v>0.3</v>
      </c>
      <c r="C3005" s="42">
        <v>225</v>
      </c>
      <c r="D3005" s="42">
        <v>750</v>
      </c>
      <c r="E3005" s="43">
        <v>44562</v>
      </c>
    </row>
    <row r="3006" spans="1:5" x14ac:dyDescent="0.25">
      <c r="A3006" s="41" t="s">
        <v>81</v>
      </c>
      <c r="B3006" s="42">
        <v>9.6999999999999993</v>
      </c>
      <c r="C3006" s="42">
        <v>7275</v>
      </c>
      <c r="D3006" s="42">
        <v>750</v>
      </c>
      <c r="E3006" s="43">
        <v>44562</v>
      </c>
    </row>
    <row r="3007" spans="1:5" x14ac:dyDescent="0.25">
      <c r="A3007" s="41" t="s">
        <v>81</v>
      </c>
      <c r="B3007" s="42">
        <v>0.3</v>
      </c>
      <c r="C3007" s="42">
        <v>225</v>
      </c>
      <c r="D3007" s="42">
        <v>750</v>
      </c>
      <c r="E3007" s="43">
        <v>44562</v>
      </c>
    </row>
    <row r="3008" spans="1:5" x14ac:dyDescent="0.25">
      <c r="A3008" s="41" t="s">
        <v>81</v>
      </c>
      <c r="B3008" s="42">
        <v>9.6999999999999993</v>
      </c>
      <c r="C3008" s="42">
        <v>7275</v>
      </c>
      <c r="D3008" s="42">
        <v>750</v>
      </c>
      <c r="E3008" s="43">
        <v>44562</v>
      </c>
    </row>
    <row r="3009" spans="1:5" x14ac:dyDescent="0.25">
      <c r="A3009" s="41" t="s">
        <v>82</v>
      </c>
      <c r="B3009" s="42">
        <v>1.84</v>
      </c>
      <c r="C3009" s="42">
        <v>2392</v>
      </c>
      <c r="D3009" s="42">
        <v>1300</v>
      </c>
      <c r="E3009" s="43">
        <v>44562</v>
      </c>
    </row>
    <row r="3010" spans="1:5" x14ac:dyDescent="0.25">
      <c r="A3010" s="41" t="s">
        <v>82</v>
      </c>
      <c r="B3010" s="42">
        <v>17.34</v>
      </c>
      <c r="C3010" s="42">
        <v>22542</v>
      </c>
      <c r="D3010" s="42">
        <v>1300</v>
      </c>
      <c r="E3010" s="43">
        <v>44562</v>
      </c>
    </row>
    <row r="3011" spans="1:5" x14ac:dyDescent="0.25">
      <c r="A3011" s="41" t="s">
        <v>82</v>
      </c>
      <c r="B3011" s="42">
        <v>18.36</v>
      </c>
      <c r="C3011" s="42">
        <v>23868</v>
      </c>
      <c r="D3011" s="42">
        <v>1300</v>
      </c>
      <c r="E3011" s="43">
        <v>44562</v>
      </c>
    </row>
    <row r="3012" spans="1:5" x14ac:dyDescent="0.25">
      <c r="A3012" s="41" t="s">
        <v>82</v>
      </c>
      <c r="B3012" s="42">
        <v>5.3</v>
      </c>
      <c r="C3012" s="42">
        <v>6890</v>
      </c>
      <c r="D3012" s="42">
        <v>1300</v>
      </c>
      <c r="E3012" s="43">
        <v>44562</v>
      </c>
    </row>
    <row r="3013" spans="1:5" x14ac:dyDescent="0.25">
      <c r="A3013" s="41" t="s">
        <v>82</v>
      </c>
      <c r="B3013" s="42">
        <v>12.24</v>
      </c>
      <c r="C3013" s="42">
        <v>15912</v>
      </c>
      <c r="D3013" s="42">
        <v>1300</v>
      </c>
      <c r="E3013" s="43">
        <v>44562</v>
      </c>
    </row>
    <row r="3014" spans="1:5" x14ac:dyDescent="0.25">
      <c r="A3014" s="41" t="s">
        <v>82</v>
      </c>
      <c r="B3014" s="42">
        <v>14.28</v>
      </c>
      <c r="C3014" s="42">
        <v>18564</v>
      </c>
      <c r="D3014" s="42">
        <v>1300</v>
      </c>
      <c r="E3014" s="43">
        <v>44562</v>
      </c>
    </row>
    <row r="3015" spans="1:5" x14ac:dyDescent="0.25">
      <c r="A3015" s="41" t="s">
        <v>83</v>
      </c>
      <c r="B3015" s="42">
        <v>3.12</v>
      </c>
      <c r="C3015" s="42">
        <v>3494.4</v>
      </c>
      <c r="D3015" s="42">
        <v>1120</v>
      </c>
      <c r="E3015" s="43">
        <v>44562</v>
      </c>
    </row>
    <row r="3016" spans="1:5" x14ac:dyDescent="0.25">
      <c r="A3016" s="41" t="s">
        <v>83</v>
      </c>
      <c r="B3016" s="42">
        <v>3.12</v>
      </c>
      <c r="C3016" s="42">
        <v>3315.9</v>
      </c>
      <c r="D3016" s="42">
        <v>1062.79</v>
      </c>
      <c r="E3016" s="43">
        <v>44562</v>
      </c>
    </row>
    <row r="3017" spans="1:5" x14ac:dyDescent="0.25">
      <c r="A3017" s="41" t="s">
        <v>83</v>
      </c>
      <c r="B3017" s="42">
        <v>1.248</v>
      </c>
      <c r="C3017" s="42">
        <v>1310.4000000000001</v>
      </c>
      <c r="D3017" s="42">
        <v>1050</v>
      </c>
      <c r="E3017" s="43">
        <v>44562</v>
      </c>
    </row>
    <row r="3018" spans="1:5" x14ac:dyDescent="0.25">
      <c r="A3018" s="41" t="s">
        <v>83</v>
      </c>
      <c r="B3018" s="42">
        <v>0.93600000000000005</v>
      </c>
      <c r="C3018" s="42">
        <v>1039.08</v>
      </c>
      <c r="D3018" s="42">
        <v>1110.1300000000001</v>
      </c>
      <c r="E3018" s="43">
        <v>44562</v>
      </c>
    </row>
    <row r="3019" spans="1:5" x14ac:dyDescent="0.25">
      <c r="A3019" s="41" t="s">
        <v>83</v>
      </c>
      <c r="B3019" s="42">
        <v>3.12</v>
      </c>
      <c r="C3019" s="42">
        <v>3494.4</v>
      </c>
      <c r="D3019" s="42">
        <v>1120</v>
      </c>
      <c r="E3019" s="43">
        <v>44562</v>
      </c>
    </row>
    <row r="3020" spans="1:5" x14ac:dyDescent="0.25">
      <c r="A3020" s="41" t="s">
        <v>83</v>
      </c>
      <c r="B3020" s="42">
        <v>3.12</v>
      </c>
      <c r="C3020" s="42">
        <v>3817.59</v>
      </c>
      <c r="D3020" s="42">
        <v>1223.5899999999999</v>
      </c>
      <c r="E3020" s="43">
        <v>44562</v>
      </c>
    </row>
    <row r="3021" spans="1:5" x14ac:dyDescent="0.25">
      <c r="A3021" s="41" t="s">
        <v>83</v>
      </c>
      <c r="B3021" s="42">
        <v>3.12</v>
      </c>
      <c r="C3021" s="42">
        <v>3688.77</v>
      </c>
      <c r="D3021" s="42">
        <v>1182.3</v>
      </c>
      <c r="E3021" s="43">
        <v>44562</v>
      </c>
    </row>
    <row r="3022" spans="1:5" x14ac:dyDescent="0.25">
      <c r="A3022" s="41" t="s">
        <v>9</v>
      </c>
      <c r="B3022" s="42">
        <v>0.09</v>
      </c>
      <c r="C3022" s="42">
        <v>124.34</v>
      </c>
      <c r="D3022" s="42">
        <v>1381.56</v>
      </c>
      <c r="E3022" s="43">
        <v>44562</v>
      </c>
    </row>
    <row r="3023" spans="1:5" x14ac:dyDescent="0.25">
      <c r="A3023" s="41" t="s">
        <v>9</v>
      </c>
      <c r="B3023" s="42">
        <v>2.2799999999999998</v>
      </c>
      <c r="C3023" s="42">
        <v>3150.01</v>
      </c>
      <c r="D3023" s="42">
        <v>1381.58</v>
      </c>
      <c r="E3023" s="43">
        <v>44562</v>
      </c>
    </row>
    <row r="3024" spans="1:5" x14ac:dyDescent="0.25">
      <c r="A3024" s="41" t="s">
        <v>9</v>
      </c>
      <c r="B3024" s="42">
        <v>2</v>
      </c>
      <c r="C3024" s="42">
        <v>2763.16</v>
      </c>
      <c r="D3024" s="42">
        <v>1381.58</v>
      </c>
      <c r="E3024" s="43">
        <v>44562</v>
      </c>
    </row>
    <row r="3025" spans="1:5" x14ac:dyDescent="0.25">
      <c r="A3025" s="41" t="s">
        <v>9</v>
      </c>
      <c r="B3025" s="42">
        <v>1.6</v>
      </c>
      <c r="C3025" s="42">
        <v>2210.52</v>
      </c>
      <c r="D3025" s="42">
        <v>1381.58</v>
      </c>
      <c r="E3025" s="43">
        <v>44562</v>
      </c>
    </row>
    <row r="3026" spans="1:5" x14ac:dyDescent="0.25">
      <c r="A3026" s="41" t="s">
        <v>9</v>
      </c>
      <c r="B3026" s="42">
        <v>2</v>
      </c>
      <c r="C3026" s="42">
        <v>2763.16</v>
      </c>
      <c r="D3026" s="42">
        <v>1381.58</v>
      </c>
      <c r="E3026" s="43">
        <v>44562</v>
      </c>
    </row>
    <row r="3027" spans="1:5" x14ac:dyDescent="0.25">
      <c r="A3027" s="41" t="s">
        <v>9</v>
      </c>
      <c r="B3027" s="42">
        <v>0.69</v>
      </c>
      <c r="C3027" s="42">
        <v>953.29</v>
      </c>
      <c r="D3027" s="42">
        <v>1381.58</v>
      </c>
      <c r="E3027" s="43">
        <v>44562</v>
      </c>
    </row>
    <row r="3028" spans="1:5" x14ac:dyDescent="0.25">
      <c r="A3028" s="41" t="s">
        <v>9</v>
      </c>
      <c r="B3028" s="42">
        <v>1.6</v>
      </c>
      <c r="C3028" s="42">
        <v>2210.5300000000002</v>
      </c>
      <c r="D3028" s="42">
        <v>1381.58</v>
      </c>
      <c r="E3028" s="43">
        <v>44562</v>
      </c>
    </row>
    <row r="3029" spans="1:5" x14ac:dyDescent="0.25">
      <c r="A3029" s="41" t="s">
        <v>9</v>
      </c>
      <c r="B3029" s="42">
        <v>0.3</v>
      </c>
      <c r="C3029" s="42">
        <v>414.47</v>
      </c>
      <c r="D3029" s="42">
        <v>1381.57</v>
      </c>
      <c r="E3029" s="43">
        <v>44562</v>
      </c>
    </row>
    <row r="3030" spans="1:5" x14ac:dyDescent="0.25">
      <c r="A3030" s="41" t="s">
        <v>13</v>
      </c>
      <c r="B3030" s="42">
        <v>2.5000000000000001E-2</v>
      </c>
      <c r="C3030" s="42">
        <v>37.5</v>
      </c>
      <c r="D3030" s="42">
        <v>1500</v>
      </c>
      <c r="E3030" s="43">
        <v>44562</v>
      </c>
    </row>
    <row r="3031" spans="1:5" x14ac:dyDescent="0.25">
      <c r="A3031" s="41" t="s">
        <v>13</v>
      </c>
      <c r="B3031" s="42">
        <v>1.4999999999999999E-2</v>
      </c>
      <c r="C3031" s="42">
        <v>22.5</v>
      </c>
      <c r="D3031" s="42">
        <v>1500</v>
      </c>
      <c r="E3031" s="43">
        <v>44562</v>
      </c>
    </row>
    <row r="3032" spans="1:5" x14ac:dyDescent="0.25">
      <c r="A3032" s="41" t="s">
        <v>13</v>
      </c>
      <c r="B3032" s="42">
        <v>0.48</v>
      </c>
      <c r="C3032" s="42">
        <v>720</v>
      </c>
      <c r="D3032" s="42">
        <v>1500</v>
      </c>
      <c r="E3032" s="43">
        <v>44562</v>
      </c>
    </row>
    <row r="3033" spans="1:5" x14ac:dyDescent="0.25">
      <c r="A3033" s="41" t="s">
        <v>13</v>
      </c>
      <c r="B3033" s="42">
        <v>0.4</v>
      </c>
      <c r="C3033" s="42">
        <v>461.54</v>
      </c>
      <c r="D3033" s="42">
        <v>1153.8499999999999</v>
      </c>
      <c r="E3033" s="43">
        <v>44562</v>
      </c>
    </row>
    <row r="3034" spans="1:5" x14ac:dyDescent="0.25">
      <c r="A3034" s="41" t="s">
        <v>13</v>
      </c>
      <c r="B3034" s="42">
        <v>0.4</v>
      </c>
      <c r="C3034" s="42">
        <v>461.54</v>
      </c>
      <c r="D3034" s="42">
        <v>1153.8499999999999</v>
      </c>
      <c r="E3034" s="43">
        <v>44562</v>
      </c>
    </row>
    <row r="3035" spans="1:5" x14ac:dyDescent="0.25">
      <c r="A3035" s="41" t="s">
        <v>13</v>
      </c>
      <c r="B3035" s="42">
        <v>0.4</v>
      </c>
      <c r="C3035" s="42">
        <v>461.54</v>
      </c>
      <c r="D3035" s="42">
        <v>1153.8499999999999</v>
      </c>
      <c r="E3035" s="43">
        <v>44562</v>
      </c>
    </row>
    <row r="3036" spans="1:5" x14ac:dyDescent="0.25">
      <c r="A3036" s="41" t="s">
        <v>13</v>
      </c>
      <c r="B3036" s="42">
        <v>0.1</v>
      </c>
      <c r="C3036" s="42">
        <v>115.38</v>
      </c>
      <c r="D3036" s="42">
        <v>1153.8</v>
      </c>
      <c r="E3036" s="43">
        <v>44562</v>
      </c>
    </row>
    <row r="3037" spans="1:5" x14ac:dyDescent="0.25">
      <c r="A3037" s="41" t="s">
        <v>13</v>
      </c>
      <c r="B3037" s="42">
        <v>0.4</v>
      </c>
      <c r="C3037" s="42">
        <v>461.54</v>
      </c>
      <c r="D3037" s="42">
        <v>1153.8499999999999</v>
      </c>
      <c r="E3037" s="43">
        <v>44562</v>
      </c>
    </row>
    <row r="3038" spans="1:5" x14ac:dyDescent="0.25">
      <c r="A3038" s="41" t="s">
        <v>13</v>
      </c>
      <c r="B3038" s="42">
        <v>0.4</v>
      </c>
      <c r="C3038" s="42">
        <v>461.54</v>
      </c>
      <c r="D3038" s="42">
        <v>1153.8499999999999</v>
      </c>
      <c r="E3038" s="43">
        <v>44562</v>
      </c>
    </row>
    <row r="3039" spans="1:5" x14ac:dyDescent="0.25">
      <c r="A3039" s="41" t="s">
        <v>13</v>
      </c>
      <c r="B3039" s="42">
        <v>0.4</v>
      </c>
      <c r="C3039" s="42">
        <v>461.54</v>
      </c>
      <c r="D3039" s="42">
        <v>1153.8499999999999</v>
      </c>
      <c r="E3039" s="43">
        <v>44562</v>
      </c>
    </row>
    <row r="3040" spans="1:5" x14ac:dyDescent="0.25">
      <c r="A3040" s="41" t="s">
        <v>13</v>
      </c>
      <c r="B3040" s="42">
        <v>0.4</v>
      </c>
      <c r="C3040" s="42">
        <v>461.54</v>
      </c>
      <c r="D3040" s="42">
        <v>1153.8499999999999</v>
      </c>
      <c r="E3040" s="43">
        <v>44562</v>
      </c>
    </row>
    <row r="3041" spans="1:5" x14ac:dyDescent="0.25">
      <c r="A3041" s="41" t="s">
        <v>13</v>
      </c>
      <c r="B3041" s="42">
        <v>0.22</v>
      </c>
      <c r="C3041" s="42">
        <v>253.84</v>
      </c>
      <c r="D3041" s="42">
        <v>1153.82</v>
      </c>
      <c r="E3041" s="43">
        <v>44562</v>
      </c>
    </row>
    <row r="3042" spans="1:5" x14ac:dyDescent="0.25">
      <c r="A3042" s="41" t="s">
        <v>13</v>
      </c>
      <c r="B3042" s="42">
        <v>0.14000000000000001</v>
      </c>
      <c r="C3042" s="42">
        <v>210</v>
      </c>
      <c r="D3042" s="42">
        <v>1500</v>
      </c>
      <c r="E3042" s="43">
        <v>44562</v>
      </c>
    </row>
    <row r="3043" spans="1:5" x14ac:dyDescent="0.25">
      <c r="A3043" s="41" t="s">
        <v>13</v>
      </c>
      <c r="B3043" s="42">
        <v>0.14000000000000001</v>
      </c>
      <c r="C3043" s="42">
        <v>210</v>
      </c>
      <c r="D3043" s="42">
        <v>1500</v>
      </c>
      <c r="E3043" s="43">
        <v>44562</v>
      </c>
    </row>
    <row r="3044" spans="1:5" x14ac:dyDescent="0.25">
      <c r="A3044" s="41" t="s">
        <v>27</v>
      </c>
      <c r="B3044" s="42">
        <v>0.5</v>
      </c>
      <c r="C3044" s="42">
        <v>192.67</v>
      </c>
      <c r="D3044" s="42">
        <v>385.34</v>
      </c>
      <c r="E3044" s="43">
        <v>44562</v>
      </c>
    </row>
    <row r="3045" spans="1:5" x14ac:dyDescent="0.25">
      <c r="A3045" s="41" t="s">
        <v>27</v>
      </c>
      <c r="B3045" s="42">
        <v>3</v>
      </c>
      <c r="C3045" s="42">
        <v>2418.36</v>
      </c>
      <c r="D3045" s="42">
        <v>806.12</v>
      </c>
      <c r="E3045" s="43">
        <v>44562</v>
      </c>
    </row>
    <row r="3046" spans="1:5" x14ac:dyDescent="0.25">
      <c r="A3046" s="41" t="s">
        <v>27</v>
      </c>
      <c r="B3046" s="42">
        <v>0.48</v>
      </c>
      <c r="C3046" s="42">
        <v>386.94</v>
      </c>
      <c r="D3046" s="42">
        <v>806.13</v>
      </c>
      <c r="E3046" s="43">
        <v>44562</v>
      </c>
    </row>
    <row r="3047" spans="1:5" x14ac:dyDescent="0.25">
      <c r="A3047" s="41" t="s">
        <v>27</v>
      </c>
      <c r="B3047" s="42">
        <v>0.40400000000000003</v>
      </c>
      <c r="C3047" s="42">
        <v>325.67</v>
      </c>
      <c r="D3047" s="42">
        <v>806.11</v>
      </c>
      <c r="E3047" s="43">
        <v>44562</v>
      </c>
    </row>
    <row r="3048" spans="1:5" x14ac:dyDescent="0.25">
      <c r="A3048" s="41" t="s">
        <v>27</v>
      </c>
      <c r="B3048" s="42">
        <v>2</v>
      </c>
      <c r="C3048" s="42">
        <v>1571.47</v>
      </c>
      <c r="D3048" s="42">
        <v>785.74</v>
      </c>
      <c r="E3048" s="43">
        <v>44562</v>
      </c>
    </row>
    <row r="3049" spans="1:5" x14ac:dyDescent="0.25">
      <c r="A3049" s="41" t="s">
        <v>27</v>
      </c>
      <c r="B3049" s="42">
        <v>0.8</v>
      </c>
      <c r="C3049" s="42">
        <v>608</v>
      </c>
      <c r="D3049" s="42">
        <v>760</v>
      </c>
      <c r="E3049" s="43">
        <v>44562</v>
      </c>
    </row>
    <row r="3050" spans="1:5" x14ac:dyDescent="0.25">
      <c r="A3050" s="41" t="s">
        <v>27</v>
      </c>
      <c r="B3050" s="42">
        <v>0.7</v>
      </c>
      <c r="C3050" s="42">
        <v>532</v>
      </c>
      <c r="D3050" s="42">
        <v>760</v>
      </c>
      <c r="E3050" s="43">
        <v>44562</v>
      </c>
    </row>
    <row r="3051" spans="1:5" x14ac:dyDescent="0.25">
      <c r="A3051" s="41" t="s">
        <v>27</v>
      </c>
      <c r="B3051" s="42">
        <v>0.36399999999999999</v>
      </c>
      <c r="C3051" s="42">
        <v>276.64</v>
      </c>
      <c r="D3051" s="42">
        <v>760</v>
      </c>
      <c r="E3051" s="43">
        <v>44562</v>
      </c>
    </row>
    <row r="3052" spans="1:5" x14ac:dyDescent="0.25">
      <c r="A3052" s="41" t="s">
        <v>27</v>
      </c>
      <c r="B3052" s="42">
        <v>2</v>
      </c>
      <c r="C3052" s="42">
        <v>1520</v>
      </c>
      <c r="D3052" s="42">
        <v>760</v>
      </c>
      <c r="E3052" s="43">
        <v>44562</v>
      </c>
    </row>
    <row r="3053" spans="1:5" x14ac:dyDescent="0.25">
      <c r="A3053" s="41" t="s">
        <v>27</v>
      </c>
      <c r="B3053" s="42">
        <v>1.2</v>
      </c>
      <c r="C3053" s="42">
        <v>912</v>
      </c>
      <c r="D3053" s="42">
        <v>760</v>
      </c>
      <c r="E3053" s="43">
        <v>44562</v>
      </c>
    </row>
    <row r="3054" spans="1:5" x14ac:dyDescent="0.25">
      <c r="A3054" s="41" t="s">
        <v>27</v>
      </c>
      <c r="B3054" s="42">
        <v>2</v>
      </c>
      <c r="C3054" s="42">
        <v>1600</v>
      </c>
      <c r="D3054" s="42">
        <v>800</v>
      </c>
      <c r="E3054" s="43">
        <v>44562</v>
      </c>
    </row>
    <row r="3055" spans="1:5" x14ac:dyDescent="0.25">
      <c r="A3055" s="41" t="s">
        <v>27</v>
      </c>
      <c r="B3055" s="42">
        <v>1.6</v>
      </c>
      <c r="C3055" s="42">
        <v>1280</v>
      </c>
      <c r="D3055" s="42">
        <v>800</v>
      </c>
      <c r="E3055" s="43">
        <v>44562</v>
      </c>
    </row>
    <row r="3056" spans="1:5" x14ac:dyDescent="0.25">
      <c r="A3056" s="41" t="s">
        <v>27</v>
      </c>
      <c r="B3056" s="42">
        <v>0.9</v>
      </c>
      <c r="C3056" s="42">
        <v>720</v>
      </c>
      <c r="D3056" s="42">
        <v>800</v>
      </c>
      <c r="E3056" s="43">
        <v>44562</v>
      </c>
    </row>
    <row r="3057" spans="1:5" x14ac:dyDescent="0.25">
      <c r="A3057" s="41" t="s">
        <v>27</v>
      </c>
      <c r="B3057" s="42">
        <v>1.6</v>
      </c>
      <c r="C3057" s="42">
        <v>1280</v>
      </c>
      <c r="D3057" s="42">
        <v>800</v>
      </c>
      <c r="E3057" s="43">
        <v>44562</v>
      </c>
    </row>
    <row r="3058" spans="1:5" x14ac:dyDescent="0.25">
      <c r="A3058" s="41" t="s">
        <v>27</v>
      </c>
      <c r="B3058" s="42">
        <v>1.6</v>
      </c>
      <c r="C3058" s="42">
        <v>1280</v>
      </c>
      <c r="D3058" s="42">
        <v>800</v>
      </c>
      <c r="E3058" s="43">
        <v>44562</v>
      </c>
    </row>
    <row r="3059" spans="1:5" x14ac:dyDescent="0.25">
      <c r="A3059" s="41" t="s">
        <v>27</v>
      </c>
      <c r="B3059" s="42">
        <v>1.3</v>
      </c>
      <c r="C3059" s="42">
        <v>1040</v>
      </c>
      <c r="D3059" s="42">
        <v>800</v>
      </c>
      <c r="E3059" s="43">
        <v>44562</v>
      </c>
    </row>
    <row r="3060" spans="1:5" x14ac:dyDescent="0.25">
      <c r="A3060" s="41" t="s">
        <v>52</v>
      </c>
      <c r="B3060" s="42">
        <v>0.68799999999999994</v>
      </c>
      <c r="C3060" s="42">
        <v>549.44000000000005</v>
      </c>
      <c r="D3060" s="42">
        <v>798.6</v>
      </c>
      <c r="E3060" s="43">
        <v>44562</v>
      </c>
    </row>
    <row r="3061" spans="1:5" x14ac:dyDescent="0.25">
      <c r="A3061" s="41" t="s">
        <v>52</v>
      </c>
      <c r="B3061" s="42">
        <v>0.6</v>
      </c>
      <c r="C3061" s="42">
        <v>479.17</v>
      </c>
      <c r="D3061" s="42">
        <v>798.62</v>
      </c>
      <c r="E3061" s="43">
        <v>44562</v>
      </c>
    </row>
    <row r="3062" spans="1:5" x14ac:dyDescent="0.25">
      <c r="A3062" s="41" t="s">
        <v>52</v>
      </c>
      <c r="B3062" s="42">
        <v>0.28299999999999997</v>
      </c>
      <c r="C3062" s="42">
        <v>226</v>
      </c>
      <c r="D3062" s="42">
        <v>798.59</v>
      </c>
      <c r="E3062" s="43">
        <v>44562</v>
      </c>
    </row>
    <row r="3063" spans="1:5" x14ac:dyDescent="0.25">
      <c r="A3063" s="41" t="s">
        <v>52</v>
      </c>
      <c r="B3063" s="42">
        <v>0.24</v>
      </c>
      <c r="C3063" s="42">
        <v>191.67</v>
      </c>
      <c r="D3063" s="42">
        <v>798.63</v>
      </c>
      <c r="E3063" s="43">
        <v>44562</v>
      </c>
    </row>
    <row r="3064" spans="1:5" x14ac:dyDescent="0.25">
      <c r="A3064" s="41" t="s">
        <v>52</v>
      </c>
      <c r="B3064" s="42">
        <v>2.4180000000000001</v>
      </c>
      <c r="C3064" s="42">
        <v>1931.04</v>
      </c>
      <c r="D3064" s="42">
        <v>798.61</v>
      </c>
      <c r="E3064" s="43">
        <v>44562</v>
      </c>
    </row>
    <row r="3065" spans="1:5" x14ac:dyDescent="0.25">
      <c r="A3065" s="41" t="s">
        <v>52</v>
      </c>
      <c r="B3065" s="42">
        <v>0.2</v>
      </c>
      <c r="C3065" s="42">
        <v>159.72</v>
      </c>
      <c r="D3065" s="42">
        <v>798.6</v>
      </c>
      <c r="E3065" s="43">
        <v>44562</v>
      </c>
    </row>
    <row r="3066" spans="1:5" x14ac:dyDescent="0.25">
      <c r="A3066" s="41" t="s">
        <v>52</v>
      </c>
      <c r="B3066" s="42">
        <v>0.96799999999999997</v>
      </c>
      <c r="C3066" s="42">
        <v>773.06</v>
      </c>
      <c r="D3066" s="42">
        <v>798.62</v>
      </c>
      <c r="E3066" s="43">
        <v>44562</v>
      </c>
    </row>
    <row r="3067" spans="1:5" x14ac:dyDescent="0.25">
      <c r="A3067" s="41" t="s">
        <v>52</v>
      </c>
      <c r="B3067" s="42">
        <v>0.108</v>
      </c>
      <c r="C3067" s="42">
        <v>86.25</v>
      </c>
      <c r="D3067" s="42">
        <v>798.61</v>
      </c>
      <c r="E3067" s="43">
        <v>44562</v>
      </c>
    </row>
    <row r="3068" spans="1:5" x14ac:dyDescent="0.25">
      <c r="A3068" s="41" t="s">
        <v>52</v>
      </c>
      <c r="B3068" s="42">
        <v>0.2</v>
      </c>
      <c r="C3068" s="42">
        <v>159.72</v>
      </c>
      <c r="D3068" s="42">
        <v>798.6</v>
      </c>
      <c r="E3068" s="43">
        <v>44562</v>
      </c>
    </row>
    <row r="3069" spans="1:5" x14ac:dyDescent="0.25">
      <c r="A3069" s="41" t="s">
        <v>52</v>
      </c>
      <c r="B3069" s="42">
        <v>0.3</v>
      </c>
      <c r="C3069" s="42">
        <v>239.58</v>
      </c>
      <c r="D3069" s="42">
        <v>798.6</v>
      </c>
      <c r="E3069" s="43">
        <v>44562</v>
      </c>
    </row>
    <row r="3070" spans="1:5" x14ac:dyDescent="0.25">
      <c r="A3070" s="41" t="s">
        <v>52</v>
      </c>
      <c r="B3070" s="42">
        <v>0.76</v>
      </c>
      <c r="C3070" s="42">
        <v>606.95000000000005</v>
      </c>
      <c r="D3070" s="42">
        <v>798.62</v>
      </c>
      <c r="E3070" s="43">
        <v>44562</v>
      </c>
    </row>
    <row r="3071" spans="1:5" x14ac:dyDescent="0.25">
      <c r="A3071" s="41" t="s">
        <v>52</v>
      </c>
      <c r="B3071" s="42">
        <v>0.28299999999999997</v>
      </c>
      <c r="C3071" s="42">
        <v>226</v>
      </c>
      <c r="D3071" s="42">
        <v>798.59</v>
      </c>
      <c r="E3071" s="43">
        <v>44562</v>
      </c>
    </row>
    <row r="3072" spans="1:5" x14ac:dyDescent="0.25">
      <c r="A3072" s="41" t="s">
        <v>52</v>
      </c>
      <c r="B3072" s="42">
        <v>0.4</v>
      </c>
      <c r="C3072" s="42">
        <v>319.45</v>
      </c>
      <c r="D3072" s="42">
        <v>798.63</v>
      </c>
      <c r="E3072" s="43">
        <v>44562</v>
      </c>
    </row>
    <row r="3073" spans="1:5" x14ac:dyDescent="0.25">
      <c r="A3073" s="41" t="s">
        <v>52</v>
      </c>
      <c r="B3073" s="42">
        <v>0.44</v>
      </c>
      <c r="C3073" s="42">
        <v>445.74</v>
      </c>
      <c r="D3073" s="42">
        <v>1013.05</v>
      </c>
      <c r="E3073" s="43">
        <v>44562</v>
      </c>
    </row>
    <row r="3074" spans="1:5" x14ac:dyDescent="0.25">
      <c r="A3074" s="41" t="s">
        <v>52</v>
      </c>
      <c r="B3074" s="42">
        <v>0.5</v>
      </c>
      <c r="C3074" s="42">
        <v>540.54999999999995</v>
      </c>
      <c r="D3074" s="42">
        <v>1081.0999999999999</v>
      </c>
      <c r="E3074" s="43">
        <v>44562</v>
      </c>
    </row>
    <row r="3075" spans="1:5" x14ac:dyDescent="0.25">
      <c r="A3075" s="41" t="s">
        <v>52</v>
      </c>
      <c r="B3075" s="42">
        <v>2.4</v>
      </c>
      <c r="C3075" s="42">
        <v>2594.64</v>
      </c>
      <c r="D3075" s="42">
        <v>1081.0999999999999</v>
      </c>
      <c r="E3075" s="43">
        <v>44562</v>
      </c>
    </row>
    <row r="3076" spans="1:5" x14ac:dyDescent="0.25">
      <c r="A3076" s="41" t="s">
        <v>52</v>
      </c>
      <c r="B3076" s="42">
        <v>0.3</v>
      </c>
      <c r="C3076" s="42">
        <v>283.83999999999997</v>
      </c>
      <c r="D3076" s="42">
        <v>946.13</v>
      </c>
      <c r="E3076" s="43">
        <v>44562</v>
      </c>
    </row>
    <row r="3077" spans="1:5" x14ac:dyDescent="0.25">
      <c r="A3077" s="41" t="s">
        <v>52</v>
      </c>
      <c r="B3077" s="42">
        <v>2.4</v>
      </c>
      <c r="C3077" s="42">
        <v>1905.6</v>
      </c>
      <c r="D3077" s="42">
        <v>794</v>
      </c>
      <c r="E3077" s="43">
        <v>44562</v>
      </c>
    </row>
    <row r="3078" spans="1:5" x14ac:dyDescent="0.25">
      <c r="A3078" s="41" t="s">
        <v>52</v>
      </c>
      <c r="B3078" s="42">
        <v>1.202</v>
      </c>
      <c r="C3078" s="42">
        <v>954.39</v>
      </c>
      <c r="D3078" s="42">
        <v>794</v>
      </c>
      <c r="E3078" s="43">
        <v>44562</v>
      </c>
    </row>
    <row r="3079" spans="1:5" x14ac:dyDescent="0.25">
      <c r="A3079" s="41" t="s">
        <v>52</v>
      </c>
      <c r="B3079" s="42">
        <v>0.38</v>
      </c>
      <c r="C3079" s="42">
        <v>301.72000000000003</v>
      </c>
      <c r="D3079" s="42">
        <v>794</v>
      </c>
      <c r="E3079" s="43">
        <v>44562</v>
      </c>
    </row>
    <row r="3080" spans="1:5" x14ac:dyDescent="0.25">
      <c r="A3080" s="41" t="s">
        <v>52</v>
      </c>
      <c r="B3080" s="42">
        <v>0.24099999999999999</v>
      </c>
      <c r="C3080" s="42">
        <v>191.35</v>
      </c>
      <c r="D3080" s="42">
        <v>793.98</v>
      </c>
      <c r="E3080" s="43">
        <v>44562</v>
      </c>
    </row>
    <row r="3081" spans="1:5" x14ac:dyDescent="0.25">
      <c r="A3081" s="41" t="s">
        <v>52</v>
      </c>
      <c r="B3081" s="42">
        <v>0.4</v>
      </c>
      <c r="C3081" s="42">
        <v>317.60000000000002</v>
      </c>
      <c r="D3081" s="42">
        <v>794</v>
      </c>
      <c r="E3081" s="43">
        <v>44562</v>
      </c>
    </row>
    <row r="3082" spans="1:5" x14ac:dyDescent="0.25">
      <c r="A3082" s="41" t="s">
        <v>52</v>
      </c>
      <c r="B3082" s="42">
        <v>0.8</v>
      </c>
      <c r="C3082" s="42">
        <v>635.20000000000005</v>
      </c>
      <c r="D3082" s="42">
        <v>794</v>
      </c>
      <c r="E3082" s="43">
        <v>44562</v>
      </c>
    </row>
    <row r="3083" spans="1:5" x14ac:dyDescent="0.25">
      <c r="A3083" s="41" t="s">
        <v>52</v>
      </c>
      <c r="B3083" s="42">
        <v>0.17</v>
      </c>
      <c r="C3083" s="42">
        <v>134.97999999999999</v>
      </c>
      <c r="D3083" s="42">
        <v>794</v>
      </c>
      <c r="E3083" s="43">
        <v>44562</v>
      </c>
    </row>
    <row r="3084" spans="1:5" x14ac:dyDescent="0.25">
      <c r="A3084" s="41" t="s">
        <v>52</v>
      </c>
      <c r="B3084" s="42">
        <v>0.56000000000000005</v>
      </c>
      <c r="C3084" s="42">
        <v>444.64</v>
      </c>
      <c r="D3084" s="42">
        <v>794</v>
      </c>
      <c r="E3084" s="43">
        <v>44562</v>
      </c>
    </row>
    <row r="3085" spans="1:5" x14ac:dyDescent="0.25">
      <c r="A3085" s="41" t="s">
        <v>52</v>
      </c>
      <c r="B3085" s="42">
        <v>0.64</v>
      </c>
      <c r="C3085" s="42">
        <v>508.16</v>
      </c>
      <c r="D3085" s="42">
        <v>794</v>
      </c>
      <c r="E3085" s="43">
        <v>44562</v>
      </c>
    </row>
    <row r="3086" spans="1:5" x14ac:dyDescent="0.25">
      <c r="A3086" s="41" t="s">
        <v>52</v>
      </c>
      <c r="B3086" s="42">
        <v>0.24099999999999999</v>
      </c>
      <c r="C3086" s="42">
        <v>191.35</v>
      </c>
      <c r="D3086" s="42">
        <v>793.98</v>
      </c>
      <c r="E3086" s="43">
        <v>44562</v>
      </c>
    </row>
    <row r="3087" spans="1:5" x14ac:dyDescent="0.25">
      <c r="A3087" s="41" t="s">
        <v>52</v>
      </c>
      <c r="B3087" s="42">
        <v>0.64</v>
      </c>
      <c r="C3087" s="42">
        <v>508.16</v>
      </c>
      <c r="D3087" s="42">
        <v>794</v>
      </c>
      <c r="E3087" s="43">
        <v>44562</v>
      </c>
    </row>
    <row r="3088" spans="1:5" x14ac:dyDescent="0.25">
      <c r="A3088" s="41" t="s">
        <v>52</v>
      </c>
      <c r="B3088" s="42">
        <v>0.18</v>
      </c>
      <c r="C3088" s="42">
        <v>142.91999999999999</v>
      </c>
      <c r="D3088" s="42">
        <v>794</v>
      </c>
      <c r="E3088" s="43">
        <v>44562</v>
      </c>
    </row>
    <row r="3089" spans="1:5" x14ac:dyDescent="0.25">
      <c r="A3089" s="41" t="s">
        <v>52</v>
      </c>
      <c r="B3089" s="42">
        <v>0.8</v>
      </c>
      <c r="C3089" s="42">
        <v>635.20000000000005</v>
      </c>
      <c r="D3089" s="42">
        <v>794</v>
      </c>
      <c r="E3089" s="43">
        <v>44562</v>
      </c>
    </row>
    <row r="3090" spans="1:5" x14ac:dyDescent="0.25">
      <c r="A3090" s="41" t="s">
        <v>52</v>
      </c>
      <c r="B3090" s="42">
        <v>0.54</v>
      </c>
      <c r="C3090" s="42">
        <v>428.76</v>
      </c>
      <c r="D3090" s="42">
        <v>794</v>
      </c>
      <c r="E3090" s="43">
        <v>44562</v>
      </c>
    </row>
    <row r="3091" spans="1:5" x14ac:dyDescent="0.25">
      <c r="A3091" s="41" t="s">
        <v>52</v>
      </c>
      <c r="B3091" s="42">
        <v>0.4</v>
      </c>
      <c r="C3091" s="42">
        <v>317.61</v>
      </c>
      <c r="D3091" s="42">
        <v>794.03</v>
      </c>
      <c r="E3091" s="43">
        <v>44562</v>
      </c>
    </row>
    <row r="3092" spans="1:5" x14ac:dyDescent="0.25">
      <c r="A3092" s="41" t="s">
        <v>52</v>
      </c>
      <c r="B3092" s="42">
        <v>0.24099999999999999</v>
      </c>
      <c r="C3092" s="42">
        <v>191.35</v>
      </c>
      <c r="D3092" s="42">
        <v>793.98</v>
      </c>
      <c r="E3092" s="43">
        <v>44562</v>
      </c>
    </row>
    <row r="3093" spans="1:5" x14ac:dyDescent="0.25">
      <c r="A3093" s="41" t="s">
        <v>52</v>
      </c>
      <c r="B3093" s="42">
        <v>0.24</v>
      </c>
      <c r="C3093" s="42">
        <v>190.56</v>
      </c>
      <c r="D3093" s="42">
        <v>794</v>
      </c>
      <c r="E3093" s="43">
        <v>44562</v>
      </c>
    </row>
    <row r="3094" spans="1:5" x14ac:dyDescent="0.25">
      <c r="A3094" s="41" t="s">
        <v>52</v>
      </c>
      <c r="B3094" s="42">
        <v>0.96199999999999997</v>
      </c>
      <c r="C3094" s="42">
        <v>763.83</v>
      </c>
      <c r="D3094" s="42">
        <v>794</v>
      </c>
      <c r="E3094" s="43">
        <v>44562</v>
      </c>
    </row>
    <row r="3095" spans="1:5" x14ac:dyDescent="0.25">
      <c r="A3095" s="41" t="s">
        <v>52</v>
      </c>
      <c r="B3095" s="42">
        <v>0.17</v>
      </c>
      <c r="C3095" s="42">
        <v>134.97999999999999</v>
      </c>
      <c r="D3095" s="42">
        <v>794</v>
      </c>
      <c r="E3095" s="43">
        <v>44562</v>
      </c>
    </row>
    <row r="3096" spans="1:5" x14ac:dyDescent="0.25">
      <c r="A3096" s="41" t="s">
        <v>52</v>
      </c>
      <c r="B3096" s="42">
        <v>0.8</v>
      </c>
      <c r="C3096" s="42">
        <v>635.20000000000005</v>
      </c>
      <c r="D3096" s="42">
        <v>794</v>
      </c>
      <c r="E3096" s="43">
        <v>44562</v>
      </c>
    </row>
    <row r="3097" spans="1:5" x14ac:dyDescent="0.25">
      <c r="A3097" s="41" t="s">
        <v>52</v>
      </c>
      <c r="B3097" s="42">
        <v>0.08</v>
      </c>
      <c r="C3097" s="42">
        <v>63.52</v>
      </c>
      <c r="D3097" s="42">
        <v>794</v>
      </c>
      <c r="E3097" s="43">
        <v>44562</v>
      </c>
    </row>
    <row r="3098" spans="1:5" x14ac:dyDescent="0.25">
      <c r="A3098" s="41" t="s">
        <v>52</v>
      </c>
      <c r="B3098" s="42">
        <v>0.8</v>
      </c>
      <c r="C3098" s="42">
        <v>635.20000000000005</v>
      </c>
      <c r="D3098" s="42">
        <v>794</v>
      </c>
      <c r="E3098" s="43">
        <v>44562</v>
      </c>
    </row>
    <row r="3099" spans="1:5" x14ac:dyDescent="0.25">
      <c r="A3099" s="41" t="s">
        <v>52</v>
      </c>
      <c r="B3099" s="42">
        <v>0.4</v>
      </c>
      <c r="C3099" s="42">
        <v>317.60000000000002</v>
      </c>
      <c r="D3099" s="42">
        <v>794</v>
      </c>
      <c r="E3099" s="43">
        <v>44562</v>
      </c>
    </row>
    <row r="3100" spans="1:5" x14ac:dyDescent="0.25">
      <c r="A3100" s="41" t="s">
        <v>52</v>
      </c>
      <c r="B3100" s="42">
        <v>0.74</v>
      </c>
      <c r="C3100" s="42">
        <v>587.55999999999995</v>
      </c>
      <c r="D3100" s="42">
        <v>794</v>
      </c>
      <c r="E3100" s="43">
        <v>44562</v>
      </c>
    </row>
    <row r="3101" spans="1:5" x14ac:dyDescent="0.25">
      <c r="A3101" s="41" t="s">
        <v>52</v>
      </c>
      <c r="B3101" s="42">
        <v>0.8</v>
      </c>
      <c r="C3101" s="42">
        <v>635.20000000000005</v>
      </c>
      <c r="D3101" s="42">
        <v>794</v>
      </c>
      <c r="E3101" s="43">
        <v>44562</v>
      </c>
    </row>
    <row r="3102" spans="1:5" x14ac:dyDescent="0.25">
      <c r="A3102" s="41" t="s">
        <v>52</v>
      </c>
      <c r="B3102" s="42">
        <v>0.5</v>
      </c>
      <c r="C3102" s="42">
        <v>397</v>
      </c>
      <c r="D3102" s="42">
        <v>794</v>
      </c>
      <c r="E3102" s="43">
        <v>44562</v>
      </c>
    </row>
    <row r="3103" spans="1:5" x14ac:dyDescent="0.25">
      <c r="A3103" s="41" t="s">
        <v>52</v>
      </c>
      <c r="B3103" s="42">
        <v>0.3</v>
      </c>
      <c r="C3103" s="42">
        <v>238.2</v>
      </c>
      <c r="D3103" s="42">
        <v>794</v>
      </c>
      <c r="E3103" s="43">
        <v>44562</v>
      </c>
    </row>
    <row r="3104" spans="1:5" x14ac:dyDescent="0.25">
      <c r="A3104" s="41" t="s">
        <v>52</v>
      </c>
      <c r="B3104" s="42">
        <v>4.38</v>
      </c>
      <c r="C3104" s="42">
        <v>3490.27</v>
      </c>
      <c r="D3104" s="42">
        <v>796.87</v>
      </c>
      <c r="E3104" s="43">
        <v>44562</v>
      </c>
    </row>
    <row r="3105" spans="1:5" x14ac:dyDescent="0.25">
      <c r="A3105" s="41" t="s">
        <v>52</v>
      </c>
      <c r="B3105" s="42">
        <v>0.32200000000000001</v>
      </c>
      <c r="C3105" s="42">
        <v>282.95999999999998</v>
      </c>
      <c r="D3105" s="42">
        <v>878.76</v>
      </c>
      <c r="E3105" s="43">
        <v>44562</v>
      </c>
    </row>
    <row r="3106" spans="1:5" x14ac:dyDescent="0.25">
      <c r="A3106" s="41" t="s">
        <v>52</v>
      </c>
      <c r="B3106" s="42">
        <v>0.64</v>
      </c>
      <c r="C3106" s="42">
        <v>562.41</v>
      </c>
      <c r="D3106" s="42">
        <v>878.77</v>
      </c>
      <c r="E3106" s="43">
        <v>44562</v>
      </c>
    </row>
    <row r="3107" spans="1:5" x14ac:dyDescent="0.25">
      <c r="A3107" s="41" t="s">
        <v>52</v>
      </c>
      <c r="B3107" s="42">
        <v>0.28299999999999997</v>
      </c>
      <c r="C3107" s="42">
        <v>248.69</v>
      </c>
      <c r="D3107" s="42">
        <v>878.76</v>
      </c>
      <c r="E3107" s="43">
        <v>44562</v>
      </c>
    </row>
    <row r="3108" spans="1:5" x14ac:dyDescent="0.25">
      <c r="A3108" s="41" t="s">
        <v>52</v>
      </c>
      <c r="B3108" s="42">
        <v>0.56000000000000005</v>
      </c>
      <c r="C3108" s="42">
        <v>492.1</v>
      </c>
      <c r="D3108" s="42">
        <v>878.75</v>
      </c>
      <c r="E3108" s="43">
        <v>44562</v>
      </c>
    </row>
    <row r="3109" spans="1:5" x14ac:dyDescent="0.25">
      <c r="A3109" s="41" t="s">
        <v>52</v>
      </c>
      <c r="B3109" s="42">
        <v>0.9</v>
      </c>
      <c r="C3109" s="42">
        <v>790.88</v>
      </c>
      <c r="D3109" s="42">
        <v>878.76</v>
      </c>
      <c r="E3109" s="43">
        <v>44562</v>
      </c>
    </row>
    <row r="3110" spans="1:5" x14ac:dyDescent="0.25">
      <c r="A3110" s="41" t="s">
        <v>52</v>
      </c>
      <c r="B3110" s="42">
        <v>0.2</v>
      </c>
      <c r="C3110" s="42">
        <v>175.75</v>
      </c>
      <c r="D3110" s="42">
        <v>878.75</v>
      </c>
      <c r="E3110" s="43">
        <v>44562</v>
      </c>
    </row>
    <row r="3111" spans="1:5" x14ac:dyDescent="0.25">
      <c r="A3111" s="41" t="s">
        <v>52</v>
      </c>
      <c r="B3111" s="42">
        <v>0.84</v>
      </c>
      <c r="C3111" s="42">
        <v>738.16</v>
      </c>
      <c r="D3111" s="42">
        <v>878.76</v>
      </c>
      <c r="E3111" s="43">
        <v>44562</v>
      </c>
    </row>
    <row r="3112" spans="1:5" x14ac:dyDescent="0.25">
      <c r="A3112" s="41" t="s">
        <v>52</v>
      </c>
      <c r="B3112" s="42">
        <v>2.66</v>
      </c>
      <c r="C3112" s="42">
        <v>2337.5</v>
      </c>
      <c r="D3112" s="42">
        <v>878.76</v>
      </c>
      <c r="E3112" s="43">
        <v>44562</v>
      </c>
    </row>
    <row r="3113" spans="1:5" x14ac:dyDescent="0.25">
      <c r="A3113" s="41" t="s">
        <v>52</v>
      </c>
      <c r="B3113" s="42">
        <v>0.57999999999999996</v>
      </c>
      <c r="C3113" s="42">
        <v>509.68</v>
      </c>
      <c r="D3113" s="42">
        <v>878.76</v>
      </c>
      <c r="E3113" s="43">
        <v>44562</v>
      </c>
    </row>
    <row r="3114" spans="1:5" x14ac:dyDescent="0.25">
      <c r="A3114" s="41" t="s">
        <v>52</v>
      </c>
      <c r="B3114" s="42">
        <v>0.36</v>
      </c>
      <c r="C3114" s="42">
        <v>316.35000000000002</v>
      </c>
      <c r="D3114" s="42">
        <v>878.75</v>
      </c>
      <c r="E3114" s="43">
        <v>44562</v>
      </c>
    </row>
    <row r="3115" spans="1:5" x14ac:dyDescent="0.25">
      <c r="A3115" s="41" t="s">
        <v>52</v>
      </c>
      <c r="B3115" s="42">
        <v>0.12</v>
      </c>
      <c r="C3115" s="42">
        <v>105.45</v>
      </c>
      <c r="D3115" s="42">
        <v>878.75</v>
      </c>
      <c r="E3115" s="43">
        <v>44562</v>
      </c>
    </row>
    <row r="3116" spans="1:5" x14ac:dyDescent="0.25">
      <c r="A3116" s="41" t="s">
        <v>52</v>
      </c>
      <c r="B3116" s="42">
        <v>2</v>
      </c>
      <c r="C3116" s="42">
        <v>1757.52</v>
      </c>
      <c r="D3116" s="42">
        <v>878.76</v>
      </c>
      <c r="E3116" s="43">
        <v>44562</v>
      </c>
    </row>
    <row r="3117" spans="1:5" x14ac:dyDescent="0.25">
      <c r="A3117" s="41" t="s">
        <v>52</v>
      </c>
      <c r="B3117" s="42">
        <v>0.54</v>
      </c>
      <c r="C3117" s="42">
        <v>474.53</v>
      </c>
      <c r="D3117" s="42">
        <v>878.76</v>
      </c>
      <c r="E3117" s="43">
        <v>44562</v>
      </c>
    </row>
    <row r="3118" spans="1:5" x14ac:dyDescent="0.25">
      <c r="A3118" s="41" t="s">
        <v>52</v>
      </c>
      <c r="B3118" s="42">
        <v>0.24</v>
      </c>
      <c r="C3118" s="42">
        <v>210.9</v>
      </c>
      <c r="D3118" s="42">
        <v>878.75</v>
      </c>
      <c r="E3118" s="43">
        <v>44562</v>
      </c>
    </row>
    <row r="3119" spans="1:5" x14ac:dyDescent="0.25">
      <c r="A3119" s="41" t="s">
        <v>52</v>
      </c>
      <c r="B3119" s="42">
        <v>0.6</v>
      </c>
      <c r="C3119" s="42">
        <v>527.26</v>
      </c>
      <c r="D3119" s="42">
        <v>878.77</v>
      </c>
      <c r="E3119" s="43">
        <v>44562</v>
      </c>
    </row>
    <row r="3120" spans="1:5" x14ac:dyDescent="0.25">
      <c r="A3120" s="41" t="s">
        <v>52</v>
      </c>
      <c r="B3120" s="42">
        <v>0.28299999999999997</v>
      </c>
      <c r="C3120" s="42">
        <v>248.69</v>
      </c>
      <c r="D3120" s="42">
        <v>878.76</v>
      </c>
      <c r="E3120" s="43">
        <v>44562</v>
      </c>
    </row>
    <row r="3121" spans="1:5" x14ac:dyDescent="0.25">
      <c r="A3121" s="41" t="s">
        <v>52</v>
      </c>
      <c r="B3121" s="42">
        <v>0.32</v>
      </c>
      <c r="C3121" s="42">
        <v>281.2</v>
      </c>
      <c r="D3121" s="42">
        <v>878.75</v>
      </c>
      <c r="E3121" s="43">
        <v>44562</v>
      </c>
    </row>
    <row r="3122" spans="1:5" x14ac:dyDescent="0.25">
      <c r="A3122" s="41" t="s">
        <v>52</v>
      </c>
      <c r="B3122" s="42">
        <v>2.4020000000000001</v>
      </c>
      <c r="C3122" s="42">
        <v>2012.3</v>
      </c>
      <c r="D3122" s="42">
        <v>837.76</v>
      </c>
      <c r="E3122" s="43">
        <v>44562</v>
      </c>
    </row>
    <row r="3123" spans="1:5" x14ac:dyDescent="0.25">
      <c r="A3123" s="41" t="s">
        <v>52</v>
      </c>
      <c r="B3123" s="42">
        <v>0.2</v>
      </c>
      <c r="C3123" s="42">
        <v>158.80000000000001</v>
      </c>
      <c r="D3123" s="42">
        <v>794</v>
      </c>
      <c r="E3123" s="43">
        <v>44562</v>
      </c>
    </row>
    <row r="3124" spans="1:5" x14ac:dyDescent="0.25">
      <c r="A3124" s="41" t="s">
        <v>74</v>
      </c>
      <c r="B3124" s="42">
        <v>0.3</v>
      </c>
      <c r="C3124" s="42">
        <v>194.12</v>
      </c>
      <c r="D3124" s="42">
        <v>647.07000000000005</v>
      </c>
      <c r="E3124" s="43">
        <v>44562</v>
      </c>
    </row>
    <row r="3125" spans="1:5" x14ac:dyDescent="0.25">
      <c r="A3125" s="41" t="s">
        <v>74</v>
      </c>
      <c r="B3125" s="42">
        <v>0.28799999999999998</v>
      </c>
      <c r="C3125" s="42">
        <v>186.35</v>
      </c>
      <c r="D3125" s="42">
        <v>647.04999999999995</v>
      </c>
      <c r="E3125" s="43">
        <v>44562</v>
      </c>
    </row>
    <row r="3126" spans="1:5" x14ac:dyDescent="0.25">
      <c r="A3126" s="41" t="s">
        <v>74</v>
      </c>
      <c r="B3126" s="42">
        <v>9.4E-2</v>
      </c>
      <c r="C3126" s="42">
        <v>60.82</v>
      </c>
      <c r="D3126" s="42">
        <v>647.02</v>
      </c>
      <c r="E3126" s="43">
        <v>44562</v>
      </c>
    </row>
    <row r="3127" spans="1:5" x14ac:dyDescent="0.25">
      <c r="A3127" s="41" t="s">
        <v>74</v>
      </c>
      <c r="B3127" s="42">
        <v>8.7999999999999995E-2</v>
      </c>
      <c r="C3127" s="42">
        <v>56.94</v>
      </c>
      <c r="D3127" s="42">
        <v>647.04999999999995</v>
      </c>
      <c r="E3127" s="43">
        <v>44562</v>
      </c>
    </row>
    <row r="3128" spans="1:5" x14ac:dyDescent="0.25">
      <c r="A3128" s="41" t="s">
        <v>74</v>
      </c>
      <c r="B3128" s="42">
        <v>0.08</v>
      </c>
      <c r="C3128" s="42">
        <v>51.76</v>
      </c>
      <c r="D3128" s="42">
        <v>647</v>
      </c>
      <c r="E3128" s="43">
        <v>44562</v>
      </c>
    </row>
    <row r="3129" spans="1:5" x14ac:dyDescent="0.25">
      <c r="A3129" s="41" t="s">
        <v>74</v>
      </c>
      <c r="B3129" s="42">
        <v>0.42799999999999999</v>
      </c>
      <c r="C3129" s="42">
        <v>276.94</v>
      </c>
      <c r="D3129" s="42">
        <v>647.05999999999995</v>
      </c>
      <c r="E3129" s="43">
        <v>44562</v>
      </c>
    </row>
    <row r="3130" spans="1:5" x14ac:dyDescent="0.25">
      <c r="A3130" s="41" t="s">
        <v>74</v>
      </c>
      <c r="B3130" s="42">
        <v>0.28199999999999997</v>
      </c>
      <c r="C3130" s="42">
        <v>182.47</v>
      </c>
      <c r="D3130" s="42">
        <v>647.05999999999995</v>
      </c>
      <c r="E3130" s="43">
        <v>44562</v>
      </c>
    </row>
    <row r="3131" spans="1:5" x14ac:dyDescent="0.25">
      <c r="A3131" s="41" t="s">
        <v>74</v>
      </c>
      <c r="B3131" s="42">
        <v>0.08</v>
      </c>
      <c r="C3131" s="42">
        <v>51.77</v>
      </c>
      <c r="D3131" s="42">
        <v>647.13</v>
      </c>
      <c r="E3131" s="43">
        <v>44562</v>
      </c>
    </row>
    <row r="3132" spans="1:5" x14ac:dyDescent="0.25">
      <c r="A3132" s="41" t="s">
        <v>74</v>
      </c>
      <c r="B3132" s="42">
        <v>0.36799999999999999</v>
      </c>
      <c r="C3132" s="42">
        <v>238.12</v>
      </c>
      <c r="D3132" s="42">
        <v>647.07000000000005</v>
      </c>
      <c r="E3132" s="43">
        <v>44562</v>
      </c>
    </row>
    <row r="3133" spans="1:5" x14ac:dyDescent="0.25">
      <c r="A3133" s="41" t="s">
        <v>74</v>
      </c>
      <c r="B3133" s="42">
        <v>0.108</v>
      </c>
      <c r="C3133" s="42">
        <v>69.88</v>
      </c>
      <c r="D3133" s="42">
        <v>647.04</v>
      </c>
      <c r="E3133" s="43">
        <v>44562</v>
      </c>
    </row>
    <row r="3134" spans="1:5" x14ac:dyDescent="0.25">
      <c r="A3134" s="41" t="s">
        <v>74</v>
      </c>
      <c r="B3134" s="42">
        <v>0.08</v>
      </c>
      <c r="C3134" s="42">
        <v>51.77</v>
      </c>
      <c r="D3134" s="42">
        <v>647.13</v>
      </c>
      <c r="E3134" s="43">
        <v>44562</v>
      </c>
    </row>
    <row r="3135" spans="1:5" x14ac:dyDescent="0.25">
      <c r="A3135" s="41" t="s">
        <v>74</v>
      </c>
      <c r="B3135" s="42">
        <v>0.74</v>
      </c>
      <c r="C3135" s="42">
        <v>478.83</v>
      </c>
      <c r="D3135" s="42">
        <v>647.07000000000005</v>
      </c>
      <c r="E3135" s="43">
        <v>44562</v>
      </c>
    </row>
    <row r="3136" spans="1:5" x14ac:dyDescent="0.25">
      <c r="A3136" s="41" t="s">
        <v>74</v>
      </c>
      <c r="B3136" s="42">
        <v>8.9999999999999993E-3</v>
      </c>
      <c r="C3136" s="42">
        <v>5.82</v>
      </c>
      <c r="D3136" s="42">
        <v>646.66999999999996</v>
      </c>
      <c r="E3136" s="43">
        <v>44562</v>
      </c>
    </row>
    <row r="3137" spans="1:5" x14ac:dyDescent="0.25">
      <c r="A3137" s="41" t="s">
        <v>74</v>
      </c>
      <c r="B3137" s="42">
        <v>0.19</v>
      </c>
      <c r="C3137" s="42">
        <v>122.94</v>
      </c>
      <c r="D3137" s="42">
        <v>647.04999999999995</v>
      </c>
      <c r="E3137" s="43">
        <v>44562</v>
      </c>
    </row>
    <row r="3138" spans="1:5" x14ac:dyDescent="0.25">
      <c r="A3138" s="41" t="s">
        <v>74</v>
      </c>
      <c r="B3138" s="42">
        <v>0.08</v>
      </c>
      <c r="C3138" s="42">
        <v>51.76</v>
      </c>
      <c r="D3138" s="42">
        <v>647</v>
      </c>
      <c r="E3138" s="43">
        <v>44562</v>
      </c>
    </row>
    <row r="3139" spans="1:5" x14ac:dyDescent="0.25">
      <c r="A3139" s="41" t="s">
        <v>74</v>
      </c>
      <c r="B3139" s="42">
        <v>0.42799999999999999</v>
      </c>
      <c r="C3139" s="42">
        <v>276.94</v>
      </c>
      <c r="D3139" s="42">
        <v>647.05999999999995</v>
      </c>
      <c r="E3139" s="43">
        <v>44562</v>
      </c>
    </row>
    <row r="3140" spans="1:5" x14ac:dyDescent="0.25">
      <c r="A3140" s="41" t="s">
        <v>74</v>
      </c>
      <c r="B3140" s="42">
        <v>0.12</v>
      </c>
      <c r="C3140" s="42">
        <v>77.650000000000006</v>
      </c>
      <c r="D3140" s="42">
        <v>647.08000000000004</v>
      </c>
      <c r="E3140" s="43">
        <v>44562</v>
      </c>
    </row>
    <row r="3141" spans="1:5" x14ac:dyDescent="0.25">
      <c r="A3141" s="41" t="s">
        <v>74</v>
      </c>
      <c r="B3141" s="42">
        <v>0.16</v>
      </c>
      <c r="C3141" s="42">
        <v>103.53</v>
      </c>
      <c r="D3141" s="42">
        <v>647.05999999999995</v>
      </c>
      <c r="E3141" s="43">
        <v>44562</v>
      </c>
    </row>
    <row r="3142" spans="1:5" x14ac:dyDescent="0.25">
      <c r="A3142" s="41" t="s">
        <v>74</v>
      </c>
      <c r="B3142" s="42">
        <v>0.08</v>
      </c>
      <c r="C3142" s="42">
        <v>51.76</v>
      </c>
      <c r="D3142" s="42">
        <v>647</v>
      </c>
      <c r="E3142" s="43">
        <v>44562</v>
      </c>
    </row>
    <row r="3143" spans="1:5" x14ac:dyDescent="0.25">
      <c r="A3143" s="41" t="s">
        <v>74</v>
      </c>
      <c r="B3143" s="42">
        <v>4.8000000000000001E-2</v>
      </c>
      <c r="C3143" s="42">
        <v>31.06</v>
      </c>
      <c r="D3143" s="42">
        <v>647.08000000000004</v>
      </c>
      <c r="E3143" s="43">
        <v>44562</v>
      </c>
    </row>
    <row r="3144" spans="1:5" x14ac:dyDescent="0.25">
      <c r="A3144" s="41" t="s">
        <v>74</v>
      </c>
      <c r="B3144" s="42">
        <v>0.30499999999999999</v>
      </c>
      <c r="C3144" s="42">
        <v>197.35</v>
      </c>
      <c r="D3144" s="42">
        <v>647.04999999999995</v>
      </c>
      <c r="E3144" s="43">
        <v>44562</v>
      </c>
    </row>
    <row r="3145" spans="1:5" x14ac:dyDescent="0.25">
      <c r="A3145" s="41" t="s">
        <v>74</v>
      </c>
      <c r="B3145" s="42">
        <v>0.42799999999999999</v>
      </c>
      <c r="C3145" s="42">
        <v>276.95</v>
      </c>
      <c r="D3145" s="42">
        <v>647.08000000000004</v>
      </c>
      <c r="E3145" s="43">
        <v>44562</v>
      </c>
    </row>
    <row r="3146" spans="1:5" x14ac:dyDescent="0.25">
      <c r="A3146" s="41" t="s">
        <v>74</v>
      </c>
      <c r="B3146" s="42">
        <v>4.8000000000000001E-2</v>
      </c>
      <c r="C3146" s="42">
        <v>31.06</v>
      </c>
      <c r="D3146" s="42">
        <v>647.08000000000004</v>
      </c>
      <c r="E3146" s="43">
        <v>44562</v>
      </c>
    </row>
    <row r="3147" spans="1:5" x14ac:dyDescent="0.25">
      <c r="A3147" s="41" t="s">
        <v>74</v>
      </c>
      <c r="B3147" s="42">
        <v>0.26600000000000001</v>
      </c>
      <c r="C3147" s="42">
        <v>172.12</v>
      </c>
      <c r="D3147" s="42">
        <v>647.07000000000005</v>
      </c>
      <c r="E3147" s="43">
        <v>44562</v>
      </c>
    </row>
    <row r="3148" spans="1:5" x14ac:dyDescent="0.25">
      <c r="A3148" s="41" t="s">
        <v>74</v>
      </c>
      <c r="B3148" s="42">
        <v>0.155</v>
      </c>
      <c r="C3148" s="42">
        <v>100.29</v>
      </c>
      <c r="D3148" s="42">
        <v>647.03</v>
      </c>
      <c r="E3148" s="43">
        <v>44562</v>
      </c>
    </row>
    <row r="3149" spans="1:5" x14ac:dyDescent="0.25">
      <c r="A3149" s="41" t="s">
        <v>74</v>
      </c>
      <c r="B3149" s="42">
        <v>6.8000000000000005E-2</v>
      </c>
      <c r="C3149" s="42">
        <v>44</v>
      </c>
      <c r="D3149" s="42">
        <v>647.05999999999995</v>
      </c>
      <c r="E3149" s="43">
        <v>44562</v>
      </c>
    </row>
    <row r="3150" spans="1:5" x14ac:dyDescent="0.25">
      <c r="A3150" s="41" t="s">
        <v>74</v>
      </c>
      <c r="B3150" s="42">
        <v>8.7999999999999995E-2</v>
      </c>
      <c r="C3150" s="42">
        <v>56.94</v>
      </c>
      <c r="D3150" s="42">
        <v>647.04999999999995</v>
      </c>
      <c r="E3150" s="43">
        <v>44562</v>
      </c>
    </row>
    <row r="3151" spans="1:5" x14ac:dyDescent="0.25">
      <c r="A3151" s="41" t="s">
        <v>74</v>
      </c>
      <c r="B3151" s="42">
        <v>0.12</v>
      </c>
      <c r="C3151" s="42">
        <v>77.650000000000006</v>
      </c>
      <c r="D3151" s="42">
        <v>647.08000000000004</v>
      </c>
      <c r="E3151" s="43">
        <v>44562</v>
      </c>
    </row>
    <row r="3152" spans="1:5" x14ac:dyDescent="0.25">
      <c r="A3152" s="41" t="s">
        <v>74</v>
      </c>
      <c r="B3152" s="42">
        <v>0.08</v>
      </c>
      <c r="C3152" s="42">
        <v>51.77</v>
      </c>
      <c r="D3152" s="42">
        <v>647.13</v>
      </c>
      <c r="E3152" s="43">
        <v>44562</v>
      </c>
    </row>
    <row r="3153" spans="1:5" x14ac:dyDescent="0.25">
      <c r="A3153" s="41" t="s">
        <v>74</v>
      </c>
      <c r="B3153" s="42">
        <v>0.16</v>
      </c>
      <c r="C3153" s="42">
        <v>103.53</v>
      </c>
      <c r="D3153" s="42">
        <v>647.05999999999995</v>
      </c>
      <c r="E3153" s="43">
        <v>44562</v>
      </c>
    </row>
    <row r="3154" spans="1:5" x14ac:dyDescent="0.25">
      <c r="A3154" s="41" t="s">
        <v>74</v>
      </c>
      <c r="B3154" s="42">
        <v>0.22</v>
      </c>
      <c r="C3154" s="42">
        <v>142.35</v>
      </c>
      <c r="D3154" s="42">
        <v>647.04999999999995</v>
      </c>
      <c r="E3154" s="43">
        <v>44562</v>
      </c>
    </row>
    <row r="3155" spans="1:5" x14ac:dyDescent="0.25">
      <c r="A3155" s="41" t="s">
        <v>74</v>
      </c>
      <c r="B3155" s="42">
        <v>6.8000000000000005E-2</v>
      </c>
      <c r="C3155" s="42">
        <v>44</v>
      </c>
      <c r="D3155" s="42">
        <v>647.05999999999995</v>
      </c>
      <c r="E3155" s="43">
        <v>44562</v>
      </c>
    </row>
    <row r="3156" spans="1:5" x14ac:dyDescent="0.25">
      <c r="A3156" s="41" t="s">
        <v>74</v>
      </c>
      <c r="B3156" s="42">
        <v>0.628</v>
      </c>
      <c r="C3156" s="42">
        <v>406.36</v>
      </c>
      <c r="D3156" s="42">
        <v>647.07000000000005</v>
      </c>
      <c r="E3156" s="43">
        <v>44562</v>
      </c>
    </row>
    <row r="3157" spans="1:5" x14ac:dyDescent="0.25">
      <c r="A3157" s="41" t="s">
        <v>74</v>
      </c>
      <c r="B3157" s="42">
        <v>0.16</v>
      </c>
      <c r="C3157" s="42">
        <v>103.53</v>
      </c>
      <c r="D3157" s="42">
        <v>647.05999999999995</v>
      </c>
      <c r="E3157" s="43">
        <v>44562</v>
      </c>
    </row>
    <row r="3158" spans="1:5" x14ac:dyDescent="0.25">
      <c r="A3158" s="41" t="s">
        <v>74</v>
      </c>
      <c r="B3158" s="42">
        <v>6.8000000000000005E-2</v>
      </c>
      <c r="C3158" s="42">
        <v>44</v>
      </c>
      <c r="D3158" s="42">
        <v>647.05999999999995</v>
      </c>
      <c r="E3158" s="43">
        <v>44562</v>
      </c>
    </row>
    <row r="3159" spans="1:5" x14ac:dyDescent="0.25">
      <c r="A3159" s="41" t="s">
        <v>74</v>
      </c>
      <c r="B3159" s="42">
        <v>0.44</v>
      </c>
      <c r="C3159" s="42">
        <v>284.7</v>
      </c>
      <c r="D3159" s="42">
        <v>647.04999999999995</v>
      </c>
      <c r="E3159" s="43">
        <v>44562</v>
      </c>
    </row>
    <row r="3160" spans="1:5" x14ac:dyDescent="0.25">
      <c r="A3160" s="41" t="s">
        <v>74</v>
      </c>
      <c r="B3160" s="42">
        <v>0.36</v>
      </c>
      <c r="C3160" s="42">
        <v>232.94</v>
      </c>
      <c r="D3160" s="42">
        <v>647.05999999999995</v>
      </c>
      <c r="E3160" s="43">
        <v>44562</v>
      </c>
    </row>
    <row r="3161" spans="1:5" x14ac:dyDescent="0.25">
      <c r="A3161" s="41" t="s">
        <v>74</v>
      </c>
      <c r="B3161" s="42">
        <v>0.13500000000000001</v>
      </c>
      <c r="C3161" s="42">
        <v>87.35</v>
      </c>
      <c r="D3161" s="42">
        <v>647.04</v>
      </c>
      <c r="E3161" s="43">
        <v>44562</v>
      </c>
    </row>
    <row r="3162" spans="1:5" x14ac:dyDescent="0.25">
      <c r="A3162" s="41" t="s">
        <v>74</v>
      </c>
      <c r="B3162" s="42">
        <v>0.40500000000000003</v>
      </c>
      <c r="C3162" s="42">
        <v>262.06</v>
      </c>
      <c r="D3162" s="42">
        <v>647.05999999999995</v>
      </c>
      <c r="E3162" s="43">
        <v>44562</v>
      </c>
    </row>
    <row r="3163" spans="1:5" x14ac:dyDescent="0.25">
      <c r="A3163" s="41" t="s">
        <v>74</v>
      </c>
      <c r="B3163" s="42">
        <v>9.2999999999999999E-2</v>
      </c>
      <c r="C3163" s="42">
        <v>60.17</v>
      </c>
      <c r="D3163" s="42">
        <v>646.99</v>
      </c>
      <c r="E3163" s="43">
        <v>44562</v>
      </c>
    </row>
    <row r="3164" spans="1:5" x14ac:dyDescent="0.25">
      <c r="A3164" s="41" t="s">
        <v>74</v>
      </c>
      <c r="B3164" s="42">
        <v>6.8000000000000005E-2</v>
      </c>
      <c r="C3164" s="42">
        <v>44</v>
      </c>
      <c r="D3164" s="42">
        <v>647.05999999999995</v>
      </c>
      <c r="E3164" s="43">
        <v>44562</v>
      </c>
    </row>
    <row r="3165" spans="1:5" x14ac:dyDescent="0.25">
      <c r="A3165" s="41" t="s">
        <v>74</v>
      </c>
      <c r="B3165" s="42">
        <v>0.28000000000000003</v>
      </c>
      <c r="C3165" s="42">
        <v>181.17</v>
      </c>
      <c r="D3165" s="42">
        <v>647.04</v>
      </c>
      <c r="E3165" s="43">
        <v>44562</v>
      </c>
    </row>
    <row r="3166" spans="1:5" x14ac:dyDescent="0.25">
      <c r="A3166" s="41" t="s">
        <v>74</v>
      </c>
      <c r="B3166" s="42">
        <v>0.14000000000000001</v>
      </c>
      <c r="C3166" s="42">
        <v>90.59</v>
      </c>
      <c r="D3166" s="42">
        <v>647.07000000000005</v>
      </c>
      <c r="E3166" s="43">
        <v>44562</v>
      </c>
    </row>
    <row r="3167" spans="1:5" x14ac:dyDescent="0.25">
      <c r="A3167" s="41" t="s">
        <v>74</v>
      </c>
      <c r="B3167" s="42">
        <v>4.8000000000000001E-2</v>
      </c>
      <c r="C3167" s="42">
        <v>31.06</v>
      </c>
      <c r="D3167" s="42">
        <v>647.08000000000004</v>
      </c>
      <c r="E3167" s="43">
        <v>44562</v>
      </c>
    </row>
    <row r="3168" spans="1:5" x14ac:dyDescent="0.25">
      <c r="A3168" s="41" t="s">
        <v>74</v>
      </c>
      <c r="B3168" s="42">
        <v>0.16</v>
      </c>
      <c r="C3168" s="42">
        <v>103.53</v>
      </c>
      <c r="D3168" s="42">
        <v>647.05999999999995</v>
      </c>
      <c r="E3168" s="43">
        <v>44562</v>
      </c>
    </row>
    <row r="3169" spans="1:5" x14ac:dyDescent="0.25">
      <c r="A3169" s="41" t="s">
        <v>74</v>
      </c>
      <c r="B3169" s="42">
        <v>0.08</v>
      </c>
      <c r="C3169" s="42">
        <v>51.77</v>
      </c>
      <c r="D3169" s="42">
        <v>647.13</v>
      </c>
      <c r="E3169" s="43">
        <v>44562</v>
      </c>
    </row>
    <row r="3170" spans="1:5" x14ac:dyDescent="0.25">
      <c r="A3170" s="41" t="s">
        <v>74</v>
      </c>
      <c r="B3170" s="42">
        <v>6.8000000000000005E-2</v>
      </c>
      <c r="C3170" s="42">
        <v>44</v>
      </c>
      <c r="D3170" s="42">
        <v>647.05999999999995</v>
      </c>
      <c r="E3170" s="43">
        <v>44562</v>
      </c>
    </row>
    <row r="3171" spans="1:5" x14ac:dyDescent="0.25">
      <c r="A3171" s="41" t="s">
        <v>74</v>
      </c>
      <c r="B3171" s="42">
        <v>0.38800000000000001</v>
      </c>
      <c r="C3171" s="42">
        <v>251.06</v>
      </c>
      <c r="D3171" s="42">
        <v>647.05999999999995</v>
      </c>
      <c r="E3171" s="43">
        <v>44562</v>
      </c>
    </row>
    <row r="3172" spans="1:5" x14ac:dyDescent="0.25">
      <c r="A3172" s="41" t="s">
        <v>74</v>
      </c>
      <c r="B3172" s="42">
        <v>0.21199999999999999</v>
      </c>
      <c r="C3172" s="42">
        <v>137.18</v>
      </c>
      <c r="D3172" s="42">
        <v>647.08000000000004</v>
      </c>
      <c r="E3172" s="43">
        <v>44562</v>
      </c>
    </row>
    <row r="3173" spans="1:5" x14ac:dyDescent="0.25">
      <c r="A3173" s="41" t="s">
        <v>74</v>
      </c>
      <c r="B3173" s="42">
        <v>6.8000000000000005E-2</v>
      </c>
      <c r="C3173" s="42">
        <v>44</v>
      </c>
      <c r="D3173" s="42">
        <v>647.05999999999995</v>
      </c>
      <c r="E3173" s="43">
        <v>44562</v>
      </c>
    </row>
    <row r="3174" spans="1:5" x14ac:dyDescent="0.25">
      <c r="A3174" s="41" t="s">
        <v>74</v>
      </c>
      <c r="B3174" s="42">
        <v>0.18</v>
      </c>
      <c r="C3174" s="42">
        <v>116.47</v>
      </c>
      <c r="D3174" s="42">
        <v>647.05999999999995</v>
      </c>
      <c r="E3174" s="43">
        <v>44562</v>
      </c>
    </row>
    <row r="3175" spans="1:5" x14ac:dyDescent="0.25">
      <c r="A3175" s="41" t="s">
        <v>74</v>
      </c>
      <c r="B3175" s="42">
        <v>0.44</v>
      </c>
      <c r="C3175" s="42">
        <v>284.70999999999998</v>
      </c>
      <c r="D3175" s="42">
        <v>647.07000000000005</v>
      </c>
      <c r="E3175" s="43">
        <v>44562</v>
      </c>
    </row>
    <row r="3176" spans="1:5" x14ac:dyDescent="0.25">
      <c r="A3176" s="41" t="s">
        <v>74</v>
      </c>
      <c r="B3176" s="42">
        <v>0.08</v>
      </c>
      <c r="C3176" s="42">
        <v>51.76</v>
      </c>
      <c r="D3176" s="42">
        <v>647</v>
      </c>
      <c r="E3176" s="43">
        <v>44562</v>
      </c>
    </row>
    <row r="3177" spans="1:5" x14ac:dyDescent="0.25">
      <c r="A3177" s="41" t="s">
        <v>74</v>
      </c>
      <c r="B3177" s="42">
        <v>0.89</v>
      </c>
      <c r="C3177" s="42">
        <v>575.89</v>
      </c>
      <c r="D3177" s="42">
        <v>647.07000000000005</v>
      </c>
      <c r="E3177" s="43">
        <v>44562</v>
      </c>
    </row>
    <row r="3178" spans="1:5" x14ac:dyDescent="0.25">
      <c r="A3178" s="41" t="s">
        <v>74</v>
      </c>
      <c r="B3178" s="42">
        <v>0.15</v>
      </c>
      <c r="C3178" s="42">
        <v>97.05</v>
      </c>
      <c r="D3178" s="42">
        <v>647</v>
      </c>
      <c r="E3178" s="43">
        <v>44562</v>
      </c>
    </row>
    <row r="3179" spans="1:5" x14ac:dyDescent="0.25">
      <c r="A3179" s="41" t="s">
        <v>74</v>
      </c>
      <c r="B3179" s="42">
        <v>9.4E-2</v>
      </c>
      <c r="C3179" s="42">
        <v>60.82</v>
      </c>
      <c r="D3179" s="42">
        <v>647.02</v>
      </c>
      <c r="E3179" s="43">
        <v>44562</v>
      </c>
    </row>
    <row r="3180" spans="1:5" x14ac:dyDescent="0.25">
      <c r="A3180" s="41" t="s">
        <v>74</v>
      </c>
      <c r="B3180" s="42">
        <v>0.24</v>
      </c>
      <c r="C3180" s="42">
        <v>155.29</v>
      </c>
      <c r="D3180" s="42">
        <v>647.04</v>
      </c>
      <c r="E3180" s="43">
        <v>44562</v>
      </c>
    </row>
    <row r="3181" spans="1:5" x14ac:dyDescent="0.25">
      <c r="A3181" s="41" t="s">
        <v>74</v>
      </c>
      <c r="B3181" s="42">
        <v>0.24</v>
      </c>
      <c r="C3181" s="42">
        <v>155.29</v>
      </c>
      <c r="D3181" s="42">
        <v>647.04</v>
      </c>
      <c r="E3181" s="43">
        <v>44562</v>
      </c>
    </row>
    <row r="3182" spans="1:5" x14ac:dyDescent="0.25">
      <c r="A3182" s="41" t="s">
        <v>74</v>
      </c>
      <c r="B3182" s="42">
        <v>0.2</v>
      </c>
      <c r="C3182" s="42">
        <v>129.41</v>
      </c>
      <c r="D3182" s="42">
        <v>647.04999999999995</v>
      </c>
      <c r="E3182" s="43">
        <v>44562</v>
      </c>
    </row>
    <row r="3183" spans="1:5" x14ac:dyDescent="0.25">
      <c r="A3183" s="41" t="s">
        <v>74</v>
      </c>
      <c r="B3183" s="42">
        <v>0.48199999999999998</v>
      </c>
      <c r="C3183" s="42">
        <v>311.88</v>
      </c>
      <c r="D3183" s="42">
        <v>647.04999999999995</v>
      </c>
      <c r="E3183" s="43">
        <v>44562</v>
      </c>
    </row>
    <row r="3184" spans="1:5" x14ac:dyDescent="0.25">
      <c r="A3184" s="41" t="s">
        <v>74</v>
      </c>
      <c r="B3184" s="42">
        <v>0.08</v>
      </c>
      <c r="C3184" s="42">
        <v>51.77</v>
      </c>
      <c r="D3184" s="42">
        <v>647.13</v>
      </c>
      <c r="E3184" s="43">
        <v>44562</v>
      </c>
    </row>
    <row r="3185" spans="1:5" x14ac:dyDescent="0.25">
      <c r="A3185" s="41" t="s">
        <v>74</v>
      </c>
      <c r="B3185" s="42">
        <v>0.30499999999999999</v>
      </c>
      <c r="C3185" s="42">
        <v>197.35</v>
      </c>
      <c r="D3185" s="42">
        <v>647.04999999999995</v>
      </c>
      <c r="E3185" s="43">
        <v>44562</v>
      </c>
    </row>
    <row r="3186" spans="1:5" x14ac:dyDescent="0.25">
      <c r="A3186" s="41" t="s">
        <v>74</v>
      </c>
      <c r="B3186" s="42">
        <v>0.08</v>
      </c>
      <c r="C3186" s="42">
        <v>51.77</v>
      </c>
      <c r="D3186" s="42">
        <v>647.13</v>
      </c>
      <c r="E3186" s="43">
        <v>44562</v>
      </c>
    </row>
    <row r="3187" spans="1:5" x14ac:dyDescent="0.25">
      <c r="A3187" s="41" t="s">
        <v>74</v>
      </c>
      <c r="B3187" s="42">
        <v>5.6000000000000001E-2</v>
      </c>
      <c r="C3187" s="42">
        <v>36.24</v>
      </c>
      <c r="D3187" s="42">
        <v>647.14</v>
      </c>
      <c r="E3187" s="43">
        <v>44562</v>
      </c>
    </row>
    <row r="3188" spans="1:5" x14ac:dyDescent="0.25">
      <c r="A3188" s="41" t="s">
        <v>74</v>
      </c>
      <c r="B3188" s="42">
        <v>0.36499999999999999</v>
      </c>
      <c r="C3188" s="42">
        <v>236.18</v>
      </c>
      <c r="D3188" s="42">
        <v>647.07000000000005</v>
      </c>
      <c r="E3188" s="43">
        <v>44562</v>
      </c>
    </row>
    <row r="3189" spans="1:5" x14ac:dyDescent="0.25">
      <c r="A3189" s="41" t="s">
        <v>74</v>
      </c>
      <c r="B3189" s="42">
        <v>6.5000000000000002E-2</v>
      </c>
      <c r="C3189" s="42">
        <v>42.06</v>
      </c>
      <c r="D3189" s="42">
        <v>647.08000000000004</v>
      </c>
      <c r="E3189" s="43">
        <v>44562</v>
      </c>
    </row>
    <row r="3190" spans="1:5" x14ac:dyDescent="0.25">
      <c r="A3190" s="41" t="s">
        <v>74</v>
      </c>
      <c r="B3190" s="42">
        <v>0.08</v>
      </c>
      <c r="C3190" s="42">
        <v>51.76</v>
      </c>
      <c r="D3190" s="42">
        <v>647</v>
      </c>
      <c r="E3190" s="43">
        <v>44562</v>
      </c>
    </row>
    <row r="3191" spans="1:5" x14ac:dyDescent="0.25">
      <c r="A3191" s="41" t="s">
        <v>74</v>
      </c>
      <c r="B3191" s="42">
        <v>8.7999999999999995E-2</v>
      </c>
      <c r="C3191" s="42">
        <v>56.94</v>
      </c>
      <c r="D3191" s="42">
        <v>647.04999999999995</v>
      </c>
      <c r="E3191" s="43">
        <v>44562</v>
      </c>
    </row>
    <row r="3192" spans="1:5" x14ac:dyDescent="0.25">
      <c r="A3192" s="41" t="s">
        <v>74</v>
      </c>
      <c r="B3192" s="42">
        <v>0.08</v>
      </c>
      <c r="C3192" s="42">
        <v>51.77</v>
      </c>
      <c r="D3192" s="42">
        <v>647.13</v>
      </c>
      <c r="E3192" s="43">
        <v>44562</v>
      </c>
    </row>
    <row r="3193" spans="1:5" x14ac:dyDescent="0.25">
      <c r="A3193" s="41" t="s">
        <v>74</v>
      </c>
      <c r="B3193" s="42">
        <v>9.4E-2</v>
      </c>
      <c r="C3193" s="42">
        <v>60.82</v>
      </c>
      <c r="D3193" s="42">
        <v>647.02</v>
      </c>
      <c r="E3193" s="43">
        <v>44562</v>
      </c>
    </row>
    <row r="3194" spans="1:5" x14ac:dyDescent="0.25">
      <c r="A3194" s="41" t="s">
        <v>74</v>
      </c>
      <c r="B3194" s="42">
        <v>0.3</v>
      </c>
      <c r="C3194" s="42">
        <v>194.12</v>
      </c>
      <c r="D3194" s="42">
        <v>647.07000000000005</v>
      </c>
      <c r="E3194" s="43">
        <v>44562</v>
      </c>
    </row>
    <row r="3195" spans="1:5" x14ac:dyDescent="0.25">
      <c r="A3195" s="41" t="s">
        <v>74</v>
      </c>
      <c r="B3195" s="42">
        <v>0.08</v>
      </c>
      <c r="C3195" s="42">
        <v>51.76</v>
      </c>
      <c r="D3195" s="42">
        <v>647</v>
      </c>
      <c r="E3195" s="43">
        <v>44562</v>
      </c>
    </row>
    <row r="3196" spans="1:5" x14ac:dyDescent="0.25">
      <c r="A3196" s="41" t="s">
        <v>74</v>
      </c>
      <c r="B3196" s="42">
        <v>0.62</v>
      </c>
      <c r="C3196" s="42">
        <v>401.18</v>
      </c>
      <c r="D3196" s="42">
        <v>647.05999999999995</v>
      </c>
      <c r="E3196" s="43">
        <v>44562</v>
      </c>
    </row>
    <row r="3197" spans="1:5" x14ac:dyDescent="0.25">
      <c r="A3197" s="41" t="s">
        <v>74</v>
      </c>
      <c r="B3197" s="42">
        <v>0.08</v>
      </c>
      <c r="C3197" s="42">
        <v>51.77</v>
      </c>
      <c r="D3197" s="42">
        <v>647.13</v>
      </c>
      <c r="E3197" s="43">
        <v>44562</v>
      </c>
    </row>
    <row r="3198" spans="1:5" x14ac:dyDescent="0.25">
      <c r="A3198" s="41" t="s">
        <v>74</v>
      </c>
      <c r="B3198" s="42">
        <v>0.08</v>
      </c>
      <c r="C3198" s="42">
        <v>51.76</v>
      </c>
      <c r="D3198" s="42">
        <v>647</v>
      </c>
      <c r="E3198" s="43">
        <v>44562</v>
      </c>
    </row>
    <row r="3199" spans="1:5" x14ac:dyDescent="0.25">
      <c r="A3199" s="41" t="s">
        <v>74</v>
      </c>
      <c r="B3199" s="42">
        <v>0.24</v>
      </c>
      <c r="C3199" s="42">
        <v>155.30000000000001</v>
      </c>
      <c r="D3199" s="42">
        <v>647.08000000000004</v>
      </c>
      <c r="E3199" s="43">
        <v>44562</v>
      </c>
    </row>
    <row r="3200" spans="1:5" x14ac:dyDescent="0.25">
      <c r="A3200" s="41" t="s">
        <v>74</v>
      </c>
      <c r="B3200" s="42">
        <v>0.4</v>
      </c>
      <c r="C3200" s="42">
        <v>258.83</v>
      </c>
      <c r="D3200" s="42">
        <v>647.08000000000004</v>
      </c>
      <c r="E3200" s="43">
        <v>44562</v>
      </c>
    </row>
    <row r="3201" spans="1:5" x14ac:dyDescent="0.25">
      <c r="A3201" s="41" t="s">
        <v>74</v>
      </c>
      <c r="B3201" s="42">
        <v>0.48</v>
      </c>
      <c r="C3201" s="42">
        <v>310.58</v>
      </c>
      <c r="D3201" s="42">
        <v>647.04</v>
      </c>
      <c r="E3201" s="43">
        <v>44562</v>
      </c>
    </row>
    <row r="3202" spans="1:5" x14ac:dyDescent="0.25">
      <c r="A3202" s="41" t="s">
        <v>74</v>
      </c>
      <c r="B3202" s="42">
        <v>0.20300000000000001</v>
      </c>
      <c r="C3202" s="42">
        <v>143.57</v>
      </c>
      <c r="D3202" s="42">
        <v>707.24</v>
      </c>
      <c r="E3202" s="43">
        <v>44562</v>
      </c>
    </row>
    <row r="3203" spans="1:5" x14ac:dyDescent="0.25">
      <c r="A3203" s="41" t="s">
        <v>74</v>
      </c>
      <c r="B3203" s="42">
        <v>0.42</v>
      </c>
      <c r="C3203" s="42">
        <v>342.05</v>
      </c>
      <c r="D3203" s="42">
        <v>814.4</v>
      </c>
      <c r="E3203" s="43">
        <v>44562</v>
      </c>
    </row>
    <row r="3204" spans="1:5" x14ac:dyDescent="0.25">
      <c r="A3204" s="41" t="s">
        <v>74</v>
      </c>
      <c r="B3204" s="42">
        <v>0.08</v>
      </c>
      <c r="C3204" s="42">
        <v>65.150000000000006</v>
      </c>
      <c r="D3204" s="42">
        <v>814.38</v>
      </c>
      <c r="E3204" s="43">
        <v>44562</v>
      </c>
    </row>
    <row r="3205" spans="1:5" x14ac:dyDescent="0.25">
      <c r="A3205" s="41" t="s">
        <v>74</v>
      </c>
      <c r="B3205" s="42">
        <v>0.08</v>
      </c>
      <c r="C3205" s="42">
        <v>65.150000000000006</v>
      </c>
      <c r="D3205" s="42">
        <v>814.38</v>
      </c>
      <c r="E3205" s="43">
        <v>44562</v>
      </c>
    </row>
    <row r="3206" spans="1:5" x14ac:dyDescent="0.25">
      <c r="A3206" s="41" t="s">
        <v>74</v>
      </c>
      <c r="B3206" s="42">
        <v>0.28000000000000003</v>
      </c>
      <c r="C3206" s="42">
        <v>228.03</v>
      </c>
      <c r="D3206" s="42">
        <v>814.39</v>
      </c>
      <c r="E3206" s="43">
        <v>44562</v>
      </c>
    </row>
    <row r="3207" spans="1:5" x14ac:dyDescent="0.25">
      <c r="A3207" s="41" t="s">
        <v>74</v>
      </c>
      <c r="B3207" s="42">
        <v>0.24</v>
      </c>
      <c r="C3207" s="42">
        <v>195.46</v>
      </c>
      <c r="D3207" s="42">
        <v>814.42</v>
      </c>
      <c r="E3207" s="43">
        <v>44562</v>
      </c>
    </row>
    <row r="3208" spans="1:5" x14ac:dyDescent="0.25">
      <c r="A3208" s="41" t="s">
        <v>74</v>
      </c>
      <c r="B3208" s="42">
        <v>5.6000000000000001E-2</v>
      </c>
      <c r="C3208" s="42">
        <v>45.61</v>
      </c>
      <c r="D3208" s="42">
        <v>814.46</v>
      </c>
      <c r="E3208" s="43">
        <v>44562</v>
      </c>
    </row>
    <row r="3209" spans="1:5" x14ac:dyDescent="0.25">
      <c r="A3209" s="41" t="s">
        <v>74</v>
      </c>
      <c r="B3209" s="42">
        <v>0.08</v>
      </c>
      <c r="C3209" s="42">
        <v>65.150000000000006</v>
      </c>
      <c r="D3209" s="42">
        <v>814.38</v>
      </c>
      <c r="E3209" s="43">
        <v>44562</v>
      </c>
    </row>
    <row r="3210" spans="1:5" x14ac:dyDescent="0.25">
      <c r="A3210" s="41" t="s">
        <v>74</v>
      </c>
      <c r="B3210" s="42">
        <v>0.08</v>
      </c>
      <c r="C3210" s="42">
        <v>65.150000000000006</v>
      </c>
      <c r="D3210" s="42">
        <v>814.38</v>
      </c>
      <c r="E3210" s="43">
        <v>44562</v>
      </c>
    </row>
    <row r="3211" spans="1:5" x14ac:dyDescent="0.25">
      <c r="A3211" s="41" t="s">
        <v>74</v>
      </c>
      <c r="B3211" s="42">
        <v>0.24</v>
      </c>
      <c r="C3211" s="42">
        <v>195.46</v>
      </c>
      <c r="D3211" s="42">
        <v>814.42</v>
      </c>
      <c r="E3211" s="43">
        <v>44562</v>
      </c>
    </row>
    <row r="3212" spans="1:5" x14ac:dyDescent="0.25">
      <c r="A3212" s="41" t="s">
        <v>74</v>
      </c>
      <c r="B3212" s="42">
        <v>0.60299999999999998</v>
      </c>
      <c r="C3212" s="42">
        <v>400.55</v>
      </c>
      <c r="D3212" s="42">
        <v>664.26</v>
      </c>
      <c r="E3212" s="43">
        <v>44562</v>
      </c>
    </row>
    <row r="3213" spans="1:5" x14ac:dyDescent="0.25">
      <c r="A3213" s="41" t="s">
        <v>74</v>
      </c>
      <c r="B3213" s="42">
        <v>0.28199999999999997</v>
      </c>
      <c r="C3213" s="42">
        <v>182.47</v>
      </c>
      <c r="D3213" s="42">
        <v>647.05999999999995</v>
      </c>
      <c r="E3213" s="43">
        <v>44562</v>
      </c>
    </row>
    <row r="3214" spans="1:5" x14ac:dyDescent="0.25">
      <c r="A3214" s="41" t="s">
        <v>74</v>
      </c>
      <c r="B3214" s="42">
        <v>0.08</v>
      </c>
      <c r="C3214" s="42">
        <v>51.76</v>
      </c>
      <c r="D3214" s="42">
        <v>647</v>
      </c>
      <c r="E3214" s="43">
        <v>44562</v>
      </c>
    </row>
    <row r="3215" spans="1:5" x14ac:dyDescent="0.25">
      <c r="A3215" s="41" t="s">
        <v>94</v>
      </c>
      <c r="B3215" s="42">
        <v>0.13300000000000001</v>
      </c>
      <c r="C3215" s="42">
        <v>102.94</v>
      </c>
      <c r="D3215" s="42">
        <v>773.98</v>
      </c>
      <c r="E3215" s="43">
        <v>44562</v>
      </c>
    </row>
    <row r="3216" spans="1:5" x14ac:dyDescent="0.25">
      <c r="A3216" s="41" t="s">
        <v>94</v>
      </c>
      <c r="B3216" s="42">
        <v>0.04</v>
      </c>
      <c r="C3216" s="42">
        <v>30.96</v>
      </c>
      <c r="D3216" s="42">
        <v>774</v>
      </c>
      <c r="E3216" s="43">
        <v>44562</v>
      </c>
    </row>
    <row r="3217" spans="1:5" x14ac:dyDescent="0.25">
      <c r="A3217" s="41" t="s">
        <v>94</v>
      </c>
      <c r="B3217" s="42">
        <v>0.08</v>
      </c>
      <c r="C3217" s="42">
        <v>61.92</v>
      </c>
      <c r="D3217" s="42">
        <v>774</v>
      </c>
      <c r="E3217" s="43">
        <v>44562</v>
      </c>
    </row>
    <row r="3218" spans="1:5" x14ac:dyDescent="0.25">
      <c r="A3218" s="41" t="s">
        <v>94</v>
      </c>
      <c r="B3218" s="42">
        <v>1.7000000000000001E-2</v>
      </c>
      <c r="C3218" s="42">
        <v>13.16</v>
      </c>
      <c r="D3218" s="42">
        <v>774.12</v>
      </c>
      <c r="E3218" s="43">
        <v>44562</v>
      </c>
    </row>
    <row r="3219" spans="1:5" x14ac:dyDescent="0.25">
      <c r="A3219" s="41" t="s">
        <v>94</v>
      </c>
      <c r="B3219" s="42">
        <v>0.08</v>
      </c>
      <c r="C3219" s="42">
        <v>61.92</v>
      </c>
      <c r="D3219" s="42">
        <v>774</v>
      </c>
      <c r="E3219" s="43">
        <v>44562</v>
      </c>
    </row>
    <row r="3220" spans="1:5" x14ac:dyDescent="0.25">
      <c r="A3220" s="41" t="s">
        <v>94</v>
      </c>
      <c r="B3220" s="42">
        <v>2.7E-2</v>
      </c>
      <c r="C3220" s="42">
        <v>20.9</v>
      </c>
      <c r="D3220" s="42">
        <v>774.07</v>
      </c>
      <c r="E3220" s="43">
        <v>44562</v>
      </c>
    </row>
    <row r="3221" spans="1:5" x14ac:dyDescent="0.25">
      <c r="A3221" s="41" t="s">
        <v>94</v>
      </c>
      <c r="B3221" s="42">
        <v>0.125</v>
      </c>
      <c r="C3221" s="42">
        <v>96.75</v>
      </c>
      <c r="D3221" s="42">
        <v>774</v>
      </c>
      <c r="E3221" s="43">
        <v>44562</v>
      </c>
    </row>
    <row r="3222" spans="1:5" x14ac:dyDescent="0.25">
      <c r="A3222" s="41" t="s">
        <v>94</v>
      </c>
      <c r="B3222" s="42">
        <v>0.04</v>
      </c>
      <c r="C3222" s="42">
        <v>30.96</v>
      </c>
      <c r="D3222" s="42">
        <v>774</v>
      </c>
      <c r="E3222" s="43">
        <v>44562</v>
      </c>
    </row>
    <row r="3223" spans="1:5" x14ac:dyDescent="0.25">
      <c r="A3223" s="41" t="s">
        <v>94</v>
      </c>
      <c r="B3223" s="42">
        <v>4.4999999999999998E-2</v>
      </c>
      <c r="C3223" s="42">
        <v>34.83</v>
      </c>
      <c r="D3223" s="42">
        <v>774</v>
      </c>
      <c r="E3223" s="43">
        <v>44562</v>
      </c>
    </row>
    <row r="3224" spans="1:5" x14ac:dyDescent="0.25">
      <c r="A3224" s="41" t="s">
        <v>94</v>
      </c>
      <c r="B3224" s="42">
        <v>1.913</v>
      </c>
      <c r="C3224" s="42">
        <v>1480.66</v>
      </c>
      <c r="D3224" s="42">
        <v>774</v>
      </c>
      <c r="E3224" s="43">
        <v>44562</v>
      </c>
    </row>
    <row r="3225" spans="1:5" x14ac:dyDescent="0.25">
      <c r="A3225" s="41" t="s">
        <v>94</v>
      </c>
      <c r="B3225" s="42">
        <v>0.02</v>
      </c>
      <c r="C3225" s="42">
        <v>15.48</v>
      </c>
      <c r="D3225" s="42">
        <v>774</v>
      </c>
      <c r="E3225" s="43">
        <v>44562</v>
      </c>
    </row>
    <row r="3226" spans="1:5" x14ac:dyDescent="0.25">
      <c r="A3226" s="41" t="s">
        <v>94</v>
      </c>
      <c r="B3226" s="42">
        <v>0.06</v>
      </c>
      <c r="C3226" s="42">
        <v>46.44</v>
      </c>
      <c r="D3226" s="42">
        <v>774</v>
      </c>
      <c r="E3226" s="43">
        <v>44562</v>
      </c>
    </row>
    <row r="3227" spans="1:5" x14ac:dyDescent="0.25">
      <c r="A3227" s="41" t="s">
        <v>94</v>
      </c>
      <c r="B3227" s="42">
        <v>0.14499999999999999</v>
      </c>
      <c r="C3227" s="42">
        <v>112.23</v>
      </c>
      <c r="D3227" s="42">
        <v>774</v>
      </c>
      <c r="E3227" s="43">
        <v>44562</v>
      </c>
    </row>
    <row r="3228" spans="1:5" x14ac:dyDescent="0.25">
      <c r="A3228" s="41" t="s">
        <v>94</v>
      </c>
      <c r="B3228" s="42">
        <v>0.1</v>
      </c>
      <c r="C3228" s="42">
        <v>77.400000000000006</v>
      </c>
      <c r="D3228" s="42">
        <v>774</v>
      </c>
      <c r="E3228" s="43">
        <v>44562</v>
      </c>
    </row>
    <row r="3229" spans="1:5" x14ac:dyDescent="0.25">
      <c r="A3229" s="41" t="s">
        <v>94</v>
      </c>
      <c r="B3229" s="42">
        <v>4.8000000000000001E-2</v>
      </c>
      <c r="C3229" s="42">
        <v>37.15</v>
      </c>
      <c r="D3229" s="42">
        <v>773.96</v>
      </c>
      <c r="E3229" s="43">
        <v>44562</v>
      </c>
    </row>
    <row r="3230" spans="1:5" x14ac:dyDescent="0.25">
      <c r="A3230" s="41" t="s">
        <v>94</v>
      </c>
      <c r="B3230" s="42">
        <v>0.02</v>
      </c>
      <c r="C3230" s="42">
        <v>15.48</v>
      </c>
      <c r="D3230" s="42">
        <v>774</v>
      </c>
      <c r="E3230" s="43">
        <v>44562</v>
      </c>
    </row>
    <row r="3231" spans="1:5" x14ac:dyDescent="0.25">
      <c r="A3231" s="41" t="s">
        <v>94</v>
      </c>
      <c r="B3231" s="42">
        <v>4.4999999999999998E-2</v>
      </c>
      <c r="C3231" s="42">
        <v>34.83</v>
      </c>
      <c r="D3231" s="42">
        <v>774</v>
      </c>
      <c r="E3231" s="43">
        <v>44562</v>
      </c>
    </row>
    <row r="3232" spans="1:5" x14ac:dyDescent="0.25">
      <c r="A3232" s="41" t="s">
        <v>94</v>
      </c>
      <c r="B3232" s="42">
        <v>0.15</v>
      </c>
      <c r="C3232" s="42">
        <v>116.1</v>
      </c>
      <c r="D3232" s="42">
        <v>774</v>
      </c>
      <c r="E3232" s="43">
        <v>44562</v>
      </c>
    </row>
    <row r="3233" spans="1:5" x14ac:dyDescent="0.25">
      <c r="A3233" s="41" t="s">
        <v>94</v>
      </c>
      <c r="B3233" s="42">
        <v>0.08</v>
      </c>
      <c r="C3233" s="42">
        <v>61.92</v>
      </c>
      <c r="D3233" s="42">
        <v>774</v>
      </c>
      <c r="E3233" s="43">
        <v>44562</v>
      </c>
    </row>
    <row r="3234" spans="1:5" x14ac:dyDescent="0.25">
      <c r="A3234" s="41" t="s">
        <v>94</v>
      </c>
      <c r="B3234" s="42">
        <v>7.4999999999999997E-2</v>
      </c>
      <c r="C3234" s="42">
        <v>58.05</v>
      </c>
      <c r="D3234" s="42">
        <v>774</v>
      </c>
      <c r="E3234" s="43">
        <v>44562</v>
      </c>
    </row>
    <row r="3235" spans="1:5" x14ac:dyDescent="0.25">
      <c r="A3235" s="41" t="s">
        <v>94</v>
      </c>
      <c r="B3235" s="42">
        <v>0.06</v>
      </c>
      <c r="C3235" s="42">
        <v>46.44</v>
      </c>
      <c r="D3235" s="42">
        <v>774</v>
      </c>
      <c r="E3235" s="43">
        <v>44562</v>
      </c>
    </row>
    <row r="3236" spans="1:5" x14ac:dyDescent="0.25">
      <c r="A3236" s="41" t="s">
        <v>234</v>
      </c>
      <c r="B3236" s="42">
        <v>0.15</v>
      </c>
      <c r="C3236" s="42">
        <v>1551</v>
      </c>
      <c r="D3236" s="42">
        <v>10340</v>
      </c>
      <c r="E3236" s="43">
        <v>44562</v>
      </c>
    </row>
    <row r="3237" spans="1:5" x14ac:dyDescent="0.25">
      <c r="A3237" s="41" t="s">
        <v>234</v>
      </c>
      <c r="B3237" s="42">
        <v>0.1</v>
      </c>
      <c r="C3237" s="42">
        <v>648</v>
      </c>
      <c r="D3237" s="42">
        <v>6480</v>
      </c>
      <c r="E3237" s="43">
        <v>44562</v>
      </c>
    </row>
    <row r="3238" spans="1:5" x14ac:dyDescent="0.25">
      <c r="A3238" s="41" t="s">
        <v>234</v>
      </c>
      <c r="B3238" s="42">
        <v>0.15</v>
      </c>
      <c r="C3238" s="42">
        <v>972</v>
      </c>
      <c r="D3238" s="42">
        <v>6480</v>
      </c>
      <c r="E3238" s="43">
        <v>44562</v>
      </c>
    </row>
    <row r="3239" spans="1:5" x14ac:dyDescent="0.25">
      <c r="A3239" s="41" t="s">
        <v>104</v>
      </c>
      <c r="B3239" s="42">
        <v>1.7999999999999999E-2</v>
      </c>
      <c r="C3239" s="42">
        <v>17.5</v>
      </c>
      <c r="D3239" s="42">
        <v>972.22</v>
      </c>
      <c r="E3239" s="43">
        <v>44562</v>
      </c>
    </row>
    <row r="3240" spans="1:5" x14ac:dyDescent="0.25">
      <c r="A3240" s="41" t="s">
        <v>104</v>
      </c>
      <c r="B3240" s="42">
        <v>1.7999999999999999E-2</v>
      </c>
      <c r="C3240" s="42">
        <v>17.5</v>
      </c>
      <c r="D3240" s="42">
        <v>972.22</v>
      </c>
      <c r="E3240" s="43">
        <v>44562</v>
      </c>
    </row>
    <row r="3241" spans="1:5" x14ac:dyDescent="0.25">
      <c r="A3241" s="41" t="s">
        <v>104</v>
      </c>
      <c r="B3241" s="42">
        <v>6.0000000000000001E-3</v>
      </c>
      <c r="C3241" s="42">
        <v>5.83</v>
      </c>
      <c r="D3241" s="42">
        <v>971.67</v>
      </c>
      <c r="E3241" s="43">
        <v>44562</v>
      </c>
    </row>
    <row r="3242" spans="1:5" x14ac:dyDescent="0.25">
      <c r="A3242" s="41" t="s">
        <v>104</v>
      </c>
      <c r="B3242" s="42">
        <v>1.4E-2</v>
      </c>
      <c r="C3242" s="42">
        <v>13.61</v>
      </c>
      <c r="D3242" s="42">
        <v>972.14</v>
      </c>
      <c r="E3242" s="43">
        <v>44562</v>
      </c>
    </row>
    <row r="3243" spans="1:5" x14ac:dyDescent="0.25">
      <c r="A3243" s="41" t="s">
        <v>104</v>
      </c>
      <c r="B3243" s="42">
        <v>8.0000000000000002E-3</v>
      </c>
      <c r="C3243" s="42">
        <v>7.78</v>
      </c>
      <c r="D3243" s="42">
        <v>972.5</v>
      </c>
      <c r="E3243" s="43">
        <v>44562</v>
      </c>
    </row>
    <row r="3244" spans="1:5" x14ac:dyDescent="0.25">
      <c r="A3244" s="41" t="s">
        <v>104</v>
      </c>
      <c r="B3244" s="42">
        <v>1.2E-2</v>
      </c>
      <c r="C3244" s="42">
        <v>11.67</v>
      </c>
      <c r="D3244" s="42">
        <v>972.5</v>
      </c>
      <c r="E3244" s="43">
        <v>44562</v>
      </c>
    </row>
    <row r="3245" spans="1:5" x14ac:dyDescent="0.25">
      <c r="A3245" s="41" t="s">
        <v>104</v>
      </c>
      <c r="B3245" s="42">
        <v>7.0000000000000001E-3</v>
      </c>
      <c r="C3245" s="42">
        <v>6.8</v>
      </c>
      <c r="D3245" s="42">
        <v>971.43</v>
      </c>
      <c r="E3245" s="43">
        <v>44562</v>
      </c>
    </row>
    <row r="3246" spans="1:5" x14ac:dyDescent="0.25">
      <c r="A3246" s="41" t="s">
        <v>104</v>
      </c>
      <c r="B3246" s="42">
        <v>8.0000000000000002E-3</v>
      </c>
      <c r="C3246" s="42">
        <v>7.78</v>
      </c>
      <c r="D3246" s="42">
        <v>972.5</v>
      </c>
      <c r="E3246" s="43">
        <v>44562</v>
      </c>
    </row>
    <row r="3247" spans="1:5" x14ac:dyDescent="0.25">
      <c r="A3247" s="41" t="s">
        <v>104</v>
      </c>
      <c r="B3247" s="42">
        <v>6.0000000000000001E-3</v>
      </c>
      <c r="C3247" s="42">
        <v>5.83</v>
      </c>
      <c r="D3247" s="42">
        <v>971.67</v>
      </c>
      <c r="E3247" s="43">
        <v>44562</v>
      </c>
    </row>
    <row r="3248" spans="1:5" x14ac:dyDescent="0.25">
      <c r="A3248" s="41" t="s">
        <v>104</v>
      </c>
      <c r="B3248" s="42">
        <v>2.5999999999999999E-2</v>
      </c>
      <c r="C3248" s="42">
        <v>25.28</v>
      </c>
      <c r="D3248" s="42">
        <v>972.31</v>
      </c>
      <c r="E3248" s="43">
        <v>44562</v>
      </c>
    </row>
    <row r="3249" spans="1:5" x14ac:dyDescent="0.25">
      <c r="A3249" s="41" t="s">
        <v>104</v>
      </c>
      <c r="B3249" s="42">
        <v>1.3</v>
      </c>
      <c r="C3249" s="42">
        <v>1263.9000000000001</v>
      </c>
      <c r="D3249" s="42">
        <v>972.23</v>
      </c>
      <c r="E3249" s="43">
        <v>44562</v>
      </c>
    </row>
    <row r="3250" spans="1:5" x14ac:dyDescent="0.25">
      <c r="A3250" s="41" t="s">
        <v>104</v>
      </c>
      <c r="B3250" s="42">
        <v>1.2999999999999999E-2</v>
      </c>
      <c r="C3250" s="42">
        <v>12.64</v>
      </c>
      <c r="D3250" s="42">
        <v>972.31</v>
      </c>
      <c r="E3250" s="43">
        <v>44562</v>
      </c>
    </row>
    <row r="3251" spans="1:5" x14ac:dyDescent="0.25">
      <c r="A3251" s="41" t="s">
        <v>104</v>
      </c>
      <c r="B3251" s="42">
        <v>1.7000000000000001E-2</v>
      </c>
      <c r="C3251" s="42">
        <v>16.53</v>
      </c>
      <c r="D3251" s="42">
        <v>972.35</v>
      </c>
      <c r="E3251" s="43">
        <v>44562</v>
      </c>
    </row>
    <row r="3252" spans="1:5" x14ac:dyDescent="0.25">
      <c r="A3252" s="41" t="s">
        <v>104</v>
      </c>
      <c r="B3252" s="42">
        <v>0.02</v>
      </c>
      <c r="C3252" s="42">
        <v>19.440000000000001</v>
      </c>
      <c r="D3252" s="42">
        <v>972</v>
      </c>
      <c r="E3252" s="43">
        <v>44562</v>
      </c>
    </row>
    <row r="3253" spans="1:5" x14ac:dyDescent="0.25">
      <c r="A3253" s="41" t="s">
        <v>104</v>
      </c>
      <c r="B3253" s="42">
        <v>8.0000000000000002E-3</v>
      </c>
      <c r="C3253" s="42">
        <v>7.78</v>
      </c>
      <c r="D3253" s="42">
        <v>972.5</v>
      </c>
      <c r="E3253" s="43">
        <v>44562</v>
      </c>
    </row>
    <row r="3254" spans="1:5" x14ac:dyDescent="0.25">
      <c r="A3254" s="41" t="s">
        <v>104</v>
      </c>
      <c r="B3254" s="42">
        <v>8.0000000000000002E-3</v>
      </c>
      <c r="C3254" s="42">
        <v>7.77</v>
      </c>
      <c r="D3254" s="42">
        <v>971.25</v>
      </c>
      <c r="E3254" s="43">
        <v>44562</v>
      </c>
    </row>
    <row r="3255" spans="1:5" x14ac:dyDescent="0.25">
      <c r="A3255" s="41" t="s">
        <v>104</v>
      </c>
      <c r="B3255" s="42">
        <v>4.0000000000000001E-3</v>
      </c>
      <c r="C3255" s="42">
        <v>3.89</v>
      </c>
      <c r="D3255" s="42">
        <v>972.5</v>
      </c>
      <c r="E3255" s="43">
        <v>44562</v>
      </c>
    </row>
    <row r="3256" spans="1:5" x14ac:dyDescent="0.25">
      <c r="A3256" s="41" t="s">
        <v>104</v>
      </c>
      <c r="B3256" s="42">
        <v>5.0000000000000001E-3</v>
      </c>
      <c r="C3256" s="42">
        <v>4.8600000000000003</v>
      </c>
      <c r="D3256" s="42">
        <v>972</v>
      </c>
      <c r="E3256" s="43">
        <v>44562</v>
      </c>
    </row>
    <row r="3257" spans="1:5" x14ac:dyDescent="0.25">
      <c r="A3257" s="41" t="s">
        <v>104</v>
      </c>
      <c r="B3257" s="42">
        <v>4.0000000000000001E-3</v>
      </c>
      <c r="C3257" s="42">
        <v>3.89</v>
      </c>
      <c r="D3257" s="42">
        <v>972.5</v>
      </c>
      <c r="E3257" s="43">
        <v>44562</v>
      </c>
    </row>
    <row r="3258" spans="1:5" x14ac:dyDescent="0.25">
      <c r="A3258" s="41" t="s">
        <v>104</v>
      </c>
      <c r="B3258" s="42">
        <v>2.8000000000000001E-2</v>
      </c>
      <c r="C3258" s="42">
        <v>27.22</v>
      </c>
      <c r="D3258" s="42">
        <v>972.14</v>
      </c>
      <c r="E3258" s="43">
        <v>44562</v>
      </c>
    </row>
    <row r="3259" spans="1:5" x14ac:dyDescent="0.25">
      <c r="A3259" s="41" t="s">
        <v>104</v>
      </c>
      <c r="B3259" s="42">
        <v>2.4E-2</v>
      </c>
      <c r="C3259" s="42">
        <v>23.33</v>
      </c>
      <c r="D3259" s="42">
        <v>972.08</v>
      </c>
      <c r="E3259" s="43">
        <v>44562</v>
      </c>
    </row>
    <row r="3260" spans="1:5" x14ac:dyDescent="0.25">
      <c r="A3260" s="41" t="s">
        <v>104</v>
      </c>
      <c r="B3260" s="42">
        <v>0.11</v>
      </c>
      <c r="C3260" s="42">
        <v>106.95</v>
      </c>
      <c r="D3260" s="42">
        <v>972.27</v>
      </c>
      <c r="E3260" s="43">
        <v>44562</v>
      </c>
    </row>
    <row r="3261" spans="1:5" x14ac:dyDescent="0.25">
      <c r="A3261" s="41" t="s">
        <v>104</v>
      </c>
      <c r="B3261" s="42">
        <v>5.0000000000000001E-3</v>
      </c>
      <c r="C3261" s="42">
        <v>4.8600000000000003</v>
      </c>
      <c r="D3261" s="42">
        <v>972</v>
      </c>
      <c r="E3261" s="43">
        <v>44562</v>
      </c>
    </row>
    <row r="3262" spans="1:5" x14ac:dyDescent="0.25">
      <c r="A3262" s="41" t="s">
        <v>104</v>
      </c>
      <c r="B3262" s="42">
        <v>1.9E-2</v>
      </c>
      <c r="C3262" s="42">
        <v>18.47</v>
      </c>
      <c r="D3262" s="42">
        <v>972.11</v>
      </c>
      <c r="E3262" s="43">
        <v>44562</v>
      </c>
    </row>
    <row r="3263" spans="1:5" x14ac:dyDescent="0.25">
      <c r="A3263" s="41" t="s">
        <v>104</v>
      </c>
      <c r="B3263" s="42">
        <v>1.6E-2</v>
      </c>
      <c r="C3263" s="42">
        <v>15.56</v>
      </c>
      <c r="D3263" s="42">
        <v>972.5</v>
      </c>
      <c r="E3263" s="43">
        <v>44562</v>
      </c>
    </row>
    <row r="3264" spans="1:5" x14ac:dyDescent="0.25">
      <c r="A3264" s="41" t="s">
        <v>104</v>
      </c>
      <c r="B3264" s="42">
        <v>2.5000000000000001E-2</v>
      </c>
      <c r="C3264" s="42">
        <v>24.31</v>
      </c>
      <c r="D3264" s="42">
        <v>972.4</v>
      </c>
      <c r="E3264" s="43">
        <v>44562</v>
      </c>
    </row>
    <row r="3265" spans="1:5" x14ac:dyDescent="0.25">
      <c r="A3265" s="41" t="s">
        <v>104</v>
      </c>
      <c r="B3265" s="42">
        <v>1.2E-2</v>
      </c>
      <c r="C3265" s="42">
        <v>11.67</v>
      </c>
      <c r="D3265" s="42">
        <v>972.5</v>
      </c>
      <c r="E3265" s="43">
        <v>44562</v>
      </c>
    </row>
    <row r="3266" spans="1:5" x14ac:dyDescent="0.25">
      <c r="A3266" s="41" t="s">
        <v>104</v>
      </c>
      <c r="B3266" s="42">
        <v>7.0000000000000001E-3</v>
      </c>
      <c r="C3266" s="42">
        <v>6.81</v>
      </c>
      <c r="D3266" s="42">
        <v>972.86</v>
      </c>
      <c r="E3266" s="43">
        <v>44562</v>
      </c>
    </row>
    <row r="3267" spans="1:5" x14ac:dyDescent="0.25">
      <c r="A3267" s="41" t="s">
        <v>104</v>
      </c>
      <c r="B3267" s="42">
        <v>1.4E-2</v>
      </c>
      <c r="C3267" s="42">
        <v>13.61</v>
      </c>
      <c r="D3267" s="42">
        <v>972.14</v>
      </c>
      <c r="E3267" s="43">
        <v>44562</v>
      </c>
    </row>
    <row r="3268" spans="1:5" x14ac:dyDescent="0.25">
      <c r="A3268" s="41" t="s">
        <v>104</v>
      </c>
      <c r="B3268" s="42">
        <v>2E-3</v>
      </c>
      <c r="C3268" s="42">
        <v>1.94</v>
      </c>
      <c r="D3268" s="42">
        <v>970</v>
      </c>
      <c r="E3268" s="43">
        <v>44562</v>
      </c>
    </row>
    <row r="3269" spans="1:5" x14ac:dyDescent="0.25">
      <c r="A3269" s="41" t="s">
        <v>104</v>
      </c>
      <c r="B3269" s="42">
        <v>1.4E-2</v>
      </c>
      <c r="C3269" s="42">
        <v>13.61</v>
      </c>
      <c r="D3269" s="42">
        <v>972.14</v>
      </c>
      <c r="E3269" s="43">
        <v>44562</v>
      </c>
    </row>
    <row r="3270" spans="1:5" x14ac:dyDescent="0.25">
      <c r="A3270" s="41" t="s">
        <v>104</v>
      </c>
      <c r="B3270" s="42">
        <v>8.9999999999999993E-3</v>
      </c>
      <c r="C3270" s="42">
        <v>8.75</v>
      </c>
      <c r="D3270" s="42">
        <v>972.22</v>
      </c>
      <c r="E3270" s="43">
        <v>44562</v>
      </c>
    </row>
    <row r="3271" spans="1:5" x14ac:dyDescent="0.25">
      <c r="A3271" s="41" t="s">
        <v>104</v>
      </c>
      <c r="B3271" s="42">
        <v>4.0000000000000001E-3</v>
      </c>
      <c r="C3271" s="42">
        <v>3.89</v>
      </c>
      <c r="D3271" s="42">
        <v>972.5</v>
      </c>
      <c r="E3271" s="43">
        <v>44562</v>
      </c>
    </row>
    <row r="3272" spans="1:5" x14ac:dyDescent="0.25">
      <c r="A3272" s="41" t="s">
        <v>104</v>
      </c>
      <c r="B3272" s="42">
        <v>1.2E-2</v>
      </c>
      <c r="C3272" s="42">
        <v>11.66</v>
      </c>
      <c r="D3272" s="42">
        <v>971.67</v>
      </c>
      <c r="E3272" s="43">
        <v>44562</v>
      </c>
    </row>
    <row r="3273" spans="1:5" x14ac:dyDescent="0.25">
      <c r="A3273" s="41" t="s">
        <v>104</v>
      </c>
      <c r="B3273" s="42">
        <v>2E-3</v>
      </c>
      <c r="C3273" s="42">
        <v>1.94</v>
      </c>
      <c r="D3273" s="42">
        <v>970</v>
      </c>
      <c r="E3273" s="43">
        <v>44562</v>
      </c>
    </row>
    <row r="3274" spans="1:5" x14ac:dyDescent="0.25">
      <c r="A3274" s="41" t="s">
        <v>104</v>
      </c>
      <c r="B3274" s="42">
        <v>1.2E-2</v>
      </c>
      <c r="C3274" s="42">
        <v>11.67</v>
      </c>
      <c r="D3274" s="42">
        <v>972.5</v>
      </c>
      <c r="E3274" s="43">
        <v>44562</v>
      </c>
    </row>
    <row r="3275" spans="1:5" x14ac:dyDescent="0.25">
      <c r="A3275" s="41" t="s">
        <v>104</v>
      </c>
      <c r="B3275" s="42">
        <v>1.2999999999999999E-2</v>
      </c>
      <c r="C3275" s="42">
        <v>12.64</v>
      </c>
      <c r="D3275" s="42">
        <v>972.31</v>
      </c>
      <c r="E3275" s="43">
        <v>44562</v>
      </c>
    </row>
    <row r="3276" spans="1:5" x14ac:dyDescent="0.25">
      <c r="A3276" s="41" t="s">
        <v>104</v>
      </c>
      <c r="B3276" s="42">
        <v>6.0000000000000001E-3</v>
      </c>
      <c r="C3276" s="42">
        <v>5.83</v>
      </c>
      <c r="D3276" s="42">
        <v>971.67</v>
      </c>
      <c r="E3276" s="43">
        <v>44562</v>
      </c>
    </row>
    <row r="3277" spans="1:5" x14ac:dyDescent="0.25">
      <c r="A3277" s="41" t="s">
        <v>104</v>
      </c>
      <c r="B3277" s="42">
        <v>3.0000000000000001E-3</v>
      </c>
      <c r="C3277" s="42">
        <v>2.92</v>
      </c>
      <c r="D3277" s="42">
        <v>973.33</v>
      </c>
      <c r="E3277" s="43">
        <v>44562</v>
      </c>
    </row>
    <row r="3278" spans="1:5" x14ac:dyDescent="0.25">
      <c r="A3278" s="41" t="s">
        <v>104</v>
      </c>
      <c r="B3278" s="42">
        <v>7.0000000000000001E-3</v>
      </c>
      <c r="C3278" s="42">
        <v>6.81</v>
      </c>
      <c r="D3278" s="42">
        <v>972.86</v>
      </c>
      <c r="E3278" s="43">
        <v>44562</v>
      </c>
    </row>
    <row r="3279" spans="1:5" x14ac:dyDescent="0.25">
      <c r="A3279" s="41" t="s">
        <v>104</v>
      </c>
      <c r="B3279" s="42">
        <v>3.2000000000000001E-2</v>
      </c>
      <c r="C3279" s="42">
        <v>31.11</v>
      </c>
      <c r="D3279" s="42">
        <v>972.19</v>
      </c>
      <c r="E3279" s="43">
        <v>44562</v>
      </c>
    </row>
    <row r="3280" spans="1:5" x14ac:dyDescent="0.25">
      <c r="A3280" s="41" t="s">
        <v>104</v>
      </c>
      <c r="B3280" s="42">
        <v>0.626</v>
      </c>
      <c r="C3280" s="42">
        <v>608.62</v>
      </c>
      <c r="D3280" s="42">
        <v>972.24</v>
      </c>
      <c r="E3280" s="43">
        <v>44562</v>
      </c>
    </row>
    <row r="3281" spans="1:5" x14ac:dyDescent="0.25">
      <c r="A3281" s="41" t="s">
        <v>104</v>
      </c>
      <c r="B3281" s="42">
        <v>1.6E-2</v>
      </c>
      <c r="C3281" s="42">
        <v>15.56</v>
      </c>
      <c r="D3281" s="42">
        <v>972.5</v>
      </c>
      <c r="E3281" s="43">
        <v>44562</v>
      </c>
    </row>
    <row r="3282" spans="1:5" x14ac:dyDescent="0.25">
      <c r="A3282" s="41" t="s">
        <v>104</v>
      </c>
      <c r="B3282" s="42">
        <v>6.0000000000000001E-3</v>
      </c>
      <c r="C3282" s="42">
        <v>5.83</v>
      </c>
      <c r="D3282" s="42">
        <v>971.67</v>
      </c>
      <c r="E3282" s="43">
        <v>44562</v>
      </c>
    </row>
    <row r="3283" spans="1:5" x14ac:dyDescent="0.25">
      <c r="A3283" s="41" t="s">
        <v>104</v>
      </c>
      <c r="B3283" s="42">
        <v>1.7000000000000001E-2</v>
      </c>
      <c r="C3283" s="42">
        <v>16.52</v>
      </c>
      <c r="D3283" s="42">
        <v>971.76</v>
      </c>
      <c r="E3283" s="43">
        <v>44562</v>
      </c>
    </row>
    <row r="3284" spans="1:5" x14ac:dyDescent="0.25">
      <c r="A3284" s="41" t="s">
        <v>104</v>
      </c>
      <c r="B3284" s="42">
        <v>1.7999999999999999E-2</v>
      </c>
      <c r="C3284" s="42">
        <v>17.5</v>
      </c>
      <c r="D3284" s="42">
        <v>972.22</v>
      </c>
      <c r="E3284" s="43">
        <v>44562</v>
      </c>
    </row>
    <row r="3285" spans="1:5" x14ac:dyDescent="0.25">
      <c r="A3285" s="41" t="s">
        <v>104</v>
      </c>
      <c r="B3285" s="42">
        <v>8.0000000000000002E-3</v>
      </c>
      <c r="C3285" s="42">
        <v>7.78</v>
      </c>
      <c r="D3285" s="42">
        <v>972.5</v>
      </c>
      <c r="E3285" s="43">
        <v>44562</v>
      </c>
    </row>
    <row r="3286" spans="1:5" x14ac:dyDescent="0.25">
      <c r="A3286" s="41" t="s">
        <v>104</v>
      </c>
      <c r="B3286" s="42">
        <v>1.0999999999999999E-2</v>
      </c>
      <c r="C3286" s="42">
        <v>10.69</v>
      </c>
      <c r="D3286" s="42">
        <v>971.82</v>
      </c>
      <c r="E3286" s="43">
        <v>44562</v>
      </c>
    </row>
    <row r="3287" spans="1:5" x14ac:dyDescent="0.25">
      <c r="A3287" s="41" t="s">
        <v>104</v>
      </c>
      <c r="B3287" s="42">
        <v>6.0000000000000001E-3</v>
      </c>
      <c r="C3287" s="42">
        <v>5.83</v>
      </c>
      <c r="D3287" s="42">
        <v>971.67</v>
      </c>
      <c r="E3287" s="43">
        <v>44562</v>
      </c>
    </row>
    <row r="3288" spans="1:5" x14ac:dyDescent="0.25">
      <c r="A3288" s="41" t="s">
        <v>104</v>
      </c>
      <c r="B3288" s="42">
        <v>5.0000000000000001E-3</v>
      </c>
      <c r="C3288" s="42">
        <v>4.8600000000000003</v>
      </c>
      <c r="D3288" s="42">
        <v>972</v>
      </c>
      <c r="E3288" s="43">
        <v>44562</v>
      </c>
    </row>
    <row r="3289" spans="1:5" x14ac:dyDescent="0.25">
      <c r="A3289" s="41" t="s">
        <v>104</v>
      </c>
      <c r="B3289" s="42">
        <v>2.4E-2</v>
      </c>
      <c r="C3289" s="42">
        <v>23.33</v>
      </c>
      <c r="D3289" s="42">
        <v>972.08</v>
      </c>
      <c r="E3289" s="43">
        <v>44562</v>
      </c>
    </row>
    <row r="3290" spans="1:5" x14ac:dyDescent="0.25">
      <c r="A3290" s="41" t="s">
        <v>104</v>
      </c>
      <c r="B3290" s="42">
        <v>3.0000000000000001E-3</v>
      </c>
      <c r="C3290" s="42">
        <v>2.92</v>
      </c>
      <c r="D3290" s="42">
        <v>973.33</v>
      </c>
      <c r="E3290" s="43">
        <v>44562</v>
      </c>
    </row>
    <row r="3291" spans="1:5" x14ac:dyDescent="0.25">
      <c r="A3291" s="41" t="s">
        <v>104</v>
      </c>
      <c r="B3291" s="42">
        <v>0.03</v>
      </c>
      <c r="C3291" s="42">
        <v>29.17</v>
      </c>
      <c r="D3291" s="42">
        <v>972.33</v>
      </c>
      <c r="E3291" s="43">
        <v>44562</v>
      </c>
    </row>
    <row r="3292" spans="1:5" x14ac:dyDescent="0.25">
      <c r="A3292" s="41" t="s">
        <v>104</v>
      </c>
      <c r="B3292" s="42">
        <v>0.11</v>
      </c>
      <c r="C3292" s="42">
        <v>106.95</v>
      </c>
      <c r="D3292" s="42">
        <v>972.27</v>
      </c>
      <c r="E3292" s="43">
        <v>44562</v>
      </c>
    </row>
    <row r="3293" spans="1:5" x14ac:dyDescent="0.25">
      <c r="A3293" s="41" t="s">
        <v>104</v>
      </c>
      <c r="B3293" s="42">
        <v>6.0000000000000001E-3</v>
      </c>
      <c r="C3293" s="42">
        <v>5.83</v>
      </c>
      <c r="D3293" s="42">
        <v>971.67</v>
      </c>
      <c r="E3293" s="43">
        <v>44562</v>
      </c>
    </row>
    <row r="3294" spans="1:5" x14ac:dyDescent="0.25">
      <c r="A3294" s="41" t="s">
        <v>104</v>
      </c>
      <c r="B3294" s="42">
        <v>6.0000000000000001E-3</v>
      </c>
      <c r="C3294" s="42">
        <v>5.83</v>
      </c>
      <c r="D3294" s="42">
        <v>971.67</v>
      </c>
      <c r="E3294" s="43">
        <v>44562</v>
      </c>
    </row>
    <row r="3295" spans="1:5" x14ac:dyDescent="0.25">
      <c r="A3295" s="41" t="s">
        <v>104</v>
      </c>
      <c r="B3295" s="42">
        <v>1.7999999999999999E-2</v>
      </c>
      <c r="C3295" s="42">
        <v>17.5</v>
      </c>
      <c r="D3295" s="42">
        <v>972.22</v>
      </c>
      <c r="E3295" s="43">
        <v>44562</v>
      </c>
    </row>
    <row r="3296" spans="1:5" x14ac:dyDescent="0.25">
      <c r="A3296" s="41" t="s">
        <v>104</v>
      </c>
      <c r="B3296" s="42">
        <v>5.0000000000000001E-3</v>
      </c>
      <c r="C3296" s="42">
        <v>4.8600000000000003</v>
      </c>
      <c r="D3296" s="42">
        <v>972</v>
      </c>
      <c r="E3296" s="43">
        <v>44562</v>
      </c>
    </row>
    <row r="3297" spans="1:5" x14ac:dyDescent="0.25">
      <c r="A3297" s="41" t="s">
        <v>104</v>
      </c>
      <c r="B3297" s="42">
        <v>8.9999999999999993E-3</v>
      </c>
      <c r="C3297" s="42">
        <v>8.75</v>
      </c>
      <c r="D3297" s="42">
        <v>972.22</v>
      </c>
      <c r="E3297" s="43">
        <v>44562</v>
      </c>
    </row>
    <row r="3298" spans="1:5" x14ac:dyDescent="0.25">
      <c r="A3298" s="41" t="s">
        <v>104</v>
      </c>
      <c r="B3298" s="42">
        <v>4.5999999999999999E-2</v>
      </c>
      <c r="C3298" s="42">
        <v>44.73</v>
      </c>
      <c r="D3298" s="42">
        <v>972.39</v>
      </c>
      <c r="E3298" s="43">
        <v>44562</v>
      </c>
    </row>
    <row r="3299" spans="1:5" x14ac:dyDescent="0.25">
      <c r="A3299" s="41" t="s">
        <v>104</v>
      </c>
      <c r="B3299" s="42">
        <v>2.1000000000000001E-2</v>
      </c>
      <c r="C3299" s="42">
        <v>20.420000000000002</v>
      </c>
      <c r="D3299" s="42">
        <v>972.38</v>
      </c>
      <c r="E3299" s="43">
        <v>44562</v>
      </c>
    </row>
    <row r="3300" spans="1:5" x14ac:dyDescent="0.25">
      <c r="A3300" s="41" t="s">
        <v>104</v>
      </c>
      <c r="B3300" s="42">
        <v>2.5999999999999999E-2</v>
      </c>
      <c r="C3300" s="42">
        <v>25.28</v>
      </c>
      <c r="D3300" s="42">
        <v>972.31</v>
      </c>
      <c r="E3300" s="43">
        <v>44562</v>
      </c>
    </row>
    <row r="3301" spans="1:5" x14ac:dyDescent="0.25">
      <c r="A3301" s="41" t="s">
        <v>104</v>
      </c>
      <c r="B3301" s="42">
        <v>5.0000000000000001E-3</v>
      </c>
      <c r="C3301" s="42">
        <v>4.8600000000000003</v>
      </c>
      <c r="D3301" s="42">
        <v>972</v>
      </c>
      <c r="E3301" s="43">
        <v>44562</v>
      </c>
    </row>
    <row r="3302" spans="1:5" x14ac:dyDescent="0.25">
      <c r="A3302" s="41" t="s">
        <v>104</v>
      </c>
      <c r="B3302" s="42">
        <v>5.0000000000000001E-3</v>
      </c>
      <c r="C3302" s="42">
        <v>4.8600000000000003</v>
      </c>
      <c r="D3302" s="42">
        <v>972</v>
      </c>
      <c r="E3302" s="43">
        <v>44562</v>
      </c>
    </row>
    <row r="3303" spans="1:5" x14ac:dyDescent="0.25">
      <c r="A3303" s="41" t="s">
        <v>104</v>
      </c>
      <c r="B3303" s="42">
        <v>1.4E-2</v>
      </c>
      <c r="C3303" s="42">
        <v>13.61</v>
      </c>
      <c r="D3303" s="42">
        <v>972.14</v>
      </c>
      <c r="E3303" s="43">
        <v>44562</v>
      </c>
    </row>
    <row r="3304" spans="1:5" x14ac:dyDescent="0.25">
      <c r="A3304" s="41" t="s">
        <v>104</v>
      </c>
      <c r="B3304" s="42">
        <v>3.3000000000000002E-2</v>
      </c>
      <c r="C3304" s="42">
        <v>32.08</v>
      </c>
      <c r="D3304" s="42">
        <v>972.12</v>
      </c>
      <c r="E3304" s="43">
        <v>44562</v>
      </c>
    </row>
    <row r="3305" spans="1:5" x14ac:dyDescent="0.25">
      <c r="A3305" s="41" t="s">
        <v>104</v>
      </c>
      <c r="B3305" s="42">
        <v>1.2E-2</v>
      </c>
      <c r="C3305" s="42">
        <v>11.66</v>
      </c>
      <c r="D3305" s="42">
        <v>971.67</v>
      </c>
      <c r="E3305" s="43">
        <v>44562</v>
      </c>
    </row>
    <row r="3306" spans="1:5" x14ac:dyDescent="0.25">
      <c r="A3306" s="41" t="s">
        <v>235</v>
      </c>
      <c r="B3306" s="42">
        <v>0.04</v>
      </c>
      <c r="C3306" s="42">
        <v>81.599999999999994</v>
      </c>
      <c r="D3306" s="42">
        <v>2040</v>
      </c>
      <c r="E3306" s="43">
        <v>44562</v>
      </c>
    </row>
    <row r="3307" spans="1:5" x14ac:dyDescent="0.25">
      <c r="A3307" s="41" t="s">
        <v>50</v>
      </c>
      <c r="B3307" s="42">
        <v>0.93100000000000005</v>
      </c>
      <c r="C3307" s="42">
        <v>828.59</v>
      </c>
      <c r="D3307" s="42">
        <v>890</v>
      </c>
      <c r="E3307" s="43">
        <v>44562</v>
      </c>
    </row>
    <row r="3308" spans="1:5" x14ac:dyDescent="0.25">
      <c r="A3308" s="41" t="s">
        <v>50</v>
      </c>
      <c r="B3308" s="42">
        <v>0.77800000000000002</v>
      </c>
      <c r="C3308" s="42">
        <v>692.42</v>
      </c>
      <c r="D3308" s="42">
        <v>890</v>
      </c>
      <c r="E3308" s="43">
        <v>44562</v>
      </c>
    </row>
    <row r="3309" spans="1:5" x14ac:dyDescent="0.25">
      <c r="A3309" s="41" t="s">
        <v>50</v>
      </c>
      <c r="B3309" s="42">
        <v>0.77800000000000002</v>
      </c>
      <c r="C3309" s="42">
        <v>692.42</v>
      </c>
      <c r="D3309" s="42">
        <v>890</v>
      </c>
      <c r="E3309" s="43">
        <v>44562</v>
      </c>
    </row>
    <row r="3310" spans="1:5" x14ac:dyDescent="0.25">
      <c r="A3310" s="41" t="s">
        <v>50</v>
      </c>
      <c r="B3310" s="42">
        <v>0.77800000000000002</v>
      </c>
      <c r="C3310" s="42">
        <v>692.42</v>
      </c>
      <c r="D3310" s="42">
        <v>890</v>
      </c>
      <c r="E3310" s="43">
        <v>44562</v>
      </c>
    </row>
    <row r="3311" spans="1:5" x14ac:dyDescent="0.25">
      <c r="A3311" s="41" t="s">
        <v>50</v>
      </c>
      <c r="B3311" s="42">
        <v>0.77800000000000002</v>
      </c>
      <c r="C3311" s="42">
        <v>692.42</v>
      </c>
      <c r="D3311" s="42">
        <v>890</v>
      </c>
      <c r="E3311" s="43">
        <v>44562</v>
      </c>
    </row>
    <row r="3312" spans="1:5" x14ac:dyDescent="0.25">
      <c r="A3312" s="41" t="s">
        <v>50</v>
      </c>
      <c r="B3312" s="42">
        <v>1.167</v>
      </c>
      <c r="C3312" s="42">
        <v>1038.6300000000001</v>
      </c>
      <c r="D3312" s="42">
        <v>890</v>
      </c>
      <c r="E3312" s="43">
        <v>44562</v>
      </c>
    </row>
    <row r="3313" spans="1:5" x14ac:dyDescent="0.25">
      <c r="A3313" s="41" t="s">
        <v>50</v>
      </c>
      <c r="B3313" s="42">
        <v>1.167</v>
      </c>
      <c r="C3313" s="42">
        <v>1038.6300000000001</v>
      </c>
      <c r="D3313" s="42">
        <v>890</v>
      </c>
      <c r="E3313" s="43">
        <v>44562</v>
      </c>
    </row>
    <row r="3314" spans="1:5" x14ac:dyDescent="0.25">
      <c r="A3314" s="41" t="s">
        <v>50</v>
      </c>
      <c r="B3314" s="42">
        <v>1.167</v>
      </c>
      <c r="C3314" s="42">
        <v>1101.83</v>
      </c>
      <c r="D3314" s="42">
        <v>944.16</v>
      </c>
      <c r="E3314" s="43">
        <v>44562</v>
      </c>
    </row>
    <row r="3315" spans="1:5" x14ac:dyDescent="0.25">
      <c r="A3315" s="41" t="s">
        <v>50</v>
      </c>
      <c r="B3315" s="42">
        <v>1.167</v>
      </c>
      <c r="C3315" s="42">
        <v>1225.3499999999999</v>
      </c>
      <c r="D3315" s="42">
        <v>1050</v>
      </c>
      <c r="E3315" s="43">
        <v>44562</v>
      </c>
    </row>
    <row r="3316" spans="1:5" x14ac:dyDescent="0.25">
      <c r="A3316" s="41" t="s">
        <v>50</v>
      </c>
      <c r="B3316" s="42">
        <v>1.5549999999999999</v>
      </c>
      <c r="C3316" s="42">
        <v>1632.75</v>
      </c>
      <c r="D3316" s="42">
        <v>1050</v>
      </c>
      <c r="E3316" s="43">
        <v>44562</v>
      </c>
    </row>
    <row r="3317" spans="1:5" x14ac:dyDescent="0.25">
      <c r="A3317" s="41" t="s">
        <v>50</v>
      </c>
      <c r="B3317" s="42">
        <v>0.77800000000000002</v>
      </c>
      <c r="C3317" s="42">
        <v>816.9</v>
      </c>
      <c r="D3317" s="42">
        <v>1050</v>
      </c>
      <c r="E3317" s="43">
        <v>44562</v>
      </c>
    </row>
    <row r="3318" spans="1:5" x14ac:dyDescent="0.25">
      <c r="A3318" s="41" t="s">
        <v>50</v>
      </c>
      <c r="B3318" s="42">
        <v>0.83799999999999997</v>
      </c>
      <c r="C3318" s="42">
        <v>879.9</v>
      </c>
      <c r="D3318" s="42">
        <v>1050</v>
      </c>
      <c r="E3318" s="43">
        <v>44562</v>
      </c>
    </row>
    <row r="3319" spans="1:5" x14ac:dyDescent="0.25">
      <c r="A3319" s="41" t="s">
        <v>50</v>
      </c>
      <c r="B3319" s="42">
        <v>1.167</v>
      </c>
      <c r="C3319" s="42">
        <v>1225.3499999999999</v>
      </c>
      <c r="D3319" s="42">
        <v>1050</v>
      </c>
      <c r="E3319" s="43">
        <v>44562</v>
      </c>
    </row>
    <row r="3320" spans="1:5" x14ac:dyDescent="0.25">
      <c r="A3320" s="41" t="s">
        <v>50</v>
      </c>
      <c r="B3320" s="42">
        <v>2.9000000000000001E-2</v>
      </c>
      <c r="C3320" s="42">
        <v>30.45</v>
      </c>
      <c r="D3320" s="42">
        <v>1050</v>
      </c>
      <c r="E3320" s="43">
        <v>44562</v>
      </c>
    </row>
    <row r="3321" spans="1:5" x14ac:dyDescent="0.25">
      <c r="A3321" s="41" t="s">
        <v>50</v>
      </c>
      <c r="B3321" s="42">
        <v>1.3</v>
      </c>
      <c r="C3321" s="42">
        <v>1365</v>
      </c>
      <c r="D3321" s="42">
        <v>1050</v>
      </c>
      <c r="E3321" s="43">
        <v>44562</v>
      </c>
    </row>
    <row r="3322" spans="1:5" x14ac:dyDescent="0.25">
      <c r="A3322" s="41" t="s">
        <v>50</v>
      </c>
      <c r="B3322" s="42">
        <v>1.167</v>
      </c>
      <c r="C3322" s="42">
        <v>1225.3499999999999</v>
      </c>
      <c r="D3322" s="42">
        <v>1050</v>
      </c>
      <c r="E3322" s="43">
        <v>44562</v>
      </c>
    </row>
    <row r="3323" spans="1:5" x14ac:dyDescent="0.25">
      <c r="A3323" s="41" t="s">
        <v>50</v>
      </c>
      <c r="B3323" s="42">
        <v>1.167</v>
      </c>
      <c r="C3323" s="42">
        <v>1225.3499999999999</v>
      </c>
      <c r="D3323" s="42">
        <v>1050</v>
      </c>
      <c r="E3323" s="43">
        <v>44562</v>
      </c>
    </row>
    <row r="3324" spans="1:5" x14ac:dyDescent="0.25">
      <c r="A3324" s="41" t="s">
        <v>50</v>
      </c>
      <c r="B3324" s="42">
        <v>0.77800000000000002</v>
      </c>
      <c r="C3324" s="42">
        <v>816.9</v>
      </c>
      <c r="D3324" s="42">
        <v>1050</v>
      </c>
      <c r="E3324" s="43">
        <v>44562</v>
      </c>
    </row>
    <row r="3325" spans="1:5" x14ac:dyDescent="0.25">
      <c r="A3325" s="41" t="s">
        <v>50</v>
      </c>
      <c r="B3325" s="42">
        <v>1.167</v>
      </c>
      <c r="C3325" s="42">
        <v>1225.3499999999999</v>
      </c>
      <c r="D3325" s="42">
        <v>1050</v>
      </c>
      <c r="E3325" s="43">
        <v>44562</v>
      </c>
    </row>
    <row r="3326" spans="1:5" x14ac:dyDescent="0.25">
      <c r="A3326" s="41" t="s">
        <v>50</v>
      </c>
      <c r="B3326" s="42">
        <v>4.492</v>
      </c>
      <c r="C3326" s="42">
        <v>4716.6000000000004</v>
      </c>
      <c r="D3326" s="42">
        <v>1050</v>
      </c>
      <c r="E3326" s="43">
        <v>44562</v>
      </c>
    </row>
    <row r="3327" spans="1:5" x14ac:dyDescent="0.25">
      <c r="A3327" s="41" t="s">
        <v>50</v>
      </c>
      <c r="B3327" s="42">
        <v>1.0780000000000001</v>
      </c>
      <c r="C3327" s="42">
        <v>1051.05</v>
      </c>
      <c r="D3327" s="42">
        <v>975</v>
      </c>
      <c r="E3327" s="43">
        <v>44562</v>
      </c>
    </row>
    <row r="3328" spans="1:5" x14ac:dyDescent="0.25">
      <c r="A3328" s="41" t="s">
        <v>50</v>
      </c>
      <c r="B3328" s="42">
        <v>0.77800000000000002</v>
      </c>
      <c r="C3328" s="42">
        <v>758.55</v>
      </c>
      <c r="D3328" s="42">
        <v>975</v>
      </c>
      <c r="E3328" s="43">
        <v>44562</v>
      </c>
    </row>
    <row r="3329" spans="1:5" x14ac:dyDescent="0.25">
      <c r="A3329" s="41" t="s">
        <v>50</v>
      </c>
      <c r="B3329" s="42">
        <v>0.93300000000000005</v>
      </c>
      <c r="C3329" s="42">
        <v>909.68</v>
      </c>
      <c r="D3329" s="42">
        <v>975.01</v>
      </c>
      <c r="E3329" s="43">
        <v>44562</v>
      </c>
    </row>
    <row r="3330" spans="1:5" x14ac:dyDescent="0.25">
      <c r="A3330" s="41" t="s">
        <v>50</v>
      </c>
      <c r="B3330" s="42">
        <v>0.77800000000000002</v>
      </c>
      <c r="C3330" s="42">
        <v>758.55</v>
      </c>
      <c r="D3330" s="42">
        <v>975</v>
      </c>
      <c r="E3330" s="43">
        <v>44562</v>
      </c>
    </row>
    <row r="3331" spans="1:5" x14ac:dyDescent="0.25">
      <c r="A3331" s="41" t="s">
        <v>50</v>
      </c>
      <c r="B3331" s="42">
        <v>0.77800000000000002</v>
      </c>
      <c r="C3331" s="42">
        <v>758.55</v>
      </c>
      <c r="D3331" s="42">
        <v>975</v>
      </c>
      <c r="E3331" s="43">
        <v>44562</v>
      </c>
    </row>
    <row r="3332" spans="1:5" x14ac:dyDescent="0.25">
      <c r="A3332" s="41" t="s">
        <v>50</v>
      </c>
      <c r="B3332" s="42">
        <v>0.77800000000000002</v>
      </c>
      <c r="C3332" s="42">
        <v>758.55</v>
      </c>
      <c r="D3332" s="42">
        <v>975</v>
      </c>
      <c r="E3332" s="43">
        <v>44562</v>
      </c>
    </row>
    <row r="3333" spans="1:5" x14ac:dyDescent="0.25">
      <c r="A3333" s="41" t="s">
        <v>50</v>
      </c>
      <c r="B3333" s="42">
        <v>0.85799999999999998</v>
      </c>
      <c r="C3333" s="42">
        <v>836.55</v>
      </c>
      <c r="D3333" s="42">
        <v>975</v>
      </c>
      <c r="E3333" s="43">
        <v>44562</v>
      </c>
    </row>
    <row r="3334" spans="1:5" x14ac:dyDescent="0.25">
      <c r="A3334" s="41" t="s">
        <v>50</v>
      </c>
      <c r="B3334" s="42">
        <v>0.77800000000000002</v>
      </c>
      <c r="C3334" s="42">
        <v>758.55</v>
      </c>
      <c r="D3334" s="42">
        <v>975</v>
      </c>
      <c r="E3334" s="43">
        <v>44562</v>
      </c>
    </row>
    <row r="3335" spans="1:5" x14ac:dyDescent="0.25">
      <c r="A3335" s="41" t="s">
        <v>50</v>
      </c>
      <c r="B3335" s="42">
        <v>5.8000000000000003E-2</v>
      </c>
      <c r="C3335" s="42">
        <v>56.55</v>
      </c>
      <c r="D3335" s="42">
        <v>975</v>
      </c>
      <c r="E3335" s="43">
        <v>44562</v>
      </c>
    </row>
    <row r="3336" spans="1:5" x14ac:dyDescent="0.25">
      <c r="A3336" s="41" t="s">
        <v>50</v>
      </c>
      <c r="B3336" s="42">
        <v>0.91100000000000003</v>
      </c>
      <c r="C3336" s="42">
        <v>888.22</v>
      </c>
      <c r="D3336" s="42">
        <v>974.99</v>
      </c>
      <c r="E3336" s="43">
        <v>44562</v>
      </c>
    </row>
    <row r="3337" spans="1:5" x14ac:dyDescent="0.25">
      <c r="A3337" s="41" t="s">
        <v>50</v>
      </c>
      <c r="B3337" s="42">
        <v>0.77800000000000002</v>
      </c>
      <c r="C3337" s="42">
        <v>758.55</v>
      </c>
      <c r="D3337" s="42">
        <v>975</v>
      </c>
      <c r="E3337" s="43">
        <v>44562</v>
      </c>
    </row>
    <row r="3338" spans="1:5" x14ac:dyDescent="0.25">
      <c r="A3338" s="41" t="s">
        <v>50</v>
      </c>
      <c r="B3338" s="42">
        <v>0.77800000000000002</v>
      </c>
      <c r="C3338" s="42">
        <v>758.55</v>
      </c>
      <c r="D3338" s="42">
        <v>975</v>
      </c>
      <c r="E3338" s="43">
        <v>44562</v>
      </c>
    </row>
    <row r="3339" spans="1:5" x14ac:dyDescent="0.25">
      <c r="A3339" s="41" t="s">
        <v>99</v>
      </c>
      <c r="B3339" s="42">
        <v>0.3</v>
      </c>
      <c r="C3339" s="42">
        <v>150</v>
      </c>
      <c r="D3339" s="42">
        <v>500</v>
      </c>
      <c r="E3339" s="43">
        <v>44562</v>
      </c>
    </row>
    <row r="3340" spans="1:5" x14ac:dyDescent="0.25">
      <c r="A3340" s="41" t="s">
        <v>99</v>
      </c>
      <c r="B3340" s="42">
        <v>0.3</v>
      </c>
      <c r="C3340" s="42">
        <v>150</v>
      </c>
      <c r="D3340" s="42">
        <v>500</v>
      </c>
      <c r="E3340" s="43">
        <v>44562</v>
      </c>
    </row>
    <row r="3341" spans="1:5" x14ac:dyDescent="0.25">
      <c r="A3341" s="41" t="s">
        <v>99</v>
      </c>
      <c r="B3341" s="42">
        <v>0.3</v>
      </c>
      <c r="C3341" s="42">
        <v>150</v>
      </c>
      <c r="D3341" s="42">
        <v>500</v>
      </c>
      <c r="E3341" s="43">
        <v>44562</v>
      </c>
    </row>
    <row r="3342" spans="1:5" x14ac:dyDescent="0.25">
      <c r="A3342" s="41" t="s">
        <v>99</v>
      </c>
      <c r="B3342" s="42">
        <v>0.3</v>
      </c>
      <c r="C3342" s="42">
        <v>150</v>
      </c>
      <c r="D3342" s="42">
        <v>500</v>
      </c>
      <c r="E3342" s="43">
        <v>44562</v>
      </c>
    </row>
    <row r="3343" spans="1:5" x14ac:dyDescent="0.25">
      <c r="A3343" s="41" t="s">
        <v>99</v>
      </c>
      <c r="B3343" s="42">
        <v>0.3</v>
      </c>
      <c r="C3343" s="42">
        <v>150</v>
      </c>
      <c r="D3343" s="42">
        <v>500</v>
      </c>
      <c r="E3343" s="43">
        <v>44562</v>
      </c>
    </row>
    <row r="3344" spans="1:5" x14ac:dyDescent="0.25">
      <c r="A3344" s="41" t="s">
        <v>99</v>
      </c>
      <c r="B3344" s="42">
        <v>0.3</v>
      </c>
      <c r="C3344" s="42">
        <v>150</v>
      </c>
      <c r="D3344" s="42">
        <v>500</v>
      </c>
      <c r="E3344" s="43">
        <v>44562</v>
      </c>
    </row>
    <row r="3345" spans="1:5" x14ac:dyDescent="0.25">
      <c r="A3345" s="41" t="s">
        <v>99</v>
      </c>
      <c r="B3345" s="42">
        <v>0.3</v>
      </c>
      <c r="C3345" s="42">
        <v>150</v>
      </c>
      <c r="D3345" s="42">
        <v>500</v>
      </c>
      <c r="E3345" s="43">
        <v>44562</v>
      </c>
    </row>
    <row r="3346" spans="1:5" x14ac:dyDescent="0.25">
      <c r="A3346" s="41" t="s">
        <v>99</v>
      </c>
      <c r="B3346" s="42">
        <v>0.3</v>
      </c>
      <c r="C3346" s="42">
        <v>150</v>
      </c>
      <c r="D3346" s="42">
        <v>500</v>
      </c>
      <c r="E3346" s="43">
        <v>44562</v>
      </c>
    </row>
    <row r="3347" spans="1:5" x14ac:dyDescent="0.25">
      <c r="A3347" s="41" t="s">
        <v>99</v>
      </c>
      <c r="B3347" s="42">
        <v>0.6</v>
      </c>
      <c r="C3347" s="42">
        <v>300</v>
      </c>
      <c r="D3347" s="42">
        <v>500</v>
      </c>
      <c r="E3347" s="43">
        <v>44562</v>
      </c>
    </row>
    <row r="3348" spans="1:5" x14ac:dyDescent="0.25">
      <c r="A3348" s="41" t="s">
        <v>99</v>
      </c>
      <c r="B3348" s="42">
        <v>0.3</v>
      </c>
      <c r="C3348" s="42">
        <v>150</v>
      </c>
      <c r="D3348" s="42">
        <v>500</v>
      </c>
      <c r="E3348" s="43">
        <v>44562</v>
      </c>
    </row>
    <row r="3349" spans="1:5" x14ac:dyDescent="0.25">
      <c r="A3349" s="41" t="s">
        <v>99</v>
      </c>
      <c r="B3349" s="42">
        <v>0.3</v>
      </c>
      <c r="C3349" s="42">
        <v>150</v>
      </c>
      <c r="D3349" s="42">
        <v>500</v>
      </c>
      <c r="E3349" s="43">
        <v>44562</v>
      </c>
    </row>
    <row r="3350" spans="1:5" x14ac:dyDescent="0.25">
      <c r="A3350" s="41" t="s">
        <v>99</v>
      </c>
      <c r="B3350" s="42">
        <v>0.3</v>
      </c>
      <c r="C3350" s="42">
        <v>150</v>
      </c>
      <c r="D3350" s="42">
        <v>500</v>
      </c>
      <c r="E3350" s="43">
        <v>44562</v>
      </c>
    </row>
    <row r="3351" spans="1:5" x14ac:dyDescent="0.25">
      <c r="A3351" s="41" t="s">
        <v>99</v>
      </c>
      <c r="B3351" s="42">
        <v>0.3</v>
      </c>
      <c r="C3351" s="42">
        <v>150</v>
      </c>
      <c r="D3351" s="42">
        <v>500</v>
      </c>
      <c r="E3351" s="43">
        <v>44562</v>
      </c>
    </row>
    <row r="3352" spans="1:5" x14ac:dyDescent="0.25">
      <c r="A3352" s="41" t="s">
        <v>99</v>
      </c>
      <c r="B3352" s="42">
        <v>0.3</v>
      </c>
      <c r="C3352" s="42">
        <v>150</v>
      </c>
      <c r="D3352" s="42">
        <v>500</v>
      </c>
      <c r="E3352" s="43">
        <v>44562</v>
      </c>
    </row>
    <row r="3353" spans="1:5" x14ac:dyDescent="0.25">
      <c r="A3353" s="41" t="s">
        <v>99</v>
      </c>
      <c r="B3353" s="42">
        <v>0.3</v>
      </c>
      <c r="C3353" s="42">
        <v>150</v>
      </c>
      <c r="D3353" s="42">
        <v>500</v>
      </c>
      <c r="E3353" s="43">
        <v>44562</v>
      </c>
    </row>
    <row r="3354" spans="1:5" x14ac:dyDescent="0.25">
      <c r="A3354" s="41" t="s">
        <v>99</v>
      </c>
      <c r="B3354" s="42">
        <v>0.3</v>
      </c>
      <c r="C3354" s="42">
        <v>150</v>
      </c>
      <c r="D3354" s="42">
        <v>500</v>
      </c>
      <c r="E3354" s="43">
        <v>44562</v>
      </c>
    </row>
    <row r="3355" spans="1:5" x14ac:dyDescent="0.25">
      <c r="A3355" s="41" t="s">
        <v>99</v>
      </c>
      <c r="B3355" s="42">
        <v>0.3</v>
      </c>
      <c r="C3355" s="42">
        <v>150</v>
      </c>
      <c r="D3355" s="42">
        <v>500</v>
      </c>
      <c r="E3355" s="43">
        <v>44562</v>
      </c>
    </row>
    <row r="3356" spans="1:5" x14ac:dyDescent="0.25">
      <c r="A3356" s="41" t="s">
        <v>99</v>
      </c>
      <c r="B3356" s="42">
        <v>0.3</v>
      </c>
      <c r="C3356" s="42">
        <v>150</v>
      </c>
      <c r="D3356" s="42">
        <v>500</v>
      </c>
      <c r="E3356" s="43">
        <v>44562</v>
      </c>
    </row>
    <row r="3357" spans="1:5" x14ac:dyDescent="0.25">
      <c r="A3357" s="41" t="s">
        <v>99</v>
      </c>
      <c r="B3357" s="42">
        <v>0.3</v>
      </c>
      <c r="C3357" s="42">
        <v>150</v>
      </c>
      <c r="D3357" s="42">
        <v>500</v>
      </c>
      <c r="E3357" s="43">
        <v>44562</v>
      </c>
    </row>
    <row r="3358" spans="1:5" x14ac:dyDescent="0.25">
      <c r="A3358" s="41" t="s">
        <v>99</v>
      </c>
      <c r="B3358" s="42">
        <v>0.3</v>
      </c>
      <c r="C3358" s="42">
        <v>150</v>
      </c>
      <c r="D3358" s="42">
        <v>500</v>
      </c>
      <c r="E3358" s="43">
        <v>44562</v>
      </c>
    </row>
    <row r="3359" spans="1:5" x14ac:dyDescent="0.25">
      <c r="A3359" s="41" t="s">
        <v>99</v>
      </c>
      <c r="B3359" s="42">
        <v>0.3</v>
      </c>
      <c r="C3359" s="42">
        <v>150</v>
      </c>
      <c r="D3359" s="42">
        <v>500</v>
      </c>
      <c r="E3359" s="43">
        <v>44562</v>
      </c>
    </row>
    <row r="3360" spans="1:5" x14ac:dyDescent="0.25">
      <c r="A3360" s="41" t="s">
        <v>99</v>
      </c>
      <c r="B3360" s="42">
        <v>0.3</v>
      </c>
      <c r="C3360" s="42">
        <v>150</v>
      </c>
      <c r="D3360" s="42">
        <v>500</v>
      </c>
      <c r="E3360" s="43">
        <v>44562</v>
      </c>
    </row>
    <row r="3361" spans="1:5" x14ac:dyDescent="0.25">
      <c r="A3361" s="41" t="s">
        <v>99</v>
      </c>
      <c r="B3361" s="42">
        <v>0.6</v>
      </c>
      <c r="C3361" s="42">
        <v>300</v>
      </c>
      <c r="D3361" s="42">
        <v>500</v>
      </c>
      <c r="E3361" s="43">
        <v>44562</v>
      </c>
    </row>
    <row r="3362" spans="1:5" x14ac:dyDescent="0.25">
      <c r="A3362" s="41" t="s">
        <v>99</v>
      </c>
      <c r="B3362" s="42">
        <v>0.3</v>
      </c>
      <c r="C3362" s="42">
        <v>150</v>
      </c>
      <c r="D3362" s="42">
        <v>500</v>
      </c>
      <c r="E3362" s="43">
        <v>44562</v>
      </c>
    </row>
    <row r="3363" spans="1:5" x14ac:dyDescent="0.25">
      <c r="A3363" s="41" t="s">
        <v>99</v>
      </c>
      <c r="B3363" s="42">
        <v>0.3</v>
      </c>
      <c r="C3363" s="42">
        <v>150</v>
      </c>
      <c r="D3363" s="42">
        <v>500</v>
      </c>
      <c r="E3363" s="43">
        <v>44562</v>
      </c>
    </row>
    <row r="3364" spans="1:5" x14ac:dyDescent="0.25">
      <c r="A3364" s="41" t="s">
        <v>99</v>
      </c>
      <c r="B3364" s="42">
        <v>0.3</v>
      </c>
      <c r="C3364" s="42">
        <v>150</v>
      </c>
      <c r="D3364" s="42">
        <v>500</v>
      </c>
      <c r="E3364" s="43">
        <v>44562</v>
      </c>
    </row>
    <row r="3365" spans="1:5" x14ac:dyDescent="0.25">
      <c r="A3365" s="41" t="s">
        <v>99</v>
      </c>
      <c r="B3365" s="42">
        <v>0.3</v>
      </c>
      <c r="C3365" s="42">
        <v>150</v>
      </c>
      <c r="D3365" s="42">
        <v>500</v>
      </c>
      <c r="E3365" s="43">
        <v>44562</v>
      </c>
    </row>
    <row r="3366" spans="1:5" x14ac:dyDescent="0.25">
      <c r="A3366" s="41" t="s">
        <v>99</v>
      </c>
      <c r="B3366" s="42">
        <v>0.3</v>
      </c>
      <c r="C3366" s="42">
        <v>150</v>
      </c>
      <c r="D3366" s="42">
        <v>500</v>
      </c>
      <c r="E3366" s="43">
        <v>44562</v>
      </c>
    </row>
    <row r="3367" spans="1:5" x14ac:dyDescent="0.25">
      <c r="A3367" s="41" t="s">
        <v>99</v>
      </c>
      <c r="B3367" s="42">
        <v>0.3</v>
      </c>
      <c r="C3367" s="42">
        <v>150</v>
      </c>
      <c r="D3367" s="42">
        <v>500</v>
      </c>
      <c r="E3367" s="43">
        <v>44562</v>
      </c>
    </row>
    <row r="3368" spans="1:5" x14ac:dyDescent="0.25">
      <c r="A3368" s="41" t="s">
        <v>99</v>
      </c>
      <c r="B3368" s="42">
        <v>0.3</v>
      </c>
      <c r="C3368" s="42">
        <v>150</v>
      </c>
      <c r="D3368" s="42">
        <v>500</v>
      </c>
      <c r="E3368" s="43">
        <v>44562</v>
      </c>
    </row>
    <row r="3369" spans="1:5" x14ac:dyDescent="0.25">
      <c r="A3369" s="41" t="s">
        <v>99</v>
      </c>
      <c r="B3369" s="42">
        <v>0.3</v>
      </c>
      <c r="C3369" s="42">
        <v>150</v>
      </c>
      <c r="D3369" s="42">
        <v>500</v>
      </c>
      <c r="E3369" s="43">
        <v>44562</v>
      </c>
    </row>
    <row r="3370" spans="1:5" x14ac:dyDescent="0.25">
      <c r="A3370" s="41" t="s">
        <v>99</v>
      </c>
      <c r="B3370" s="42">
        <v>0.3</v>
      </c>
      <c r="C3370" s="42">
        <v>150</v>
      </c>
      <c r="D3370" s="42">
        <v>500</v>
      </c>
      <c r="E3370" s="43">
        <v>44562</v>
      </c>
    </row>
    <row r="3371" spans="1:5" x14ac:dyDescent="0.25">
      <c r="A3371" s="41" t="s">
        <v>99</v>
      </c>
      <c r="B3371" s="42">
        <v>0.3</v>
      </c>
      <c r="C3371" s="42">
        <v>150</v>
      </c>
      <c r="D3371" s="42">
        <v>500</v>
      </c>
      <c r="E3371" s="43">
        <v>44562</v>
      </c>
    </row>
    <row r="3372" spans="1:5" x14ac:dyDescent="0.25">
      <c r="A3372" s="41" t="s">
        <v>99</v>
      </c>
      <c r="B3372" s="42">
        <v>0.3</v>
      </c>
      <c r="C3372" s="42">
        <v>150</v>
      </c>
      <c r="D3372" s="42">
        <v>500</v>
      </c>
      <c r="E3372" s="43">
        <v>44562</v>
      </c>
    </row>
    <row r="3373" spans="1:5" x14ac:dyDescent="0.25">
      <c r="A3373" s="41" t="s">
        <v>99</v>
      </c>
      <c r="B3373" s="42">
        <v>0.3</v>
      </c>
      <c r="C3373" s="42">
        <v>150</v>
      </c>
      <c r="D3373" s="42">
        <v>500</v>
      </c>
      <c r="E3373" s="43">
        <v>44562</v>
      </c>
    </row>
    <row r="3374" spans="1:5" x14ac:dyDescent="0.25">
      <c r="A3374" s="41" t="s">
        <v>99</v>
      </c>
      <c r="B3374" s="42">
        <v>0.6</v>
      </c>
      <c r="C3374" s="42">
        <v>300</v>
      </c>
      <c r="D3374" s="42">
        <v>500</v>
      </c>
      <c r="E3374" s="43">
        <v>44562</v>
      </c>
    </row>
    <row r="3375" spans="1:5" x14ac:dyDescent="0.25">
      <c r="A3375" s="41" t="s">
        <v>99</v>
      </c>
      <c r="B3375" s="42">
        <v>0.1</v>
      </c>
      <c r="C3375" s="42">
        <v>50</v>
      </c>
      <c r="D3375" s="42">
        <v>500</v>
      </c>
      <c r="E3375" s="43">
        <v>44562</v>
      </c>
    </row>
    <row r="3376" spans="1:5" x14ac:dyDescent="0.25">
      <c r="A3376" s="41" t="s">
        <v>99</v>
      </c>
      <c r="B3376" s="42">
        <v>0.3</v>
      </c>
      <c r="C3376" s="42">
        <v>150</v>
      </c>
      <c r="D3376" s="42">
        <v>500</v>
      </c>
      <c r="E3376" s="43">
        <v>44562</v>
      </c>
    </row>
    <row r="3377" spans="1:5" x14ac:dyDescent="0.25">
      <c r="A3377" s="41" t="s">
        <v>99</v>
      </c>
      <c r="B3377" s="42">
        <v>0.3</v>
      </c>
      <c r="C3377" s="42">
        <v>150</v>
      </c>
      <c r="D3377" s="42">
        <v>500</v>
      </c>
      <c r="E3377" s="43">
        <v>44562</v>
      </c>
    </row>
    <row r="3378" spans="1:5" x14ac:dyDescent="0.25">
      <c r="A3378" s="41" t="s">
        <v>99</v>
      </c>
      <c r="B3378" s="42">
        <v>0.3</v>
      </c>
      <c r="C3378" s="42">
        <v>150</v>
      </c>
      <c r="D3378" s="42">
        <v>500</v>
      </c>
      <c r="E3378" s="43">
        <v>44562</v>
      </c>
    </row>
    <row r="3379" spans="1:5" x14ac:dyDescent="0.25">
      <c r="A3379" s="41" t="s">
        <v>99</v>
      </c>
      <c r="B3379" s="42">
        <v>0.3</v>
      </c>
      <c r="C3379" s="42">
        <v>150</v>
      </c>
      <c r="D3379" s="42">
        <v>500</v>
      </c>
      <c r="E3379" s="43">
        <v>44562</v>
      </c>
    </row>
    <row r="3380" spans="1:5" x14ac:dyDescent="0.25">
      <c r="A3380" s="41" t="s">
        <v>99</v>
      </c>
      <c r="B3380" s="42">
        <v>0.3</v>
      </c>
      <c r="C3380" s="42">
        <v>150</v>
      </c>
      <c r="D3380" s="42">
        <v>500</v>
      </c>
      <c r="E3380" s="43">
        <v>44562</v>
      </c>
    </row>
    <row r="3381" spans="1:5" x14ac:dyDescent="0.25">
      <c r="A3381" s="41" t="s">
        <v>99</v>
      </c>
      <c r="B3381" s="42">
        <v>0.3</v>
      </c>
      <c r="C3381" s="42">
        <v>150</v>
      </c>
      <c r="D3381" s="42">
        <v>500</v>
      </c>
      <c r="E3381" s="43">
        <v>44562</v>
      </c>
    </row>
    <row r="3382" spans="1:5" x14ac:dyDescent="0.25">
      <c r="A3382" s="41" t="s">
        <v>99</v>
      </c>
      <c r="B3382" s="42">
        <v>0.3</v>
      </c>
      <c r="C3382" s="42">
        <v>150</v>
      </c>
      <c r="D3382" s="42">
        <v>500</v>
      </c>
      <c r="E3382" s="43">
        <v>44562</v>
      </c>
    </row>
    <row r="3383" spans="1:5" x14ac:dyDescent="0.25">
      <c r="A3383" s="41" t="s">
        <v>99</v>
      </c>
      <c r="B3383" s="42">
        <v>0.3</v>
      </c>
      <c r="C3383" s="42">
        <v>150</v>
      </c>
      <c r="D3383" s="42">
        <v>500</v>
      </c>
      <c r="E3383" s="43">
        <v>44562</v>
      </c>
    </row>
    <row r="3384" spans="1:5" x14ac:dyDescent="0.25">
      <c r="A3384" s="41" t="s">
        <v>99</v>
      </c>
      <c r="B3384" s="42">
        <v>0.3</v>
      </c>
      <c r="C3384" s="42">
        <v>150</v>
      </c>
      <c r="D3384" s="42">
        <v>500</v>
      </c>
      <c r="E3384" s="43">
        <v>44562</v>
      </c>
    </row>
    <row r="3385" spans="1:5" x14ac:dyDescent="0.25">
      <c r="A3385" s="41" t="s">
        <v>99</v>
      </c>
      <c r="B3385" s="42">
        <v>0.3</v>
      </c>
      <c r="C3385" s="42">
        <v>150</v>
      </c>
      <c r="D3385" s="42">
        <v>500</v>
      </c>
      <c r="E3385" s="43">
        <v>44562</v>
      </c>
    </row>
    <row r="3386" spans="1:5" x14ac:dyDescent="0.25">
      <c r="A3386" s="41" t="s">
        <v>99</v>
      </c>
      <c r="B3386" s="42">
        <v>0.3</v>
      </c>
      <c r="C3386" s="42">
        <v>150</v>
      </c>
      <c r="D3386" s="42">
        <v>500</v>
      </c>
      <c r="E3386" s="43">
        <v>44562</v>
      </c>
    </row>
    <row r="3387" spans="1:5" x14ac:dyDescent="0.25">
      <c r="A3387" s="41" t="s">
        <v>99</v>
      </c>
      <c r="B3387" s="42">
        <v>0.3</v>
      </c>
      <c r="C3387" s="42">
        <v>150</v>
      </c>
      <c r="D3387" s="42">
        <v>500</v>
      </c>
      <c r="E3387" s="43">
        <v>44562</v>
      </c>
    </row>
    <row r="3388" spans="1:5" x14ac:dyDescent="0.25">
      <c r="A3388" s="41" t="s">
        <v>99</v>
      </c>
      <c r="B3388" s="42">
        <v>0.3</v>
      </c>
      <c r="C3388" s="42">
        <v>150</v>
      </c>
      <c r="D3388" s="42">
        <v>500</v>
      </c>
      <c r="E3388" s="43">
        <v>44562</v>
      </c>
    </row>
    <row r="3389" spans="1:5" x14ac:dyDescent="0.25">
      <c r="A3389" s="41" t="s">
        <v>99</v>
      </c>
      <c r="B3389" s="42">
        <v>0.3</v>
      </c>
      <c r="C3389" s="42">
        <v>150</v>
      </c>
      <c r="D3389" s="42">
        <v>500</v>
      </c>
      <c r="E3389" s="43">
        <v>44562</v>
      </c>
    </row>
    <row r="3390" spans="1:5" x14ac:dyDescent="0.25">
      <c r="A3390" s="41" t="s">
        <v>99</v>
      </c>
      <c r="B3390" s="42">
        <v>0.3</v>
      </c>
      <c r="C3390" s="42">
        <v>150</v>
      </c>
      <c r="D3390" s="42">
        <v>500</v>
      </c>
      <c r="E3390" s="43">
        <v>44562</v>
      </c>
    </row>
    <row r="3391" spans="1:5" x14ac:dyDescent="0.25">
      <c r="A3391" s="41" t="s">
        <v>99</v>
      </c>
      <c r="B3391" s="42">
        <v>0.3</v>
      </c>
      <c r="C3391" s="42">
        <v>150</v>
      </c>
      <c r="D3391" s="42">
        <v>500</v>
      </c>
      <c r="E3391" s="43">
        <v>44562</v>
      </c>
    </row>
    <row r="3392" spans="1:5" x14ac:dyDescent="0.25">
      <c r="A3392" s="41" t="s">
        <v>99</v>
      </c>
      <c r="B3392" s="42">
        <v>0.3</v>
      </c>
      <c r="C3392" s="42">
        <v>150</v>
      </c>
      <c r="D3392" s="42">
        <v>500</v>
      </c>
      <c r="E3392" s="43">
        <v>44562</v>
      </c>
    </row>
    <row r="3393" spans="1:5" x14ac:dyDescent="0.25">
      <c r="A3393" s="41" t="s">
        <v>99</v>
      </c>
      <c r="B3393" s="42">
        <v>0.3</v>
      </c>
      <c r="C3393" s="42">
        <v>150</v>
      </c>
      <c r="D3393" s="42">
        <v>500</v>
      </c>
      <c r="E3393" s="43">
        <v>44562</v>
      </c>
    </row>
    <row r="3394" spans="1:5" x14ac:dyDescent="0.25">
      <c r="A3394" s="41" t="s">
        <v>99</v>
      </c>
      <c r="B3394" s="42">
        <v>0.3</v>
      </c>
      <c r="C3394" s="42">
        <v>150</v>
      </c>
      <c r="D3394" s="42">
        <v>500</v>
      </c>
      <c r="E3394" s="43">
        <v>44562</v>
      </c>
    </row>
    <row r="3395" spans="1:5" x14ac:dyDescent="0.25">
      <c r="A3395" s="41" t="s">
        <v>99</v>
      </c>
      <c r="B3395" s="42">
        <v>0.3</v>
      </c>
      <c r="C3395" s="42">
        <v>150</v>
      </c>
      <c r="D3395" s="42">
        <v>500</v>
      </c>
      <c r="E3395" s="43">
        <v>44562</v>
      </c>
    </row>
    <row r="3396" spans="1:5" x14ac:dyDescent="0.25">
      <c r="A3396" s="41" t="s">
        <v>99</v>
      </c>
      <c r="B3396" s="42">
        <v>0.3</v>
      </c>
      <c r="C3396" s="42">
        <v>150</v>
      </c>
      <c r="D3396" s="42">
        <v>500</v>
      </c>
      <c r="E3396" s="43">
        <v>44562</v>
      </c>
    </row>
    <row r="3397" spans="1:5" x14ac:dyDescent="0.25">
      <c r="A3397" s="41" t="s">
        <v>99</v>
      </c>
      <c r="B3397" s="42">
        <v>0.3</v>
      </c>
      <c r="C3397" s="42">
        <v>150</v>
      </c>
      <c r="D3397" s="42">
        <v>500</v>
      </c>
      <c r="E3397" s="43">
        <v>44562</v>
      </c>
    </row>
    <row r="3398" spans="1:5" x14ac:dyDescent="0.25">
      <c r="A3398" s="41" t="s">
        <v>99</v>
      </c>
      <c r="B3398" s="42">
        <v>0.3</v>
      </c>
      <c r="C3398" s="42">
        <v>150</v>
      </c>
      <c r="D3398" s="42">
        <v>500</v>
      </c>
      <c r="E3398" s="43">
        <v>44562</v>
      </c>
    </row>
    <row r="3399" spans="1:5" x14ac:dyDescent="0.25">
      <c r="A3399" s="41" t="s">
        <v>99</v>
      </c>
      <c r="B3399" s="42">
        <v>0.12</v>
      </c>
      <c r="C3399" s="42">
        <v>60</v>
      </c>
      <c r="D3399" s="42">
        <v>500</v>
      </c>
      <c r="E3399" s="43">
        <v>44562</v>
      </c>
    </row>
    <row r="3400" spans="1:5" x14ac:dyDescent="0.25">
      <c r="A3400" s="41" t="s">
        <v>99</v>
      </c>
      <c r="B3400" s="42">
        <v>0.3</v>
      </c>
      <c r="C3400" s="42">
        <v>150</v>
      </c>
      <c r="D3400" s="42">
        <v>500</v>
      </c>
      <c r="E3400" s="43">
        <v>44562</v>
      </c>
    </row>
    <row r="3401" spans="1:5" x14ac:dyDescent="0.25">
      <c r="A3401" s="41" t="s">
        <v>105</v>
      </c>
      <c r="B3401" s="42">
        <v>6.8</v>
      </c>
      <c r="C3401" s="42">
        <v>6460</v>
      </c>
      <c r="D3401" s="42">
        <v>950</v>
      </c>
      <c r="E3401" s="43">
        <v>44562</v>
      </c>
    </row>
    <row r="3402" spans="1:5" x14ac:dyDescent="0.25">
      <c r="A3402" s="41" t="s">
        <v>105</v>
      </c>
      <c r="B3402" s="42">
        <v>10</v>
      </c>
      <c r="C3402" s="42">
        <v>9500</v>
      </c>
      <c r="D3402" s="42">
        <v>950</v>
      </c>
      <c r="E3402" s="43">
        <v>44562</v>
      </c>
    </row>
    <row r="3403" spans="1:5" x14ac:dyDescent="0.25">
      <c r="A3403" s="41" t="s">
        <v>105</v>
      </c>
      <c r="B3403" s="42">
        <v>5</v>
      </c>
      <c r="C3403" s="42">
        <v>4750</v>
      </c>
      <c r="D3403" s="42">
        <v>950</v>
      </c>
      <c r="E3403" s="43">
        <v>44562</v>
      </c>
    </row>
    <row r="3404" spans="1:5" x14ac:dyDescent="0.25">
      <c r="A3404" s="41" t="s">
        <v>105</v>
      </c>
      <c r="B3404" s="42">
        <v>4.7</v>
      </c>
      <c r="C3404" s="42">
        <v>4465</v>
      </c>
      <c r="D3404" s="42">
        <v>950</v>
      </c>
      <c r="E3404" s="43">
        <v>44562</v>
      </c>
    </row>
    <row r="3405" spans="1:5" x14ac:dyDescent="0.25">
      <c r="A3405" s="41" t="s">
        <v>105</v>
      </c>
      <c r="B3405" s="42">
        <v>37</v>
      </c>
      <c r="C3405" s="42">
        <v>35150</v>
      </c>
      <c r="D3405" s="42">
        <v>950</v>
      </c>
      <c r="E3405" s="43">
        <v>44562</v>
      </c>
    </row>
    <row r="3406" spans="1:5" x14ac:dyDescent="0.25">
      <c r="A3406" s="41" t="s">
        <v>105</v>
      </c>
      <c r="B3406" s="42">
        <v>30</v>
      </c>
      <c r="C3406" s="42">
        <v>28500</v>
      </c>
      <c r="D3406" s="42">
        <v>950</v>
      </c>
      <c r="E3406" s="43">
        <v>44562</v>
      </c>
    </row>
    <row r="3407" spans="1:5" x14ac:dyDescent="0.25">
      <c r="A3407" s="41" t="s">
        <v>105</v>
      </c>
      <c r="B3407" s="42">
        <v>30</v>
      </c>
      <c r="C3407" s="42">
        <v>28500</v>
      </c>
      <c r="D3407" s="42">
        <v>950</v>
      </c>
      <c r="E3407" s="43">
        <v>44562</v>
      </c>
    </row>
    <row r="3408" spans="1:5" x14ac:dyDescent="0.25">
      <c r="A3408" s="41" t="s">
        <v>106</v>
      </c>
      <c r="B3408" s="42">
        <v>25</v>
      </c>
      <c r="C3408" s="42">
        <v>19359.5</v>
      </c>
      <c r="D3408" s="42">
        <v>774.38</v>
      </c>
      <c r="E3408" s="43">
        <v>44562</v>
      </c>
    </row>
    <row r="3409" spans="1:5" x14ac:dyDescent="0.25">
      <c r="A3409" s="41" t="s">
        <v>106</v>
      </c>
      <c r="B3409" s="42">
        <v>10</v>
      </c>
      <c r="C3409" s="42">
        <v>7743.8</v>
      </c>
      <c r="D3409" s="42">
        <v>774.38</v>
      </c>
      <c r="E3409" s="43">
        <v>44562</v>
      </c>
    </row>
    <row r="3410" spans="1:5" x14ac:dyDescent="0.25">
      <c r="A3410" s="41" t="s">
        <v>106</v>
      </c>
      <c r="B3410" s="42">
        <v>12.5</v>
      </c>
      <c r="C3410" s="42">
        <v>9375</v>
      </c>
      <c r="D3410" s="42">
        <v>750</v>
      </c>
      <c r="E3410" s="43">
        <v>44562</v>
      </c>
    </row>
    <row r="3411" spans="1:5" x14ac:dyDescent="0.25">
      <c r="A3411" s="41" t="s">
        <v>106</v>
      </c>
      <c r="B3411" s="42">
        <v>12.5</v>
      </c>
      <c r="C3411" s="42">
        <v>9375</v>
      </c>
      <c r="D3411" s="42">
        <v>750</v>
      </c>
      <c r="E3411" s="43">
        <v>44562</v>
      </c>
    </row>
    <row r="3412" spans="1:5" x14ac:dyDescent="0.25">
      <c r="A3412" s="41" t="s">
        <v>106</v>
      </c>
      <c r="B3412" s="42">
        <v>30</v>
      </c>
      <c r="C3412" s="42">
        <v>22500</v>
      </c>
      <c r="D3412" s="42">
        <v>750</v>
      </c>
      <c r="E3412" s="43">
        <v>44562</v>
      </c>
    </row>
    <row r="3413" spans="1:5" x14ac:dyDescent="0.25">
      <c r="A3413" s="41" t="s">
        <v>106</v>
      </c>
      <c r="B3413" s="42">
        <v>25</v>
      </c>
      <c r="C3413" s="42">
        <v>21250</v>
      </c>
      <c r="D3413" s="42">
        <v>850</v>
      </c>
      <c r="E3413" s="43">
        <v>44562</v>
      </c>
    </row>
    <row r="3414" spans="1:5" x14ac:dyDescent="0.25">
      <c r="A3414" s="41" t="s">
        <v>107</v>
      </c>
      <c r="B3414" s="42">
        <v>30</v>
      </c>
      <c r="C3414" s="42">
        <v>33600</v>
      </c>
      <c r="D3414" s="42">
        <v>1120</v>
      </c>
      <c r="E3414" s="43">
        <v>44562</v>
      </c>
    </row>
    <row r="3415" spans="1:5" x14ac:dyDescent="0.25">
      <c r="A3415" s="41" t="s">
        <v>107</v>
      </c>
      <c r="B3415" s="42">
        <v>15.2</v>
      </c>
      <c r="C3415" s="42">
        <v>17024</v>
      </c>
      <c r="D3415" s="42">
        <v>1120</v>
      </c>
      <c r="E3415" s="43">
        <v>44562</v>
      </c>
    </row>
    <row r="3416" spans="1:5" x14ac:dyDescent="0.25">
      <c r="A3416" s="41" t="s">
        <v>107</v>
      </c>
      <c r="B3416" s="42">
        <v>7.5</v>
      </c>
      <c r="C3416" s="42">
        <v>8400</v>
      </c>
      <c r="D3416" s="42">
        <v>1120</v>
      </c>
      <c r="E3416" s="43">
        <v>44562</v>
      </c>
    </row>
    <row r="3417" spans="1:5" x14ac:dyDescent="0.25">
      <c r="A3417" s="41" t="s">
        <v>107</v>
      </c>
      <c r="B3417" s="42">
        <v>10</v>
      </c>
      <c r="C3417" s="42">
        <v>11200</v>
      </c>
      <c r="D3417" s="42">
        <v>1120</v>
      </c>
      <c r="E3417" s="43">
        <v>44562</v>
      </c>
    </row>
    <row r="3418" spans="1:5" x14ac:dyDescent="0.25">
      <c r="A3418" s="41" t="s">
        <v>107</v>
      </c>
      <c r="B3418" s="42">
        <v>10</v>
      </c>
      <c r="C3418" s="42">
        <v>11200</v>
      </c>
      <c r="D3418" s="42">
        <v>1120</v>
      </c>
      <c r="E3418" s="43">
        <v>44562</v>
      </c>
    </row>
    <row r="3419" spans="1:5" x14ac:dyDescent="0.25">
      <c r="A3419" s="41" t="s">
        <v>107</v>
      </c>
      <c r="B3419" s="42">
        <v>11.3</v>
      </c>
      <c r="C3419" s="42">
        <v>12656</v>
      </c>
      <c r="D3419" s="42">
        <v>1120</v>
      </c>
      <c r="E3419" s="43">
        <v>44562</v>
      </c>
    </row>
    <row r="3420" spans="1:5" x14ac:dyDescent="0.25">
      <c r="A3420" s="41" t="s">
        <v>108</v>
      </c>
      <c r="B3420" s="42">
        <v>9</v>
      </c>
      <c r="C3420" s="42">
        <v>5760</v>
      </c>
      <c r="D3420" s="42">
        <v>640</v>
      </c>
      <c r="E3420" s="43">
        <v>44562</v>
      </c>
    </row>
    <row r="3421" spans="1:5" x14ac:dyDescent="0.25">
      <c r="A3421" s="41" t="s">
        <v>108</v>
      </c>
      <c r="B3421" s="42">
        <v>2.5</v>
      </c>
      <c r="C3421" s="42">
        <v>1425</v>
      </c>
      <c r="D3421" s="42">
        <v>570</v>
      </c>
      <c r="E3421" s="43">
        <v>44562</v>
      </c>
    </row>
    <row r="3422" spans="1:5" x14ac:dyDescent="0.25">
      <c r="A3422" s="41" t="s">
        <v>108</v>
      </c>
      <c r="B3422" s="42">
        <v>5</v>
      </c>
      <c r="C3422" s="42">
        <v>2850</v>
      </c>
      <c r="D3422" s="42">
        <v>570</v>
      </c>
      <c r="E3422" s="43">
        <v>44562</v>
      </c>
    </row>
    <row r="3423" spans="1:5" x14ac:dyDescent="0.25">
      <c r="A3423" s="41" t="s">
        <v>108</v>
      </c>
      <c r="B3423" s="42">
        <v>10</v>
      </c>
      <c r="C3423" s="42">
        <v>5362.5</v>
      </c>
      <c r="D3423" s="42">
        <v>536.25</v>
      </c>
      <c r="E3423" s="43">
        <v>44562</v>
      </c>
    </row>
    <row r="3424" spans="1:5" x14ac:dyDescent="0.25">
      <c r="A3424" s="41" t="s">
        <v>108</v>
      </c>
      <c r="B3424" s="42">
        <v>10.5</v>
      </c>
      <c r="C3424" s="42">
        <v>5512.5</v>
      </c>
      <c r="D3424" s="42">
        <v>525</v>
      </c>
      <c r="E3424" s="43">
        <v>44562</v>
      </c>
    </row>
    <row r="3425" spans="1:5" x14ac:dyDescent="0.25">
      <c r="A3425" s="41" t="s">
        <v>108</v>
      </c>
      <c r="B3425" s="42">
        <v>27</v>
      </c>
      <c r="C3425" s="42">
        <v>14175</v>
      </c>
      <c r="D3425" s="42">
        <v>525</v>
      </c>
      <c r="E3425" s="43">
        <v>44562</v>
      </c>
    </row>
    <row r="3426" spans="1:5" x14ac:dyDescent="0.25">
      <c r="A3426" s="41" t="s">
        <v>108</v>
      </c>
      <c r="B3426" s="42">
        <v>25</v>
      </c>
      <c r="C3426" s="42">
        <v>13125</v>
      </c>
      <c r="D3426" s="42">
        <v>525</v>
      </c>
      <c r="E3426" s="43">
        <v>44562</v>
      </c>
    </row>
    <row r="3427" spans="1:5" x14ac:dyDescent="0.25">
      <c r="A3427" s="41" t="s">
        <v>108</v>
      </c>
      <c r="B3427" s="42">
        <v>26</v>
      </c>
      <c r="C3427" s="42">
        <v>12480</v>
      </c>
      <c r="D3427" s="42">
        <v>480</v>
      </c>
      <c r="E3427" s="43">
        <v>44562</v>
      </c>
    </row>
    <row r="3428" spans="1:5" x14ac:dyDescent="0.25">
      <c r="A3428" s="41" t="s">
        <v>108</v>
      </c>
      <c r="B3428" s="42">
        <v>24</v>
      </c>
      <c r="C3428" s="42">
        <v>11520</v>
      </c>
      <c r="D3428" s="42">
        <v>480</v>
      </c>
      <c r="E3428" s="43">
        <v>44562</v>
      </c>
    </row>
    <row r="3429" spans="1:5" x14ac:dyDescent="0.25">
      <c r="A3429" s="41" t="s">
        <v>108</v>
      </c>
      <c r="B3429" s="42">
        <v>10</v>
      </c>
      <c r="C3429" s="42">
        <v>4800</v>
      </c>
      <c r="D3429" s="42">
        <v>480</v>
      </c>
      <c r="E3429" s="43">
        <v>44562</v>
      </c>
    </row>
    <row r="3430" spans="1:5" x14ac:dyDescent="0.25">
      <c r="A3430" s="41" t="s">
        <v>109</v>
      </c>
      <c r="B3430" s="42">
        <v>0.22700000000000001</v>
      </c>
      <c r="C3430" s="42">
        <v>112.53</v>
      </c>
      <c r="D3430" s="42">
        <v>495.73</v>
      </c>
      <c r="E3430" s="43">
        <v>44562</v>
      </c>
    </row>
    <row r="3431" spans="1:5" x14ac:dyDescent="0.25">
      <c r="A3431" s="41" t="s">
        <v>109</v>
      </c>
      <c r="B3431" s="42">
        <v>16</v>
      </c>
      <c r="C3431" s="42">
        <v>7931.52</v>
      </c>
      <c r="D3431" s="42">
        <v>495.72</v>
      </c>
      <c r="E3431" s="43">
        <v>44562</v>
      </c>
    </row>
    <row r="3432" spans="1:5" x14ac:dyDescent="0.25">
      <c r="A3432" s="41" t="s">
        <v>109</v>
      </c>
      <c r="B3432" s="42">
        <v>1.534</v>
      </c>
      <c r="C3432" s="42">
        <v>760.43</v>
      </c>
      <c r="D3432" s="42">
        <v>495.72</v>
      </c>
      <c r="E3432" s="43">
        <v>44562</v>
      </c>
    </row>
    <row r="3433" spans="1:5" x14ac:dyDescent="0.25">
      <c r="A3433" s="41" t="s">
        <v>109</v>
      </c>
      <c r="B3433" s="42">
        <v>22</v>
      </c>
      <c r="C3433" s="42">
        <v>10905.84</v>
      </c>
      <c r="D3433" s="42">
        <v>495.72</v>
      </c>
      <c r="E3433" s="43">
        <v>44562</v>
      </c>
    </row>
    <row r="3434" spans="1:5" x14ac:dyDescent="0.25">
      <c r="A3434" s="41" t="s">
        <v>109</v>
      </c>
      <c r="B3434" s="42">
        <v>1.2270000000000001</v>
      </c>
      <c r="C3434" s="42">
        <v>608.25</v>
      </c>
      <c r="D3434" s="42">
        <v>495.72</v>
      </c>
      <c r="E3434" s="43">
        <v>44562</v>
      </c>
    </row>
    <row r="3435" spans="1:5" x14ac:dyDescent="0.25">
      <c r="A3435" s="41" t="s">
        <v>109</v>
      </c>
      <c r="B3435" s="42">
        <v>10</v>
      </c>
      <c r="C3435" s="42">
        <v>4957.2</v>
      </c>
      <c r="D3435" s="42">
        <v>495.72</v>
      </c>
      <c r="E3435" s="43">
        <v>44562</v>
      </c>
    </row>
    <row r="3436" spans="1:5" x14ac:dyDescent="0.25">
      <c r="A3436" s="41" t="s">
        <v>109</v>
      </c>
      <c r="B3436" s="42">
        <v>12.5</v>
      </c>
      <c r="C3436" s="42">
        <v>6196.5</v>
      </c>
      <c r="D3436" s="42">
        <v>495.72</v>
      </c>
      <c r="E3436" s="43">
        <v>44562</v>
      </c>
    </row>
    <row r="3437" spans="1:5" x14ac:dyDescent="0.25">
      <c r="A3437" s="41" t="s">
        <v>109</v>
      </c>
      <c r="B3437" s="42">
        <v>0.193</v>
      </c>
      <c r="C3437" s="42">
        <v>95.67</v>
      </c>
      <c r="D3437" s="42">
        <v>495.7</v>
      </c>
      <c r="E3437" s="43">
        <v>44562</v>
      </c>
    </row>
    <row r="3438" spans="1:5" x14ac:dyDescent="0.25">
      <c r="A3438" s="41" t="s">
        <v>109</v>
      </c>
      <c r="B3438" s="42">
        <v>13.42</v>
      </c>
      <c r="C3438" s="42">
        <v>6652.57</v>
      </c>
      <c r="D3438" s="42">
        <v>495.72</v>
      </c>
      <c r="E3438" s="43">
        <v>44562</v>
      </c>
    </row>
    <row r="3439" spans="1:5" x14ac:dyDescent="0.25">
      <c r="A3439" s="41" t="s">
        <v>109</v>
      </c>
      <c r="B3439" s="42">
        <v>5</v>
      </c>
      <c r="C3439" s="42">
        <v>2521.9</v>
      </c>
      <c r="D3439" s="42">
        <v>504.38</v>
      </c>
      <c r="E3439" s="43">
        <v>44562</v>
      </c>
    </row>
    <row r="3440" spans="1:5" x14ac:dyDescent="0.25">
      <c r="A3440" s="41" t="s">
        <v>109</v>
      </c>
      <c r="B3440" s="42">
        <v>0.27300000000000002</v>
      </c>
      <c r="C3440" s="42">
        <v>141.96</v>
      </c>
      <c r="D3440" s="42">
        <v>520</v>
      </c>
      <c r="E3440" s="43">
        <v>44562</v>
      </c>
    </row>
    <row r="3441" spans="1:5" x14ac:dyDescent="0.25">
      <c r="A3441" s="41" t="s">
        <v>109</v>
      </c>
      <c r="B3441" s="42">
        <v>1.2270000000000001</v>
      </c>
      <c r="C3441" s="42">
        <v>638.04</v>
      </c>
      <c r="D3441" s="42">
        <v>520</v>
      </c>
      <c r="E3441" s="43">
        <v>44562</v>
      </c>
    </row>
    <row r="3442" spans="1:5" x14ac:dyDescent="0.25">
      <c r="A3442" s="41" t="s">
        <v>109</v>
      </c>
      <c r="B3442" s="42">
        <v>10</v>
      </c>
      <c r="C3442" s="42">
        <v>5200</v>
      </c>
      <c r="D3442" s="42">
        <v>520</v>
      </c>
      <c r="E3442" s="43">
        <v>44562</v>
      </c>
    </row>
    <row r="3443" spans="1:5" x14ac:dyDescent="0.25">
      <c r="A3443" s="41" t="s">
        <v>109</v>
      </c>
      <c r="B3443" s="42">
        <v>46.16</v>
      </c>
      <c r="C3443" s="42">
        <v>24003.200000000001</v>
      </c>
      <c r="D3443" s="42">
        <v>520</v>
      </c>
      <c r="E3443" s="43">
        <v>44562</v>
      </c>
    </row>
    <row r="3444" spans="1:5" x14ac:dyDescent="0.25">
      <c r="A3444" s="41" t="s">
        <v>109</v>
      </c>
      <c r="B3444" s="42">
        <v>25</v>
      </c>
      <c r="C3444" s="42">
        <v>13625</v>
      </c>
      <c r="D3444" s="42">
        <v>545</v>
      </c>
      <c r="E3444" s="43">
        <v>44562</v>
      </c>
    </row>
    <row r="3445" spans="1:5" x14ac:dyDescent="0.25">
      <c r="A3445" s="41" t="s">
        <v>109</v>
      </c>
      <c r="B3445" s="42">
        <v>0.22700000000000001</v>
      </c>
      <c r="C3445" s="42">
        <v>123.72</v>
      </c>
      <c r="D3445" s="42">
        <v>545.02</v>
      </c>
      <c r="E3445" s="43">
        <v>44562</v>
      </c>
    </row>
    <row r="3446" spans="1:5" x14ac:dyDescent="0.25">
      <c r="A3446" s="41" t="s">
        <v>109</v>
      </c>
      <c r="B3446" s="42">
        <v>0.56799999999999995</v>
      </c>
      <c r="C3446" s="42">
        <v>309.56</v>
      </c>
      <c r="D3446" s="42">
        <v>545</v>
      </c>
      <c r="E3446" s="43">
        <v>44562</v>
      </c>
    </row>
    <row r="3447" spans="1:5" x14ac:dyDescent="0.25">
      <c r="A3447" s="41" t="s">
        <v>109</v>
      </c>
      <c r="B3447" s="42">
        <v>25</v>
      </c>
      <c r="C3447" s="42">
        <v>13625</v>
      </c>
      <c r="D3447" s="42">
        <v>545</v>
      </c>
      <c r="E3447" s="43">
        <v>44562</v>
      </c>
    </row>
    <row r="3448" spans="1:5" x14ac:dyDescent="0.25">
      <c r="A3448" s="41" t="s">
        <v>109</v>
      </c>
      <c r="B3448" s="42">
        <v>0.22700000000000001</v>
      </c>
      <c r="C3448" s="42">
        <v>123.71</v>
      </c>
      <c r="D3448" s="42">
        <v>544.98</v>
      </c>
      <c r="E3448" s="43">
        <v>44562</v>
      </c>
    </row>
    <row r="3449" spans="1:5" x14ac:dyDescent="0.25">
      <c r="A3449" s="41" t="s">
        <v>109</v>
      </c>
      <c r="B3449" s="42">
        <v>24</v>
      </c>
      <c r="C3449" s="42">
        <v>13080</v>
      </c>
      <c r="D3449" s="42">
        <v>545</v>
      </c>
      <c r="E3449" s="43">
        <v>44562</v>
      </c>
    </row>
    <row r="3450" spans="1:5" x14ac:dyDescent="0.25">
      <c r="A3450" s="41" t="s">
        <v>109</v>
      </c>
      <c r="B3450" s="42">
        <v>27.841000000000001</v>
      </c>
      <c r="C3450" s="42">
        <v>15173.34</v>
      </c>
      <c r="D3450" s="42">
        <v>545</v>
      </c>
      <c r="E3450" s="43">
        <v>44562</v>
      </c>
    </row>
    <row r="3451" spans="1:5" x14ac:dyDescent="0.25">
      <c r="A3451" s="41" t="s">
        <v>109</v>
      </c>
      <c r="B3451" s="42">
        <v>24</v>
      </c>
      <c r="C3451" s="42">
        <v>13289.45</v>
      </c>
      <c r="D3451" s="42">
        <v>553.73</v>
      </c>
      <c r="E3451" s="43">
        <v>44562</v>
      </c>
    </row>
    <row r="3452" spans="1:5" x14ac:dyDescent="0.25">
      <c r="A3452" s="41" t="s">
        <v>109</v>
      </c>
      <c r="B3452" s="42">
        <v>4</v>
      </c>
      <c r="C3452" s="42">
        <v>2240</v>
      </c>
      <c r="D3452" s="42">
        <v>560</v>
      </c>
      <c r="E3452" s="43">
        <v>44562</v>
      </c>
    </row>
    <row r="3453" spans="1:5" x14ac:dyDescent="0.25">
      <c r="A3453" s="41" t="s">
        <v>109</v>
      </c>
      <c r="B3453" s="42">
        <v>0.36399999999999999</v>
      </c>
      <c r="C3453" s="42">
        <v>203.84</v>
      </c>
      <c r="D3453" s="42">
        <v>560</v>
      </c>
      <c r="E3453" s="43">
        <v>44562</v>
      </c>
    </row>
    <row r="3454" spans="1:5" x14ac:dyDescent="0.25">
      <c r="A3454" s="41" t="s">
        <v>109</v>
      </c>
      <c r="B3454" s="42">
        <v>11</v>
      </c>
      <c r="C3454" s="42">
        <v>6160</v>
      </c>
      <c r="D3454" s="42">
        <v>560</v>
      </c>
      <c r="E3454" s="43">
        <v>44562</v>
      </c>
    </row>
    <row r="3455" spans="1:5" x14ac:dyDescent="0.25">
      <c r="A3455" s="41" t="s">
        <v>116</v>
      </c>
      <c r="B3455" s="42">
        <v>0.4</v>
      </c>
      <c r="C3455" s="42">
        <v>720</v>
      </c>
      <c r="D3455" s="42">
        <v>1800</v>
      </c>
      <c r="E3455" s="43">
        <v>44562</v>
      </c>
    </row>
    <row r="3456" spans="1:5" x14ac:dyDescent="0.25">
      <c r="A3456" s="41" t="s">
        <v>116</v>
      </c>
      <c r="B3456" s="42">
        <v>0.4</v>
      </c>
      <c r="C3456" s="42">
        <v>720</v>
      </c>
      <c r="D3456" s="42">
        <v>1800</v>
      </c>
      <c r="E3456" s="43">
        <v>44562</v>
      </c>
    </row>
    <row r="3457" spans="1:5" x14ac:dyDescent="0.25">
      <c r="A3457" s="41" t="s">
        <v>116</v>
      </c>
      <c r="B3457" s="42">
        <v>0.4</v>
      </c>
      <c r="C3457" s="42">
        <v>720</v>
      </c>
      <c r="D3457" s="42">
        <v>1800</v>
      </c>
      <c r="E3457" s="43">
        <v>44562</v>
      </c>
    </row>
    <row r="3458" spans="1:5" x14ac:dyDescent="0.25">
      <c r="A3458" s="41" t="s">
        <v>116</v>
      </c>
      <c r="B3458" s="42">
        <v>0.4</v>
      </c>
      <c r="C3458" s="42">
        <v>720</v>
      </c>
      <c r="D3458" s="42">
        <v>1800</v>
      </c>
      <c r="E3458" s="43">
        <v>44562</v>
      </c>
    </row>
    <row r="3459" spans="1:5" x14ac:dyDescent="0.25">
      <c r="A3459" s="41" t="s">
        <v>116</v>
      </c>
      <c r="B3459" s="42">
        <v>0.5</v>
      </c>
      <c r="C3459" s="42">
        <v>900</v>
      </c>
      <c r="D3459" s="42">
        <v>1800</v>
      </c>
      <c r="E3459" s="43">
        <v>44562</v>
      </c>
    </row>
    <row r="3460" spans="1:5" x14ac:dyDescent="0.25">
      <c r="A3460" s="41" t="s">
        <v>116</v>
      </c>
      <c r="B3460" s="42">
        <v>0.5</v>
      </c>
      <c r="C3460" s="42">
        <v>900</v>
      </c>
      <c r="D3460" s="42">
        <v>1800</v>
      </c>
      <c r="E3460" s="43">
        <v>44562</v>
      </c>
    </row>
    <row r="3461" spans="1:5" x14ac:dyDescent="0.25">
      <c r="A3461" s="41" t="s">
        <v>116</v>
      </c>
      <c r="B3461" s="42">
        <v>0.5</v>
      </c>
      <c r="C3461" s="42">
        <v>900</v>
      </c>
      <c r="D3461" s="42">
        <v>1800</v>
      </c>
      <c r="E3461" s="43">
        <v>44562</v>
      </c>
    </row>
    <row r="3462" spans="1:5" x14ac:dyDescent="0.25">
      <c r="A3462" s="41" t="s">
        <v>116</v>
      </c>
      <c r="B3462" s="42">
        <v>0.5</v>
      </c>
      <c r="C3462" s="42">
        <v>900</v>
      </c>
      <c r="D3462" s="42">
        <v>1800</v>
      </c>
      <c r="E3462" s="43">
        <v>44562</v>
      </c>
    </row>
    <row r="3463" spans="1:5" x14ac:dyDescent="0.25">
      <c r="A3463" s="41" t="s">
        <v>116</v>
      </c>
      <c r="B3463" s="42">
        <v>0.5</v>
      </c>
      <c r="C3463" s="42">
        <v>900</v>
      </c>
      <c r="D3463" s="42">
        <v>1800</v>
      </c>
      <c r="E3463" s="43">
        <v>44562</v>
      </c>
    </row>
    <row r="3464" spans="1:5" x14ac:dyDescent="0.25">
      <c r="A3464" s="41" t="s">
        <v>116</v>
      </c>
      <c r="B3464" s="42">
        <v>0.5</v>
      </c>
      <c r="C3464" s="42">
        <v>900</v>
      </c>
      <c r="D3464" s="42">
        <v>1800</v>
      </c>
      <c r="E3464" s="43">
        <v>44562</v>
      </c>
    </row>
    <row r="3465" spans="1:5" x14ac:dyDescent="0.25">
      <c r="A3465" s="41" t="s">
        <v>116</v>
      </c>
      <c r="B3465" s="42">
        <v>1.7</v>
      </c>
      <c r="C3465" s="42">
        <v>3060</v>
      </c>
      <c r="D3465" s="42">
        <v>1800</v>
      </c>
      <c r="E3465" s="43">
        <v>44562</v>
      </c>
    </row>
    <row r="3466" spans="1:5" x14ac:dyDescent="0.25">
      <c r="A3466" s="41" t="s">
        <v>116</v>
      </c>
      <c r="B3466" s="42">
        <v>0.5</v>
      </c>
      <c r="C3466" s="42">
        <v>900</v>
      </c>
      <c r="D3466" s="42">
        <v>1800</v>
      </c>
      <c r="E3466" s="43">
        <v>44562</v>
      </c>
    </row>
    <row r="3467" spans="1:5" x14ac:dyDescent="0.25">
      <c r="A3467" s="41" t="s">
        <v>116</v>
      </c>
      <c r="B3467" s="42">
        <v>0.5</v>
      </c>
      <c r="C3467" s="42">
        <v>900</v>
      </c>
      <c r="D3467" s="42">
        <v>1800</v>
      </c>
      <c r="E3467" s="43">
        <v>44562</v>
      </c>
    </row>
    <row r="3468" spans="1:5" x14ac:dyDescent="0.25">
      <c r="A3468" s="41" t="s">
        <v>116</v>
      </c>
      <c r="B3468" s="42">
        <v>0.5</v>
      </c>
      <c r="C3468" s="42">
        <v>900</v>
      </c>
      <c r="D3468" s="42">
        <v>1800</v>
      </c>
      <c r="E3468" s="43">
        <v>44562</v>
      </c>
    </row>
    <row r="3469" spans="1:5" x14ac:dyDescent="0.25">
      <c r="A3469" s="41" t="s">
        <v>116</v>
      </c>
      <c r="B3469" s="42">
        <v>0.5</v>
      </c>
      <c r="C3469" s="42">
        <v>900</v>
      </c>
      <c r="D3469" s="42">
        <v>1800</v>
      </c>
      <c r="E3469" s="43">
        <v>44562</v>
      </c>
    </row>
    <row r="3470" spans="1:5" x14ac:dyDescent="0.25">
      <c r="A3470" s="41" t="s">
        <v>116</v>
      </c>
      <c r="B3470" s="42">
        <v>0.5</v>
      </c>
      <c r="C3470" s="42">
        <v>900</v>
      </c>
      <c r="D3470" s="42">
        <v>1800</v>
      </c>
      <c r="E3470" s="43">
        <v>44562</v>
      </c>
    </row>
    <row r="3471" spans="1:5" x14ac:dyDescent="0.25">
      <c r="A3471" s="41" t="s">
        <v>116</v>
      </c>
      <c r="B3471" s="42">
        <v>0.5</v>
      </c>
      <c r="C3471" s="42">
        <v>900</v>
      </c>
      <c r="D3471" s="42">
        <v>1800</v>
      </c>
      <c r="E3471" s="43">
        <v>44562</v>
      </c>
    </row>
    <row r="3472" spans="1:5" x14ac:dyDescent="0.25">
      <c r="A3472" s="41" t="s">
        <v>116</v>
      </c>
      <c r="B3472" s="42">
        <v>0.5</v>
      </c>
      <c r="C3472" s="42">
        <v>900</v>
      </c>
      <c r="D3472" s="42">
        <v>1800</v>
      </c>
      <c r="E3472" s="43">
        <v>44562</v>
      </c>
    </row>
    <row r="3473" spans="1:5" x14ac:dyDescent="0.25">
      <c r="A3473" s="41" t="s">
        <v>116</v>
      </c>
      <c r="B3473" s="42">
        <v>0.5</v>
      </c>
      <c r="C3473" s="42">
        <v>900</v>
      </c>
      <c r="D3473" s="42">
        <v>1800</v>
      </c>
      <c r="E3473" s="43">
        <v>44562</v>
      </c>
    </row>
    <row r="3474" spans="1:5" x14ac:dyDescent="0.25">
      <c r="A3474" s="41" t="s">
        <v>124</v>
      </c>
      <c r="B3474" s="42">
        <v>16</v>
      </c>
      <c r="C3474" s="42">
        <v>1600</v>
      </c>
      <c r="D3474" s="42">
        <v>100</v>
      </c>
      <c r="E3474" s="43">
        <v>44593</v>
      </c>
    </row>
    <row r="3475" spans="1:5" x14ac:dyDescent="0.25">
      <c r="A3475" s="41" t="s">
        <v>124</v>
      </c>
      <c r="B3475" s="42">
        <v>15</v>
      </c>
      <c r="C3475" s="42">
        <v>1855.85</v>
      </c>
      <c r="D3475" s="42">
        <v>123.72</v>
      </c>
      <c r="E3475" s="43">
        <v>44593</v>
      </c>
    </row>
    <row r="3476" spans="1:5" x14ac:dyDescent="0.25">
      <c r="A3476" s="41" t="s">
        <v>214</v>
      </c>
      <c r="B3476" s="42">
        <v>1.8</v>
      </c>
      <c r="C3476" s="42">
        <v>5040</v>
      </c>
      <c r="D3476" s="42">
        <v>2800</v>
      </c>
      <c r="E3476" s="43">
        <v>44593</v>
      </c>
    </row>
    <row r="3477" spans="1:5" x14ac:dyDescent="0.25">
      <c r="A3477" s="41" t="s">
        <v>214</v>
      </c>
      <c r="B3477" s="42">
        <v>0.3</v>
      </c>
      <c r="C3477" s="42">
        <v>840</v>
      </c>
      <c r="D3477" s="42">
        <v>2800</v>
      </c>
      <c r="E3477" s="43">
        <v>44593</v>
      </c>
    </row>
    <row r="3478" spans="1:5" x14ac:dyDescent="0.25">
      <c r="A3478" s="41" t="s">
        <v>203</v>
      </c>
      <c r="B3478" s="42">
        <v>6.0000000000000001E-3</v>
      </c>
      <c r="C3478" s="42">
        <v>29.25</v>
      </c>
      <c r="D3478" s="42">
        <v>4875</v>
      </c>
      <c r="E3478" s="43">
        <v>44593</v>
      </c>
    </row>
    <row r="3479" spans="1:5" x14ac:dyDescent="0.25">
      <c r="A3479" s="41" t="s">
        <v>203</v>
      </c>
      <c r="B3479" s="42">
        <v>6.0000000000000001E-3</v>
      </c>
      <c r="C3479" s="42">
        <v>29.25</v>
      </c>
      <c r="D3479" s="42">
        <v>4875</v>
      </c>
      <c r="E3479" s="43">
        <v>44593</v>
      </c>
    </row>
    <row r="3480" spans="1:5" x14ac:dyDescent="0.25">
      <c r="A3480" s="41" t="s">
        <v>203</v>
      </c>
      <c r="B3480" s="42">
        <v>2E-3</v>
      </c>
      <c r="C3480" s="42">
        <v>9.75</v>
      </c>
      <c r="D3480" s="42">
        <v>4875</v>
      </c>
      <c r="E3480" s="43">
        <v>44593</v>
      </c>
    </row>
    <row r="3481" spans="1:5" x14ac:dyDescent="0.25">
      <c r="A3481" s="41" t="s">
        <v>236</v>
      </c>
      <c r="B3481" s="42">
        <v>0.03</v>
      </c>
      <c r="C3481" s="42">
        <v>124.5</v>
      </c>
      <c r="D3481" s="42">
        <v>4150</v>
      </c>
      <c r="E3481" s="43">
        <v>44593</v>
      </c>
    </row>
    <row r="3482" spans="1:5" x14ac:dyDescent="0.25">
      <c r="A3482" s="41" t="s">
        <v>236</v>
      </c>
      <c r="B3482" s="42">
        <v>1.4999999999999999E-2</v>
      </c>
      <c r="C3482" s="42">
        <v>62</v>
      </c>
      <c r="D3482" s="42">
        <v>4133.33</v>
      </c>
      <c r="E3482" s="43">
        <v>44593</v>
      </c>
    </row>
    <row r="3483" spans="1:5" x14ac:dyDescent="0.25">
      <c r="A3483" s="41" t="s">
        <v>97</v>
      </c>
      <c r="B3483" s="42">
        <v>4.633</v>
      </c>
      <c r="C3483" s="42">
        <v>7207.8</v>
      </c>
      <c r="D3483" s="42">
        <v>1555.75</v>
      </c>
      <c r="E3483" s="43">
        <v>44593</v>
      </c>
    </row>
    <row r="3484" spans="1:5" x14ac:dyDescent="0.25">
      <c r="A3484" s="41" t="s">
        <v>97</v>
      </c>
      <c r="B3484" s="42">
        <v>2.3809999999999998</v>
      </c>
      <c r="C3484" s="42">
        <v>3690.55</v>
      </c>
      <c r="D3484" s="42">
        <v>1550</v>
      </c>
      <c r="E3484" s="43">
        <v>44593</v>
      </c>
    </row>
    <row r="3485" spans="1:5" x14ac:dyDescent="0.25">
      <c r="A3485" s="41" t="s">
        <v>97</v>
      </c>
      <c r="B3485" s="42">
        <v>1.619</v>
      </c>
      <c r="C3485" s="42">
        <v>2509.4499999999998</v>
      </c>
      <c r="D3485" s="42">
        <v>1550</v>
      </c>
      <c r="E3485" s="43">
        <v>44593</v>
      </c>
    </row>
    <row r="3486" spans="1:5" x14ac:dyDescent="0.25">
      <c r="A3486" s="41" t="s">
        <v>97</v>
      </c>
      <c r="B3486" s="42">
        <v>2.976</v>
      </c>
      <c r="C3486" s="42">
        <v>4612.8</v>
      </c>
      <c r="D3486" s="42">
        <v>1550</v>
      </c>
      <c r="E3486" s="43">
        <v>44593</v>
      </c>
    </row>
    <row r="3487" spans="1:5" x14ac:dyDescent="0.25">
      <c r="A3487" s="41" t="s">
        <v>97</v>
      </c>
      <c r="B3487" s="42">
        <v>2.3809999999999998</v>
      </c>
      <c r="C3487" s="42">
        <v>3690.55</v>
      </c>
      <c r="D3487" s="42">
        <v>1550</v>
      </c>
      <c r="E3487" s="43">
        <v>44593</v>
      </c>
    </row>
    <row r="3488" spans="1:5" x14ac:dyDescent="0.25">
      <c r="A3488" s="41" t="s">
        <v>216</v>
      </c>
      <c r="B3488" s="42">
        <v>0.745</v>
      </c>
      <c r="C3488" s="42">
        <v>2181.4299999999998</v>
      </c>
      <c r="D3488" s="42">
        <v>2928.09</v>
      </c>
      <c r="E3488" s="43">
        <v>44593</v>
      </c>
    </row>
    <row r="3489" spans="1:5" x14ac:dyDescent="0.25">
      <c r="A3489" s="41" t="s">
        <v>216</v>
      </c>
      <c r="B3489" s="42">
        <v>1</v>
      </c>
      <c r="C3489" s="42">
        <v>2928.1</v>
      </c>
      <c r="D3489" s="42">
        <v>2928.1</v>
      </c>
      <c r="E3489" s="43">
        <v>44593</v>
      </c>
    </row>
    <row r="3490" spans="1:5" x14ac:dyDescent="0.25">
      <c r="A3490" s="41" t="s">
        <v>217</v>
      </c>
      <c r="B3490" s="42">
        <v>1.43</v>
      </c>
      <c r="C3490" s="42">
        <v>4406.1099999999997</v>
      </c>
      <c r="D3490" s="42">
        <v>3081.2</v>
      </c>
      <c r="E3490" s="43">
        <v>44593</v>
      </c>
    </row>
    <row r="3491" spans="1:5" x14ac:dyDescent="0.25">
      <c r="A3491" s="41" t="s">
        <v>217</v>
      </c>
      <c r="B3491" s="42">
        <v>1</v>
      </c>
      <c r="C3491" s="42">
        <v>3143.04</v>
      </c>
      <c r="D3491" s="42">
        <v>3143.04</v>
      </c>
      <c r="E3491" s="43">
        <v>44593</v>
      </c>
    </row>
    <row r="3492" spans="1:5" x14ac:dyDescent="0.25">
      <c r="A3492" s="41" t="s">
        <v>218</v>
      </c>
      <c r="B3492" s="42">
        <v>0.92300000000000004</v>
      </c>
      <c r="C3492" s="42">
        <v>1246.05</v>
      </c>
      <c r="D3492" s="42">
        <v>1350</v>
      </c>
      <c r="E3492" s="43">
        <v>44593</v>
      </c>
    </row>
    <row r="3493" spans="1:5" x14ac:dyDescent="0.25">
      <c r="A3493" s="41" t="s">
        <v>31</v>
      </c>
      <c r="B3493" s="42">
        <v>1.2</v>
      </c>
      <c r="C3493" s="42">
        <v>780</v>
      </c>
      <c r="D3493" s="42">
        <v>650</v>
      </c>
      <c r="E3493" s="43">
        <v>44593</v>
      </c>
    </row>
    <row r="3494" spans="1:5" x14ac:dyDescent="0.25">
      <c r="A3494" s="41" t="s">
        <v>31</v>
      </c>
      <c r="B3494" s="42">
        <v>2.2000000000000002</v>
      </c>
      <c r="C3494" s="42">
        <v>1430</v>
      </c>
      <c r="D3494" s="42">
        <v>650</v>
      </c>
      <c r="E3494" s="43">
        <v>44593</v>
      </c>
    </row>
    <row r="3495" spans="1:5" x14ac:dyDescent="0.25">
      <c r="A3495" s="41" t="s">
        <v>31</v>
      </c>
      <c r="B3495" s="42">
        <v>1.1000000000000001</v>
      </c>
      <c r="C3495" s="42">
        <v>724</v>
      </c>
      <c r="D3495" s="42">
        <v>658.18</v>
      </c>
      <c r="E3495" s="43">
        <v>44593</v>
      </c>
    </row>
    <row r="3496" spans="1:5" x14ac:dyDescent="0.25">
      <c r="A3496" s="41" t="s">
        <v>31</v>
      </c>
      <c r="B3496" s="42">
        <v>1.32</v>
      </c>
      <c r="C3496" s="42">
        <v>897.6</v>
      </c>
      <c r="D3496" s="42">
        <v>680</v>
      </c>
      <c r="E3496" s="43">
        <v>44593</v>
      </c>
    </row>
    <row r="3497" spans="1:5" x14ac:dyDescent="0.25">
      <c r="A3497" s="41" t="s">
        <v>31</v>
      </c>
      <c r="B3497" s="42">
        <v>1.1000000000000001</v>
      </c>
      <c r="C3497" s="42">
        <v>748</v>
      </c>
      <c r="D3497" s="42">
        <v>680</v>
      </c>
      <c r="E3497" s="43">
        <v>44593</v>
      </c>
    </row>
    <row r="3498" spans="1:5" x14ac:dyDescent="0.25">
      <c r="A3498" s="41" t="s">
        <v>31</v>
      </c>
      <c r="B3498" s="42">
        <v>1.1000000000000001</v>
      </c>
      <c r="C3498" s="42">
        <v>723.4</v>
      </c>
      <c r="D3498" s="42">
        <v>657.64</v>
      </c>
      <c r="E3498" s="43">
        <v>44593</v>
      </c>
    </row>
    <row r="3499" spans="1:5" x14ac:dyDescent="0.25">
      <c r="A3499" s="41" t="s">
        <v>31</v>
      </c>
      <c r="B3499" s="42">
        <v>1.1000000000000001</v>
      </c>
      <c r="C3499" s="42">
        <v>715</v>
      </c>
      <c r="D3499" s="42">
        <v>650</v>
      </c>
      <c r="E3499" s="43">
        <v>44593</v>
      </c>
    </row>
    <row r="3500" spans="1:5" x14ac:dyDescent="0.25">
      <c r="A3500" s="41" t="s">
        <v>35</v>
      </c>
      <c r="B3500" s="42">
        <v>0.02</v>
      </c>
      <c r="C3500" s="42">
        <v>161.63</v>
      </c>
      <c r="D3500" s="42">
        <v>8081.5</v>
      </c>
      <c r="E3500" s="43">
        <v>44593</v>
      </c>
    </row>
    <row r="3501" spans="1:5" x14ac:dyDescent="0.25">
      <c r="A3501" s="41" t="s">
        <v>35</v>
      </c>
      <c r="B3501" s="42">
        <v>0.02</v>
      </c>
      <c r="C3501" s="42">
        <v>161.63</v>
      </c>
      <c r="D3501" s="42">
        <v>8081.5</v>
      </c>
      <c r="E3501" s="43">
        <v>44593</v>
      </c>
    </row>
    <row r="3502" spans="1:5" x14ac:dyDescent="0.25">
      <c r="A3502" s="41" t="s">
        <v>35</v>
      </c>
      <c r="B3502" s="42">
        <v>0.1</v>
      </c>
      <c r="C3502" s="42">
        <v>808.17</v>
      </c>
      <c r="D3502" s="42">
        <v>8081.7</v>
      </c>
      <c r="E3502" s="43">
        <v>44593</v>
      </c>
    </row>
    <row r="3503" spans="1:5" x14ac:dyDescent="0.25">
      <c r="A3503" s="41" t="s">
        <v>35</v>
      </c>
      <c r="B3503" s="42">
        <v>0.1</v>
      </c>
      <c r="C3503" s="42">
        <v>737.4</v>
      </c>
      <c r="D3503" s="42">
        <v>7374</v>
      </c>
      <c r="E3503" s="43">
        <v>44593</v>
      </c>
    </row>
    <row r="3504" spans="1:5" x14ac:dyDescent="0.25">
      <c r="A3504" s="41" t="s">
        <v>35</v>
      </c>
      <c r="B3504" s="42">
        <v>0.1</v>
      </c>
      <c r="C3504" s="42">
        <v>631.25</v>
      </c>
      <c r="D3504" s="42">
        <v>6312.5</v>
      </c>
      <c r="E3504" s="43">
        <v>44593</v>
      </c>
    </row>
    <row r="3505" spans="1:5" x14ac:dyDescent="0.25">
      <c r="A3505" s="41" t="s">
        <v>35</v>
      </c>
      <c r="B3505" s="42">
        <v>0.1</v>
      </c>
      <c r="C3505" s="42">
        <v>631.25</v>
      </c>
      <c r="D3505" s="42">
        <v>6312.5</v>
      </c>
      <c r="E3505" s="43">
        <v>44593</v>
      </c>
    </row>
    <row r="3506" spans="1:5" x14ac:dyDescent="0.25">
      <c r="A3506" s="41" t="s">
        <v>35</v>
      </c>
      <c r="B3506" s="42">
        <v>0.06</v>
      </c>
      <c r="C3506" s="42">
        <v>378.75</v>
      </c>
      <c r="D3506" s="42">
        <v>6312.5</v>
      </c>
      <c r="E3506" s="43">
        <v>44593</v>
      </c>
    </row>
    <row r="3507" spans="1:5" x14ac:dyDescent="0.25">
      <c r="A3507" s="41" t="s">
        <v>35</v>
      </c>
      <c r="B3507" s="42">
        <v>0.02</v>
      </c>
      <c r="C3507" s="42">
        <v>126.25</v>
      </c>
      <c r="D3507" s="42">
        <v>6312.5</v>
      </c>
      <c r="E3507" s="43">
        <v>44593</v>
      </c>
    </row>
    <row r="3508" spans="1:5" x14ac:dyDescent="0.25">
      <c r="A3508" s="41" t="s">
        <v>35</v>
      </c>
      <c r="B3508" s="42">
        <v>0.02</v>
      </c>
      <c r="C3508" s="42">
        <v>119.6</v>
      </c>
      <c r="D3508" s="42">
        <v>5980</v>
      </c>
      <c r="E3508" s="43">
        <v>44593</v>
      </c>
    </row>
    <row r="3509" spans="1:5" x14ac:dyDescent="0.25">
      <c r="A3509" s="41" t="s">
        <v>35</v>
      </c>
      <c r="B3509" s="42">
        <v>0.02</v>
      </c>
      <c r="C3509" s="42">
        <v>119.6</v>
      </c>
      <c r="D3509" s="42">
        <v>5980</v>
      </c>
      <c r="E3509" s="43">
        <v>44593</v>
      </c>
    </row>
    <row r="3510" spans="1:5" x14ac:dyDescent="0.25">
      <c r="A3510" s="41" t="s">
        <v>35</v>
      </c>
      <c r="B3510" s="42">
        <v>0.1</v>
      </c>
      <c r="C3510" s="42">
        <v>598</v>
      </c>
      <c r="D3510" s="42">
        <v>5980</v>
      </c>
      <c r="E3510" s="43">
        <v>44593</v>
      </c>
    </row>
    <row r="3511" spans="1:5" x14ac:dyDescent="0.25">
      <c r="A3511" s="41" t="s">
        <v>35</v>
      </c>
      <c r="B3511" s="42">
        <v>0.04</v>
      </c>
      <c r="C3511" s="42">
        <v>239.2</v>
      </c>
      <c r="D3511" s="42">
        <v>5980</v>
      </c>
      <c r="E3511" s="43">
        <v>44593</v>
      </c>
    </row>
    <row r="3512" spans="1:5" x14ac:dyDescent="0.25">
      <c r="A3512" s="41" t="s">
        <v>35</v>
      </c>
      <c r="B3512" s="42">
        <v>0.04</v>
      </c>
      <c r="C3512" s="42">
        <v>239.2</v>
      </c>
      <c r="D3512" s="42">
        <v>5980</v>
      </c>
      <c r="E3512" s="43">
        <v>44593</v>
      </c>
    </row>
    <row r="3513" spans="1:5" x14ac:dyDescent="0.25">
      <c r="A3513" s="41" t="s">
        <v>35</v>
      </c>
      <c r="B3513" s="42">
        <v>0.04</v>
      </c>
      <c r="C3513" s="42">
        <v>239.2</v>
      </c>
      <c r="D3513" s="42">
        <v>5980</v>
      </c>
      <c r="E3513" s="43">
        <v>44593</v>
      </c>
    </row>
    <row r="3514" spans="1:5" x14ac:dyDescent="0.25">
      <c r="A3514" s="41" t="s">
        <v>35</v>
      </c>
      <c r="B3514" s="42">
        <v>0.16</v>
      </c>
      <c r="C3514" s="42">
        <v>956.8</v>
      </c>
      <c r="D3514" s="42">
        <v>5980</v>
      </c>
      <c r="E3514" s="43">
        <v>44593</v>
      </c>
    </row>
    <row r="3515" spans="1:5" x14ac:dyDescent="0.25">
      <c r="A3515" s="41" t="s">
        <v>35</v>
      </c>
      <c r="B3515" s="42">
        <v>0.12</v>
      </c>
      <c r="C3515" s="42">
        <v>1109.98</v>
      </c>
      <c r="D3515" s="42">
        <v>9249.83</v>
      </c>
      <c r="E3515" s="43">
        <v>44593</v>
      </c>
    </row>
    <row r="3516" spans="1:5" x14ac:dyDescent="0.25">
      <c r="A3516" s="41" t="s">
        <v>35</v>
      </c>
      <c r="B3516" s="42">
        <v>0.12</v>
      </c>
      <c r="C3516" s="42">
        <v>1278.73</v>
      </c>
      <c r="D3516" s="42">
        <v>10656.08</v>
      </c>
      <c r="E3516" s="43">
        <v>44593</v>
      </c>
    </row>
    <row r="3517" spans="1:5" x14ac:dyDescent="0.25">
      <c r="A3517" s="41" t="s">
        <v>35</v>
      </c>
      <c r="B3517" s="42">
        <v>0.12</v>
      </c>
      <c r="C3517" s="42">
        <v>757.5</v>
      </c>
      <c r="D3517" s="42">
        <v>6312.5</v>
      </c>
      <c r="E3517" s="43">
        <v>44593</v>
      </c>
    </row>
    <row r="3518" spans="1:5" x14ac:dyDescent="0.25">
      <c r="A3518" s="41" t="s">
        <v>35</v>
      </c>
      <c r="B3518" s="42">
        <v>0.12</v>
      </c>
      <c r="C3518" s="42">
        <v>757.5</v>
      </c>
      <c r="D3518" s="42">
        <v>6312.5</v>
      </c>
      <c r="E3518" s="43">
        <v>44593</v>
      </c>
    </row>
    <row r="3519" spans="1:5" x14ac:dyDescent="0.25">
      <c r="A3519" s="41" t="s">
        <v>35</v>
      </c>
      <c r="B3519" s="42">
        <v>0.12</v>
      </c>
      <c r="C3519" s="42">
        <v>1654.49</v>
      </c>
      <c r="D3519" s="42">
        <v>13787.42</v>
      </c>
      <c r="E3519" s="43">
        <v>44593</v>
      </c>
    </row>
    <row r="3520" spans="1:5" x14ac:dyDescent="0.25">
      <c r="A3520" s="41" t="s">
        <v>35</v>
      </c>
      <c r="B3520" s="42">
        <v>0.12</v>
      </c>
      <c r="C3520" s="42">
        <v>717.6</v>
      </c>
      <c r="D3520" s="42">
        <v>5980</v>
      </c>
      <c r="E3520" s="43">
        <v>44593</v>
      </c>
    </row>
    <row r="3521" spans="1:5" x14ac:dyDescent="0.25">
      <c r="A3521" s="41" t="s">
        <v>35</v>
      </c>
      <c r="B3521" s="42">
        <v>0.12</v>
      </c>
      <c r="C3521" s="42">
        <v>717.6</v>
      </c>
      <c r="D3521" s="42">
        <v>5980</v>
      </c>
      <c r="E3521" s="43">
        <v>44593</v>
      </c>
    </row>
    <row r="3522" spans="1:5" x14ac:dyDescent="0.25">
      <c r="A3522" s="41" t="s">
        <v>35</v>
      </c>
      <c r="B3522" s="42">
        <v>0.12</v>
      </c>
      <c r="C3522" s="42">
        <v>717.6</v>
      </c>
      <c r="D3522" s="42">
        <v>5980</v>
      </c>
      <c r="E3522" s="43">
        <v>44593</v>
      </c>
    </row>
    <row r="3523" spans="1:5" x14ac:dyDescent="0.25">
      <c r="A3523" s="41" t="s">
        <v>35</v>
      </c>
      <c r="B3523" s="42">
        <v>0.12</v>
      </c>
      <c r="C3523" s="42">
        <v>717.6</v>
      </c>
      <c r="D3523" s="42">
        <v>5980</v>
      </c>
      <c r="E3523" s="43">
        <v>44593</v>
      </c>
    </row>
    <row r="3524" spans="1:5" x14ac:dyDescent="0.25">
      <c r="A3524" s="41" t="s">
        <v>35</v>
      </c>
      <c r="B3524" s="42">
        <v>0.105</v>
      </c>
      <c r="C3524" s="42">
        <v>1559.8</v>
      </c>
      <c r="D3524" s="42">
        <v>14855.24</v>
      </c>
      <c r="E3524" s="43">
        <v>44593</v>
      </c>
    </row>
    <row r="3525" spans="1:5" x14ac:dyDescent="0.25">
      <c r="A3525" s="41" t="s">
        <v>36</v>
      </c>
      <c r="B3525" s="42">
        <v>20</v>
      </c>
      <c r="C3525" s="42">
        <v>700</v>
      </c>
      <c r="D3525" s="42">
        <v>35</v>
      </c>
      <c r="E3525" s="43">
        <v>44593</v>
      </c>
    </row>
    <row r="3526" spans="1:5" x14ac:dyDescent="0.25">
      <c r="A3526" s="41" t="s">
        <v>36</v>
      </c>
      <c r="B3526" s="42">
        <v>17</v>
      </c>
      <c r="C3526" s="42">
        <v>595</v>
      </c>
      <c r="D3526" s="42">
        <v>35</v>
      </c>
      <c r="E3526" s="43">
        <v>44593</v>
      </c>
    </row>
    <row r="3527" spans="1:5" x14ac:dyDescent="0.25">
      <c r="A3527" s="41" t="s">
        <v>36</v>
      </c>
      <c r="B3527" s="42">
        <v>17</v>
      </c>
      <c r="C3527" s="42">
        <v>595</v>
      </c>
      <c r="D3527" s="42">
        <v>35</v>
      </c>
      <c r="E3527" s="43">
        <v>44593</v>
      </c>
    </row>
    <row r="3528" spans="1:5" x14ac:dyDescent="0.25">
      <c r="A3528" s="41" t="s">
        <v>36</v>
      </c>
      <c r="B3528" s="42">
        <v>17</v>
      </c>
      <c r="C3528" s="42">
        <v>595</v>
      </c>
      <c r="D3528" s="42">
        <v>35</v>
      </c>
      <c r="E3528" s="43">
        <v>44593</v>
      </c>
    </row>
    <row r="3529" spans="1:5" x14ac:dyDescent="0.25">
      <c r="A3529" s="41" t="s">
        <v>36</v>
      </c>
      <c r="B3529" s="42">
        <v>17</v>
      </c>
      <c r="C3529" s="42">
        <v>595</v>
      </c>
      <c r="D3529" s="42">
        <v>35</v>
      </c>
      <c r="E3529" s="43">
        <v>44593</v>
      </c>
    </row>
    <row r="3530" spans="1:5" x14ac:dyDescent="0.25">
      <c r="A3530" s="41" t="s">
        <v>36</v>
      </c>
      <c r="B3530" s="42">
        <v>17</v>
      </c>
      <c r="C3530" s="42">
        <v>595</v>
      </c>
      <c r="D3530" s="42">
        <v>35</v>
      </c>
      <c r="E3530" s="43">
        <v>44593</v>
      </c>
    </row>
    <row r="3531" spans="1:5" x14ac:dyDescent="0.25">
      <c r="A3531" s="41" t="s">
        <v>36</v>
      </c>
      <c r="B3531" s="42">
        <v>17</v>
      </c>
      <c r="C3531" s="42">
        <v>595</v>
      </c>
      <c r="D3531" s="42">
        <v>35</v>
      </c>
      <c r="E3531" s="43">
        <v>44593</v>
      </c>
    </row>
    <row r="3532" spans="1:5" x14ac:dyDescent="0.25">
      <c r="A3532" s="41" t="s">
        <v>36</v>
      </c>
      <c r="B3532" s="42">
        <v>17</v>
      </c>
      <c r="C3532" s="42">
        <v>595</v>
      </c>
      <c r="D3532" s="42">
        <v>35</v>
      </c>
      <c r="E3532" s="43">
        <v>44593</v>
      </c>
    </row>
    <row r="3533" spans="1:5" x14ac:dyDescent="0.25">
      <c r="A3533" s="41" t="s">
        <v>36</v>
      </c>
      <c r="B3533" s="42">
        <v>17</v>
      </c>
      <c r="C3533" s="42">
        <v>595</v>
      </c>
      <c r="D3533" s="42">
        <v>35</v>
      </c>
      <c r="E3533" s="43">
        <v>44593</v>
      </c>
    </row>
    <row r="3534" spans="1:5" x14ac:dyDescent="0.25">
      <c r="A3534" s="41" t="s">
        <v>36</v>
      </c>
      <c r="B3534" s="42">
        <v>17</v>
      </c>
      <c r="C3534" s="42">
        <v>595</v>
      </c>
      <c r="D3534" s="42">
        <v>35</v>
      </c>
      <c r="E3534" s="43">
        <v>44593</v>
      </c>
    </row>
    <row r="3535" spans="1:5" x14ac:dyDescent="0.25">
      <c r="A3535" s="41" t="s">
        <v>36</v>
      </c>
      <c r="B3535" s="42">
        <v>17</v>
      </c>
      <c r="C3535" s="42">
        <v>595</v>
      </c>
      <c r="D3535" s="42">
        <v>35</v>
      </c>
      <c r="E3535" s="43">
        <v>44593</v>
      </c>
    </row>
    <row r="3536" spans="1:5" x14ac:dyDescent="0.25">
      <c r="A3536" s="41" t="s">
        <v>36</v>
      </c>
      <c r="B3536" s="42">
        <v>17</v>
      </c>
      <c r="C3536" s="42">
        <v>595</v>
      </c>
      <c r="D3536" s="42">
        <v>35</v>
      </c>
      <c r="E3536" s="43">
        <v>44593</v>
      </c>
    </row>
    <row r="3537" spans="1:5" x14ac:dyDescent="0.25">
      <c r="A3537" s="41" t="s">
        <v>36</v>
      </c>
      <c r="B3537" s="42">
        <v>17</v>
      </c>
      <c r="C3537" s="42">
        <v>595</v>
      </c>
      <c r="D3537" s="42">
        <v>35</v>
      </c>
      <c r="E3537" s="43">
        <v>44593</v>
      </c>
    </row>
    <row r="3538" spans="1:5" x14ac:dyDescent="0.25">
      <c r="A3538" s="41" t="s">
        <v>36</v>
      </c>
      <c r="B3538" s="42">
        <v>17</v>
      </c>
      <c r="C3538" s="42">
        <v>595</v>
      </c>
      <c r="D3538" s="42">
        <v>35</v>
      </c>
      <c r="E3538" s="43">
        <v>44593</v>
      </c>
    </row>
    <row r="3539" spans="1:5" x14ac:dyDescent="0.25">
      <c r="A3539" s="41" t="s">
        <v>36</v>
      </c>
      <c r="B3539" s="42">
        <v>17</v>
      </c>
      <c r="C3539" s="42">
        <v>595</v>
      </c>
      <c r="D3539" s="42">
        <v>35</v>
      </c>
      <c r="E3539" s="43">
        <v>44593</v>
      </c>
    </row>
    <row r="3540" spans="1:5" x14ac:dyDescent="0.25">
      <c r="A3540" s="41" t="s">
        <v>36</v>
      </c>
      <c r="B3540" s="42">
        <v>21</v>
      </c>
      <c r="C3540" s="42">
        <v>735</v>
      </c>
      <c r="D3540" s="42">
        <v>35</v>
      </c>
      <c r="E3540" s="43">
        <v>44593</v>
      </c>
    </row>
    <row r="3541" spans="1:5" x14ac:dyDescent="0.25">
      <c r="A3541" s="41" t="s">
        <v>36</v>
      </c>
      <c r="B3541" s="42">
        <v>20</v>
      </c>
      <c r="C3541" s="42">
        <v>700</v>
      </c>
      <c r="D3541" s="42">
        <v>35</v>
      </c>
      <c r="E3541" s="43">
        <v>44593</v>
      </c>
    </row>
    <row r="3542" spans="1:5" x14ac:dyDescent="0.25">
      <c r="A3542" s="41" t="s">
        <v>36</v>
      </c>
      <c r="B3542" s="42">
        <v>20</v>
      </c>
      <c r="C3542" s="42">
        <v>700</v>
      </c>
      <c r="D3542" s="42">
        <v>35</v>
      </c>
      <c r="E3542" s="43">
        <v>44593</v>
      </c>
    </row>
    <row r="3543" spans="1:5" x14ac:dyDescent="0.25">
      <c r="A3543" s="41" t="s">
        <v>36</v>
      </c>
      <c r="B3543" s="42">
        <v>20</v>
      </c>
      <c r="C3543" s="42">
        <v>700</v>
      </c>
      <c r="D3543" s="42">
        <v>35</v>
      </c>
      <c r="E3543" s="43">
        <v>44593</v>
      </c>
    </row>
    <row r="3544" spans="1:5" x14ac:dyDescent="0.25">
      <c r="A3544" s="41" t="s">
        <v>36</v>
      </c>
      <c r="B3544" s="42">
        <v>20</v>
      </c>
      <c r="C3544" s="42">
        <v>699.2</v>
      </c>
      <c r="D3544" s="42">
        <v>34.96</v>
      </c>
      <c r="E3544" s="43">
        <v>44593</v>
      </c>
    </row>
    <row r="3545" spans="1:5" x14ac:dyDescent="0.25">
      <c r="A3545" s="41" t="s">
        <v>36</v>
      </c>
      <c r="B3545" s="42">
        <v>20</v>
      </c>
      <c r="C3545" s="42">
        <v>658</v>
      </c>
      <c r="D3545" s="42">
        <v>32.9</v>
      </c>
      <c r="E3545" s="43">
        <v>44593</v>
      </c>
    </row>
    <row r="3546" spans="1:5" x14ac:dyDescent="0.25">
      <c r="A3546" s="41" t="s">
        <v>36</v>
      </c>
      <c r="B3546" s="42">
        <v>20</v>
      </c>
      <c r="C3546" s="42">
        <v>658</v>
      </c>
      <c r="D3546" s="42">
        <v>32.9</v>
      </c>
      <c r="E3546" s="43">
        <v>44593</v>
      </c>
    </row>
    <row r="3547" spans="1:5" x14ac:dyDescent="0.25">
      <c r="A3547" s="41" t="s">
        <v>36</v>
      </c>
      <c r="B3547" s="42">
        <v>20</v>
      </c>
      <c r="C3547" s="42">
        <v>658</v>
      </c>
      <c r="D3547" s="42">
        <v>32.9</v>
      </c>
      <c r="E3547" s="43">
        <v>44593</v>
      </c>
    </row>
    <row r="3548" spans="1:5" x14ac:dyDescent="0.25">
      <c r="A3548" s="41" t="s">
        <v>36</v>
      </c>
      <c r="B3548" s="42">
        <v>20</v>
      </c>
      <c r="C3548" s="42">
        <v>658</v>
      </c>
      <c r="D3548" s="42">
        <v>32.9</v>
      </c>
      <c r="E3548" s="43">
        <v>44593</v>
      </c>
    </row>
    <row r="3549" spans="1:5" x14ac:dyDescent="0.25">
      <c r="A3549" s="41" t="s">
        <v>36</v>
      </c>
      <c r="B3549" s="42">
        <v>20</v>
      </c>
      <c r="C3549" s="42">
        <v>658</v>
      </c>
      <c r="D3549" s="42">
        <v>32.9</v>
      </c>
      <c r="E3549" s="43">
        <v>44593</v>
      </c>
    </row>
    <row r="3550" spans="1:5" x14ac:dyDescent="0.25">
      <c r="A3550" s="41" t="s">
        <v>36</v>
      </c>
      <c r="B3550" s="42">
        <v>20</v>
      </c>
      <c r="C3550" s="42">
        <v>658</v>
      </c>
      <c r="D3550" s="42">
        <v>32.9</v>
      </c>
      <c r="E3550" s="43">
        <v>44593</v>
      </c>
    </row>
    <row r="3551" spans="1:5" x14ac:dyDescent="0.25">
      <c r="A3551" s="41" t="s">
        <v>36</v>
      </c>
      <c r="B3551" s="42">
        <v>20</v>
      </c>
      <c r="C3551" s="42">
        <v>658</v>
      </c>
      <c r="D3551" s="42">
        <v>32.9</v>
      </c>
      <c r="E3551" s="43">
        <v>44593</v>
      </c>
    </row>
    <row r="3552" spans="1:5" x14ac:dyDescent="0.25">
      <c r="A3552" s="41" t="s">
        <v>36</v>
      </c>
      <c r="B3552" s="42">
        <v>20</v>
      </c>
      <c r="C3552" s="42">
        <v>658</v>
      </c>
      <c r="D3552" s="42">
        <v>32.9</v>
      </c>
      <c r="E3552" s="43">
        <v>44593</v>
      </c>
    </row>
    <row r="3553" spans="1:5" x14ac:dyDescent="0.25">
      <c r="A3553" s="41" t="s">
        <v>37</v>
      </c>
      <c r="B3553" s="42">
        <v>1.8</v>
      </c>
      <c r="C3553" s="42">
        <v>2278</v>
      </c>
      <c r="D3553" s="42">
        <v>1265.56</v>
      </c>
      <c r="E3553" s="43">
        <v>44593</v>
      </c>
    </row>
    <row r="3554" spans="1:5" x14ac:dyDescent="0.25">
      <c r="A3554" s="41" t="s">
        <v>37</v>
      </c>
      <c r="B3554" s="42">
        <v>0.6</v>
      </c>
      <c r="C3554" s="42">
        <v>878.97</v>
      </c>
      <c r="D3554" s="42">
        <v>1464.95</v>
      </c>
      <c r="E3554" s="43">
        <v>44593</v>
      </c>
    </row>
    <row r="3555" spans="1:5" x14ac:dyDescent="0.25">
      <c r="A3555" s="41" t="s">
        <v>37</v>
      </c>
      <c r="B3555" s="42">
        <v>0.4</v>
      </c>
      <c r="C3555" s="42">
        <v>599.99</v>
      </c>
      <c r="D3555" s="42">
        <v>1499.98</v>
      </c>
      <c r="E3555" s="43">
        <v>44593</v>
      </c>
    </row>
    <row r="3556" spans="1:5" x14ac:dyDescent="0.25">
      <c r="A3556" s="41" t="s">
        <v>37</v>
      </c>
      <c r="B3556" s="42">
        <v>1.2</v>
      </c>
      <c r="C3556" s="42">
        <v>1605.97</v>
      </c>
      <c r="D3556" s="42">
        <v>1338.31</v>
      </c>
      <c r="E3556" s="43">
        <v>44593</v>
      </c>
    </row>
    <row r="3557" spans="1:5" x14ac:dyDescent="0.25">
      <c r="A3557" s="41" t="s">
        <v>37</v>
      </c>
      <c r="B3557" s="42">
        <v>0.4</v>
      </c>
      <c r="C3557" s="42">
        <v>420</v>
      </c>
      <c r="D3557" s="42">
        <v>1050</v>
      </c>
      <c r="E3557" s="43">
        <v>44593</v>
      </c>
    </row>
    <row r="3558" spans="1:5" x14ac:dyDescent="0.25">
      <c r="A3558" s="41" t="s">
        <v>37</v>
      </c>
      <c r="B3558" s="42">
        <v>0.4</v>
      </c>
      <c r="C3558" s="42">
        <v>431.05</v>
      </c>
      <c r="D3558" s="42">
        <v>1077.6300000000001</v>
      </c>
      <c r="E3558" s="43">
        <v>44593</v>
      </c>
    </row>
    <row r="3559" spans="1:5" x14ac:dyDescent="0.25">
      <c r="A3559" s="41" t="s">
        <v>37</v>
      </c>
      <c r="B3559" s="42">
        <v>0.4</v>
      </c>
      <c r="C3559" s="42">
        <v>442.11</v>
      </c>
      <c r="D3559" s="42">
        <v>1105.28</v>
      </c>
      <c r="E3559" s="43">
        <v>44593</v>
      </c>
    </row>
    <row r="3560" spans="1:5" x14ac:dyDescent="0.25">
      <c r="A3560" s="41" t="s">
        <v>219</v>
      </c>
      <c r="B3560" s="42">
        <v>1.105</v>
      </c>
      <c r="C3560" s="42">
        <v>434.07</v>
      </c>
      <c r="D3560" s="42">
        <v>392.82</v>
      </c>
      <c r="E3560" s="43">
        <v>44593</v>
      </c>
    </row>
    <row r="3561" spans="1:5" x14ac:dyDescent="0.25">
      <c r="A3561" s="41" t="s">
        <v>96</v>
      </c>
      <c r="B3561" s="42">
        <v>0.53300000000000003</v>
      </c>
      <c r="C3561" s="42">
        <v>1066</v>
      </c>
      <c r="D3561" s="42">
        <v>2000</v>
      </c>
      <c r="E3561" s="43">
        <v>44593</v>
      </c>
    </row>
    <row r="3562" spans="1:5" x14ac:dyDescent="0.25">
      <c r="A3562" s="41" t="s">
        <v>96</v>
      </c>
      <c r="B3562" s="42">
        <v>0.8</v>
      </c>
      <c r="C3562" s="42">
        <v>1600</v>
      </c>
      <c r="D3562" s="42">
        <v>2000</v>
      </c>
      <c r="E3562" s="43">
        <v>44593</v>
      </c>
    </row>
    <row r="3563" spans="1:5" x14ac:dyDescent="0.25">
      <c r="A3563" s="41" t="s">
        <v>220</v>
      </c>
      <c r="B3563" s="42">
        <v>0.24</v>
      </c>
      <c r="C3563" s="42">
        <v>72</v>
      </c>
      <c r="D3563" s="42">
        <v>300</v>
      </c>
      <c r="E3563" s="43">
        <v>44593</v>
      </c>
    </row>
    <row r="3564" spans="1:5" x14ac:dyDescent="0.25">
      <c r="A3564" s="41" t="s">
        <v>220</v>
      </c>
      <c r="B3564" s="42">
        <v>0.16</v>
      </c>
      <c r="C3564" s="42">
        <v>48</v>
      </c>
      <c r="D3564" s="42">
        <v>300</v>
      </c>
      <c r="E3564" s="43">
        <v>44593</v>
      </c>
    </row>
    <row r="3565" spans="1:5" x14ac:dyDescent="0.25">
      <c r="A3565" s="41" t="s">
        <v>220</v>
      </c>
      <c r="B3565" s="42">
        <v>0.3</v>
      </c>
      <c r="C3565" s="42">
        <v>90</v>
      </c>
      <c r="D3565" s="42">
        <v>300</v>
      </c>
      <c r="E3565" s="43">
        <v>44593</v>
      </c>
    </row>
    <row r="3566" spans="1:5" x14ac:dyDescent="0.25">
      <c r="A3566" s="41" t="s">
        <v>220</v>
      </c>
      <c r="B3566" s="42">
        <v>0.32</v>
      </c>
      <c r="C3566" s="42">
        <v>96</v>
      </c>
      <c r="D3566" s="42">
        <v>300</v>
      </c>
      <c r="E3566" s="43">
        <v>44593</v>
      </c>
    </row>
    <row r="3567" spans="1:5" x14ac:dyDescent="0.25">
      <c r="A3567" s="41" t="s">
        <v>220</v>
      </c>
      <c r="B3567" s="42">
        <v>0.13600000000000001</v>
      </c>
      <c r="C3567" s="42">
        <v>40.799999999999997</v>
      </c>
      <c r="D3567" s="42">
        <v>300</v>
      </c>
      <c r="E3567" s="43">
        <v>44593</v>
      </c>
    </row>
    <row r="3568" spans="1:5" x14ac:dyDescent="0.25">
      <c r="A3568" s="41" t="s">
        <v>220</v>
      </c>
      <c r="B3568" s="42">
        <v>0.16</v>
      </c>
      <c r="C3568" s="42">
        <v>48</v>
      </c>
      <c r="D3568" s="42">
        <v>300</v>
      </c>
      <c r="E3568" s="43">
        <v>44593</v>
      </c>
    </row>
    <row r="3569" spans="1:5" x14ac:dyDescent="0.25">
      <c r="A3569" s="41" t="s">
        <v>220</v>
      </c>
      <c r="B3569" s="42">
        <v>0.32</v>
      </c>
      <c r="C3569" s="42">
        <v>96</v>
      </c>
      <c r="D3569" s="42">
        <v>300</v>
      </c>
      <c r="E3569" s="43">
        <v>44593</v>
      </c>
    </row>
    <row r="3570" spans="1:5" x14ac:dyDescent="0.25">
      <c r="A3570" s="41" t="s">
        <v>220</v>
      </c>
      <c r="B3570" s="42">
        <v>0.13600000000000001</v>
      </c>
      <c r="C3570" s="42">
        <v>40.799999999999997</v>
      </c>
      <c r="D3570" s="42">
        <v>300</v>
      </c>
      <c r="E3570" s="43">
        <v>44593</v>
      </c>
    </row>
    <row r="3571" spans="1:5" x14ac:dyDescent="0.25">
      <c r="A3571" s="41" t="s">
        <v>220</v>
      </c>
      <c r="B3571" s="42">
        <v>0.32</v>
      </c>
      <c r="C3571" s="42">
        <v>96</v>
      </c>
      <c r="D3571" s="42">
        <v>300</v>
      </c>
      <c r="E3571" s="43">
        <v>44593</v>
      </c>
    </row>
    <row r="3572" spans="1:5" x14ac:dyDescent="0.25">
      <c r="A3572" s="41" t="s">
        <v>220</v>
      </c>
      <c r="B3572" s="42">
        <v>0.13600000000000001</v>
      </c>
      <c r="C3572" s="42">
        <v>40.799999999999997</v>
      </c>
      <c r="D3572" s="42">
        <v>300</v>
      </c>
      <c r="E3572" s="43">
        <v>44593</v>
      </c>
    </row>
    <row r="3573" spans="1:5" x14ac:dyDescent="0.25">
      <c r="A3573" s="41" t="s">
        <v>220</v>
      </c>
      <c r="B3573" s="42">
        <v>1.2E-2</v>
      </c>
      <c r="C3573" s="42">
        <v>3.6</v>
      </c>
      <c r="D3573" s="42">
        <v>300</v>
      </c>
      <c r="E3573" s="43">
        <v>44593</v>
      </c>
    </row>
    <row r="3574" spans="1:5" x14ac:dyDescent="0.25">
      <c r="A3574" s="41" t="s">
        <v>220</v>
      </c>
      <c r="B3574" s="42">
        <v>0.16</v>
      </c>
      <c r="C3574" s="42">
        <v>48</v>
      </c>
      <c r="D3574" s="42">
        <v>300</v>
      </c>
      <c r="E3574" s="43">
        <v>44593</v>
      </c>
    </row>
    <row r="3575" spans="1:5" x14ac:dyDescent="0.25">
      <c r="A3575" s="41" t="s">
        <v>220</v>
      </c>
      <c r="B3575" s="42">
        <v>0.32</v>
      </c>
      <c r="C3575" s="42">
        <v>96</v>
      </c>
      <c r="D3575" s="42">
        <v>300</v>
      </c>
      <c r="E3575" s="43">
        <v>44593</v>
      </c>
    </row>
    <row r="3576" spans="1:5" x14ac:dyDescent="0.25">
      <c r="A3576" s="41" t="s">
        <v>220</v>
      </c>
      <c r="B3576" s="42">
        <v>0.16</v>
      </c>
      <c r="C3576" s="42">
        <v>48</v>
      </c>
      <c r="D3576" s="42">
        <v>300</v>
      </c>
      <c r="E3576" s="43">
        <v>44593</v>
      </c>
    </row>
    <row r="3577" spans="1:5" x14ac:dyDescent="0.25">
      <c r="A3577" s="41" t="s">
        <v>220</v>
      </c>
      <c r="B3577" s="42">
        <v>0.36</v>
      </c>
      <c r="C3577" s="42">
        <v>108</v>
      </c>
      <c r="D3577" s="42">
        <v>300</v>
      </c>
      <c r="E3577" s="43">
        <v>44593</v>
      </c>
    </row>
    <row r="3578" spans="1:5" x14ac:dyDescent="0.25">
      <c r="A3578" s="41" t="s">
        <v>220</v>
      </c>
      <c r="B3578" s="42">
        <v>0.16</v>
      </c>
      <c r="C3578" s="42">
        <v>48</v>
      </c>
      <c r="D3578" s="42">
        <v>300</v>
      </c>
      <c r="E3578" s="43">
        <v>44593</v>
      </c>
    </row>
    <row r="3579" spans="1:5" x14ac:dyDescent="0.25">
      <c r="A3579" s="41" t="s">
        <v>220</v>
      </c>
      <c r="B3579" s="42">
        <v>0.16</v>
      </c>
      <c r="C3579" s="42">
        <v>48</v>
      </c>
      <c r="D3579" s="42">
        <v>300</v>
      </c>
      <c r="E3579" s="43">
        <v>44593</v>
      </c>
    </row>
    <row r="3580" spans="1:5" x14ac:dyDescent="0.25">
      <c r="A3580" s="41" t="s">
        <v>220</v>
      </c>
      <c r="B3580" s="42">
        <v>0.16</v>
      </c>
      <c r="C3580" s="42">
        <v>48</v>
      </c>
      <c r="D3580" s="42">
        <v>300</v>
      </c>
      <c r="E3580" s="43">
        <v>44593</v>
      </c>
    </row>
    <row r="3581" spans="1:5" x14ac:dyDescent="0.25">
      <c r="A3581" s="41" t="s">
        <v>220</v>
      </c>
      <c r="B3581" s="42">
        <v>0.16</v>
      </c>
      <c r="C3581" s="42">
        <v>48</v>
      </c>
      <c r="D3581" s="42">
        <v>300</v>
      </c>
      <c r="E3581" s="43">
        <v>44593</v>
      </c>
    </row>
    <row r="3582" spans="1:5" x14ac:dyDescent="0.25">
      <c r="A3582" s="41" t="s">
        <v>220</v>
      </c>
      <c r="B3582" s="42">
        <v>0.08</v>
      </c>
      <c r="C3582" s="42">
        <v>24</v>
      </c>
      <c r="D3582" s="42">
        <v>300</v>
      </c>
      <c r="E3582" s="43">
        <v>44593</v>
      </c>
    </row>
    <row r="3583" spans="1:5" x14ac:dyDescent="0.25">
      <c r="A3583" s="41" t="s">
        <v>220</v>
      </c>
      <c r="B3583" s="42">
        <v>0.48</v>
      </c>
      <c r="C3583" s="42">
        <v>144</v>
      </c>
      <c r="D3583" s="42">
        <v>300</v>
      </c>
      <c r="E3583" s="43">
        <v>44593</v>
      </c>
    </row>
    <row r="3584" spans="1:5" x14ac:dyDescent="0.25">
      <c r="A3584" s="41" t="s">
        <v>220</v>
      </c>
      <c r="B3584" s="42">
        <v>0.16</v>
      </c>
      <c r="C3584" s="42">
        <v>48</v>
      </c>
      <c r="D3584" s="42">
        <v>300</v>
      </c>
      <c r="E3584" s="43">
        <v>44593</v>
      </c>
    </row>
    <row r="3585" spans="1:5" x14ac:dyDescent="0.25">
      <c r="A3585" s="41" t="s">
        <v>220</v>
      </c>
      <c r="B3585" s="42">
        <v>0.4</v>
      </c>
      <c r="C3585" s="42">
        <v>120</v>
      </c>
      <c r="D3585" s="42">
        <v>300</v>
      </c>
      <c r="E3585" s="43">
        <v>44593</v>
      </c>
    </row>
    <row r="3586" spans="1:5" x14ac:dyDescent="0.25">
      <c r="A3586" s="41" t="s">
        <v>220</v>
      </c>
      <c r="B3586" s="42">
        <v>9.6000000000000002E-2</v>
      </c>
      <c r="C3586" s="42">
        <v>28.8</v>
      </c>
      <c r="D3586" s="42">
        <v>300</v>
      </c>
      <c r="E3586" s="43">
        <v>44593</v>
      </c>
    </row>
    <row r="3587" spans="1:5" x14ac:dyDescent="0.25">
      <c r="A3587" s="41" t="s">
        <v>220</v>
      </c>
      <c r="B3587" s="42">
        <v>0.08</v>
      </c>
      <c r="C3587" s="42">
        <v>24</v>
      </c>
      <c r="D3587" s="42">
        <v>300</v>
      </c>
      <c r="E3587" s="43">
        <v>44593</v>
      </c>
    </row>
    <row r="3588" spans="1:5" x14ac:dyDescent="0.25">
      <c r="A3588" s="41" t="s">
        <v>220</v>
      </c>
      <c r="B3588" s="42">
        <v>0.16</v>
      </c>
      <c r="C3588" s="42">
        <v>48</v>
      </c>
      <c r="D3588" s="42">
        <v>300</v>
      </c>
      <c r="E3588" s="43">
        <v>44593</v>
      </c>
    </row>
    <row r="3589" spans="1:5" x14ac:dyDescent="0.25">
      <c r="A3589" s="41" t="s">
        <v>112</v>
      </c>
      <c r="B3589" s="42">
        <v>0.05</v>
      </c>
      <c r="C3589" s="42">
        <v>213.12</v>
      </c>
      <c r="D3589" s="42">
        <v>4262.3999999999996</v>
      </c>
      <c r="E3589" s="43">
        <v>44593</v>
      </c>
    </row>
    <row r="3590" spans="1:5" x14ac:dyDescent="0.25">
      <c r="A3590" s="41" t="s">
        <v>112</v>
      </c>
      <c r="B3590" s="42">
        <v>0.1</v>
      </c>
      <c r="C3590" s="42">
        <v>426.25</v>
      </c>
      <c r="D3590" s="42">
        <v>4262.5</v>
      </c>
      <c r="E3590" s="43">
        <v>44593</v>
      </c>
    </row>
    <row r="3591" spans="1:5" x14ac:dyDescent="0.25">
      <c r="A3591" s="41" t="s">
        <v>112</v>
      </c>
      <c r="B3591" s="42">
        <v>0.05</v>
      </c>
      <c r="C3591" s="42">
        <v>213.13</v>
      </c>
      <c r="D3591" s="42">
        <v>4262.6000000000004</v>
      </c>
      <c r="E3591" s="43">
        <v>44593</v>
      </c>
    </row>
    <row r="3592" spans="1:5" x14ac:dyDescent="0.25">
      <c r="A3592" s="41" t="s">
        <v>112</v>
      </c>
      <c r="B3592" s="42">
        <v>0.01</v>
      </c>
      <c r="C3592" s="42">
        <v>42.62</v>
      </c>
      <c r="D3592" s="42">
        <v>4262</v>
      </c>
      <c r="E3592" s="43">
        <v>44593</v>
      </c>
    </row>
    <row r="3593" spans="1:5" x14ac:dyDescent="0.25">
      <c r="A3593" s="41" t="s">
        <v>112</v>
      </c>
      <c r="B3593" s="42">
        <v>0.05</v>
      </c>
      <c r="C3593" s="42">
        <v>213.13</v>
      </c>
      <c r="D3593" s="42">
        <v>4262.6000000000004</v>
      </c>
      <c r="E3593" s="43">
        <v>44593</v>
      </c>
    </row>
    <row r="3594" spans="1:5" x14ac:dyDescent="0.25">
      <c r="A3594" s="41" t="s">
        <v>112</v>
      </c>
      <c r="B3594" s="42">
        <v>0.05</v>
      </c>
      <c r="C3594" s="42">
        <v>213.12</v>
      </c>
      <c r="D3594" s="42">
        <v>4262.3999999999996</v>
      </c>
      <c r="E3594" s="43">
        <v>44593</v>
      </c>
    </row>
    <row r="3595" spans="1:5" x14ac:dyDescent="0.25">
      <c r="A3595" s="41" t="s">
        <v>112</v>
      </c>
      <c r="B3595" s="42">
        <v>0.05</v>
      </c>
      <c r="C3595" s="42">
        <v>213.13</v>
      </c>
      <c r="D3595" s="42">
        <v>4262.6000000000004</v>
      </c>
      <c r="E3595" s="43">
        <v>44593</v>
      </c>
    </row>
    <row r="3596" spans="1:5" x14ac:dyDescent="0.25">
      <c r="A3596" s="41" t="s">
        <v>112</v>
      </c>
      <c r="B3596" s="42">
        <v>0.05</v>
      </c>
      <c r="C3596" s="42">
        <v>213.12</v>
      </c>
      <c r="D3596" s="42">
        <v>4262.3999999999996</v>
      </c>
      <c r="E3596" s="43">
        <v>44593</v>
      </c>
    </row>
    <row r="3597" spans="1:5" x14ac:dyDescent="0.25">
      <c r="A3597" s="41" t="s">
        <v>112</v>
      </c>
      <c r="B3597" s="42">
        <v>0.05</v>
      </c>
      <c r="C3597" s="42">
        <v>213.13</v>
      </c>
      <c r="D3597" s="42">
        <v>4262.6000000000004</v>
      </c>
      <c r="E3597" s="43">
        <v>44593</v>
      </c>
    </row>
    <row r="3598" spans="1:5" x14ac:dyDescent="0.25">
      <c r="A3598" s="41" t="s">
        <v>112</v>
      </c>
      <c r="B3598" s="42">
        <v>0.05</v>
      </c>
      <c r="C3598" s="42">
        <v>213.12</v>
      </c>
      <c r="D3598" s="42">
        <v>4262.3999999999996</v>
      </c>
      <c r="E3598" s="43">
        <v>44593</v>
      </c>
    </row>
    <row r="3599" spans="1:5" x14ac:dyDescent="0.25">
      <c r="A3599" s="41" t="s">
        <v>112</v>
      </c>
      <c r="B3599" s="42">
        <v>0.05</v>
      </c>
      <c r="C3599" s="42">
        <v>213.13</v>
      </c>
      <c r="D3599" s="42">
        <v>4262.6000000000004</v>
      </c>
      <c r="E3599" s="43">
        <v>44593</v>
      </c>
    </row>
    <row r="3600" spans="1:5" x14ac:dyDescent="0.25">
      <c r="A3600" s="41" t="s">
        <v>112</v>
      </c>
      <c r="B3600" s="42">
        <v>0.05</v>
      </c>
      <c r="C3600" s="42">
        <v>213.12</v>
      </c>
      <c r="D3600" s="42">
        <v>4262.3999999999996</v>
      </c>
      <c r="E3600" s="43">
        <v>44593</v>
      </c>
    </row>
    <row r="3601" spans="1:5" x14ac:dyDescent="0.25">
      <c r="A3601" s="41" t="s">
        <v>112</v>
      </c>
      <c r="B3601" s="42">
        <v>0.05</v>
      </c>
      <c r="C3601" s="42">
        <v>213.13</v>
      </c>
      <c r="D3601" s="42">
        <v>4262.6000000000004</v>
      </c>
      <c r="E3601" s="43">
        <v>44593</v>
      </c>
    </row>
    <row r="3602" spans="1:5" x14ac:dyDescent="0.25">
      <c r="A3602" s="41" t="s">
        <v>112</v>
      </c>
      <c r="B3602" s="42">
        <v>0.05</v>
      </c>
      <c r="C3602" s="42">
        <v>213.12</v>
      </c>
      <c r="D3602" s="42">
        <v>4262.3999999999996</v>
      </c>
      <c r="E3602" s="43">
        <v>44593</v>
      </c>
    </row>
    <row r="3603" spans="1:5" x14ac:dyDescent="0.25">
      <c r="A3603" s="41" t="s">
        <v>112</v>
      </c>
      <c r="B3603" s="42">
        <v>0.05</v>
      </c>
      <c r="C3603" s="42">
        <v>173.13</v>
      </c>
      <c r="D3603" s="42">
        <v>3462.6</v>
      </c>
      <c r="E3603" s="43">
        <v>44593</v>
      </c>
    </row>
    <row r="3604" spans="1:5" x14ac:dyDescent="0.25">
      <c r="A3604" s="41" t="s">
        <v>112</v>
      </c>
      <c r="B3604" s="42">
        <v>0.43</v>
      </c>
      <c r="C3604" s="42">
        <v>1488.87</v>
      </c>
      <c r="D3604" s="42">
        <v>3462.49</v>
      </c>
      <c r="E3604" s="43">
        <v>44593</v>
      </c>
    </row>
    <row r="3605" spans="1:5" x14ac:dyDescent="0.25">
      <c r="A3605" s="41" t="s">
        <v>112</v>
      </c>
      <c r="B3605" s="42">
        <v>0.05</v>
      </c>
      <c r="C3605" s="42">
        <v>173.13</v>
      </c>
      <c r="D3605" s="42">
        <v>3462.6</v>
      </c>
      <c r="E3605" s="43">
        <v>44593</v>
      </c>
    </row>
    <row r="3606" spans="1:5" x14ac:dyDescent="0.25">
      <c r="A3606" s="41" t="s">
        <v>112</v>
      </c>
      <c r="B3606" s="42">
        <v>0.08</v>
      </c>
      <c r="C3606" s="42">
        <v>277</v>
      </c>
      <c r="D3606" s="42">
        <v>3462.5</v>
      </c>
      <c r="E3606" s="43">
        <v>44593</v>
      </c>
    </row>
    <row r="3607" spans="1:5" x14ac:dyDescent="0.25">
      <c r="A3607" s="41" t="s">
        <v>112</v>
      </c>
      <c r="B3607" s="42">
        <v>0.05</v>
      </c>
      <c r="C3607" s="42">
        <v>193.37</v>
      </c>
      <c r="D3607" s="42">
        <v>3867.4</v>
      </c>
      <c r="E3607" s="43">
        <v>44593</v>
      </c>
    </row>
    <row r="3608" spans="1:5" x14ac:dyDescent="0.25">
      <c r="A3608" s="41" t="s">
        <v>112</v>
      </c>
      <c r="B3608" s="42">
        <v>0.08</v>
      </c>
      <c r="C3608" s="42">
        <v>358</v>
      </c>
      <c r="D3608" s="42">
        <v>4475</v>
      </c>
      <c r="E3608" s="43">
        <v>44593</v>
      </c>
    </row>
    <row r="3609" spans="1:5" x14ac:dyDescent="0.25">
      <c r="A3609" s="41" t="s">
        <v>112</v>
      </c>
      <c r="B3609" s="42">
        <v>0.05</v>
      </c>
      <c r="C3609" s="42">
        <v>223.75</v>
      </c>
      <c r="D3609" s="42">
        <v>4475</v>
      </c>
      <c r="E3609" s="43">
        <v>44593</v>
      </c>
    </row>
    <row r="3610" spans="1:5" x14ac:dyDescent="0.25">
      <c r="A3610" s="41" t="s">
        <v>112</v>
      </c>
      <c r="B3610" s="42">
        <v>0.08</v>
      </c>
      <c r="C3610" s="42">
        <v>358</v>
      </c>
      <c r="D3610" s="42">
        <v>4475</v>
      </c>
      <c r="E3610" s="43">
        <v>44593</v>
      </c>
    </row>
    <row r="3611" spans="1:5" x14ac:dyDescent="0.25">
      <c r="A3611" s="41" t="s">
        <v>112</v>
      </c>
      <c r="B3611" s="42">
        <v>0.05</v>
      </c>
      <c r="C3611" s="42">
        <v>223.75</v>
      </c>
      <c r="D3611" s="42">
        <v>4475</v>
      </c>
      <c r="E3611" s="43">
        <v>44593</v>
      </c>
    </row>
    <row r="3612" spans="1:5" x14ac:dyDescent="0.25">
      <c r="A3612" s="41" t="s">
        <v>112</v>
      </c>
      <c r="B3612" s="42">
        <v>0.08</v>
      </c>
      <c r="C3612" s="42">
        <v>358</v>
      </c>
      <c r="D3612" s="42">
        <v>4475</v>
      </c>
      <c r="E3612" s="43">
        <v>44593</v>
      </c>
    </row>
    <row r="3613" spans="1:5" x14ac:dyDescent="0.25">
      <c r="A3613" s="41" t="s">
        <v>112</v>
      </c>
      <c r="B3613" s="42">
        <v>0.05</v>
      </c>
      <c r="C3613" s="42">
        <v>223.75</v>
      </c>
      <c r="D3613" s="42">
        <v>4475</v>
      </c>
      <c r="E3613" s="43">
        <v>44593</v>
      </c>
    </row>
    <row r="3614" spans="1:5" x14ac:dyDescent="0.25">
      <c r="A3614" s="41" t="s">
        <v>112</v>
      </c>
      <c r="B3614" s="42">
        <v>0.08</v>
      </c>
      <c r="C3614" s="42">
        <v>358</v>
      </c>
      <c r="D3614" s="42">
        <v>4475</v>
      </c>
      <c r="E3614" s="43">
        <v>44593</v>
      </c>
    </row>
    <row r="3615" spans="1:5" x14ac:dyDescent="0.25">
      <c r="A3615" s="41" t="s">
        <v>112</v>
      </c>
      <c r="B3615" s="42">
        <v>0.05</v>
      </c>
      <c r="C3615" s="42">
        <v>223.75</v>
      </c>
      <c r="D3615" s="42">
        <v>4475</v>
      </c>
      <c r="E3615" s="43">
        <v>44593</v>
      </c>
    </row>
    <row r="3616" spans="1:5" x14ac:dyDescent="0.25">
      <c r="A3616" s="41" t="s">
        <v>112</v>
      </c>
      <c r="B3616" s="42">
        <v>0.03</v>
      </c>
      <c r="C3616" s="42">
        <v>134.25</v>
      </c>
      <c r="D3616" s="42">
        <v>4475</v>
      </c>
      <c r="E3616" s="43">
        <v>44593</v>
      </c>
    </row>
    <row r="3617" spans="1:5" x14ac:dyDescent="0.25">
      <c r="A3617" s="41" t="s">
        <v>112</v>
      </c>
      <c r="B3617" s="42">
        <v>0.05</v>
      </c>
      <c r="C3617" s="42">
        <v>223.75</v>
      </c>
      <c r="D3617" s="42">
        <v>4475</v>
      </c>
      <c r="E3617" s="43">
        <v>44593</v>
      </c>
    </row>
    <row r="3618" spans="1:5" x14ac:dyDescent="0.25">
      <c r="A3618" s="41" t="s">
        <v>112</v>
      </c>
      <c r="B3618" s="42">
        <v>0.02</v>
      </c>
      <c r="C3618" s="42">
        <v>89.5</v>
      </c>
      <c r="D3618" s="42">
        <v>4475</v>
      </c>
      <c r="E3618" s="43">
        <v>44593</v>
      </c>
    </row>
    <row r="3619" spans="1:5" x14ac:dyDescent="0.25">
      <c r="A3619" s="41" t="s">
        <v>112</v>
      </c>
      <c r="B3619" s="42">
        <v>0.05</v>
      </c>
      <c r="C3619" s="42">
        <v>223.75</v>
      </c>
      <c r="D3619" s="42">
        <v>4475</v>
      </c>
      <c r="E3619" s="43">
        <v>44593</v>
      </c>
    </row>
    <row r="3620" spans="1:5" x14ac:dyDescent="0.25">
      <c r="A3620" s="41" t="s">
        <v>112</v>
      </c>
      <c r="B3620" s="42">
        <v>0.05</v>
      </c>
      <c r="C3620" s="42">
        <v>223.75</v>
      </c>
      <c r="D3620" s="42">
        <v>4475</v>
      </c>
      <c r="E3620" s="43">
        <v>44593</v>
      </c>
    </row>
    <row r="3621" spans="1:5" x14ac:dyDescent="0.25">
      <c r="A3621" s="41" t="s">
        <v>112</v>
      </c>
      <c r="B3621" s="42">
        <v>0.05</v>
      </c>
      <c r="C3621" s="42">
        <v>223.75</v>
      </c>
      <c r="D3621" s="42">
        <v>4475</v>
      </c>
      <c r="E3621" s="43">
        <v>44593</v>
      </c>
    </row>
    <row r="3622" spans="1:5" x14ac:dyDescent="0.25">
      <c r="A3622" s="41" t="s">
        <v>112</v>
      </c>
      <c r="B3622" s="42">
        <v>0.05</v>
      </c>
      <c r="C3622" s="42">
        <v>223.75</v>
      </c>
      <c r="D3622" s="42">
        <v>4475</v>
      </c>
      <c r="E3622" s="43">
        <v>44593</v>
      </c>
    </row>
    <row r="3623" spans="1:5" x14ac:dyDescent="0.25">
      <c r="A3623" s="41" t="s">
        <v>112</v>
      </c>
      <c r="B3623" s="42">
        <v>0.05</v>
      </c>
      <c r="C3623" s="42">
        <v>223.75</v>
      </c>
      <c r="D3623" s="42">
        <v>4475</v>
      </c>
      <c r="E3623" s="43">
        <v>44593</v>
      </c>
    </row>
    <row r="3624" spans="1:5" x14ac:dyDescent="0.25">
      <c r="A3624" s="41" t="s">
        <v>112</v>
      </c>
      <c r="B3624" s="42">
        <v>0.05</v>
      </c>
      <c r="C3624" s="42">
        <v>223.75</v>
      </c>
      <c r="D3624" s="42">
        <v>4475</v>
      </c>
      <c r="E3624" s="43">
        <v>44593</v>
      </c>
    </row>
    <row r="3625" spans="1:5" x14ac:dyDescent="0.25">
      <c r="A3625" s="41" t="s">
        <v>112</v>
      </c>
      <c r="B3625" s="42">
        <v>0.05</v>
      </c>
      <c r="C3625" s="42">
        <v>223.75</v>
      </c>
      <c r="D3625" s="42">
        <v>4475</v>
      </c>
      <c r="E3625" s="43">
        <v>44593</v>
      </c>
    </row>
    <row r="3626" spans="1:5" x14ac:dyDescent="0.25">
      <c r="A3626" s="41" t="s">
        <v>112</v>
      </c>
      <c r="B3626" s="42">
        <v>0.05</v>
      </c>
      <c r="C3626" s="42">
        <v>223.75</v>
      </c>
      <c r="D3626" s="42">
        <v>4475</v>
      </c>
      <c r="E3626" s="43">
        <v>44593</v>
      </c>
    </row>
    <row r="3627" spans="1:5" x14ac:dyDescent="0.25">
      <c r="A3627" s="41" t="s">
        <v>112</v>
      </c>
      <c r="B3627" s="42">
        <v>0.05</v>
      </c>
      <c r="C3627" s="42">
        <v>223.75</v>
      </c>
      <c r="D3627" s="42">
        <v>4475</v>
      </c>
      <c r="E3627" s="43">
        <v>44593</v>
      </c>
    </row>
    <row r="3628" spans="1:5" x14ac:dyDescent="0.25">
      <c r="A3628" s="41" t="s">
        <v>113</v>
      </c>
      <c r="B3628" s="42">
        <v>20</v>
      </c>
      <c r="C3628" s="42">
        <v>223.2</v>
      </c>
      <c r="D3628" s="42">
        <v>11.16</v>
      </c>
      <c r="E3628" s="43">
        <v>44593</v>
      </c>
    </row>
    <row r="3629" spans="1:5" x14ac:dyDescent="0.25">
      <c r="A3629" s="41" t="s">
        <v>113</v>
      </c>
      <c r="B3629" s="42">
        <v>20</v>
      </c>
      <c r="C3629" s="42">
        <v>223.2</v>
      </c>
      <c r="D3629" s="42">
        <v>11.16</v>
      </c>
      <c r="E3629" s="43">
        <v>44593</v>
      </c>
    </row>
    <row r="3630" spans="1:5" x14ac:dyDescent="0.25">
      <c r="A3630" s="41" t="s">
        <v>113</v>
      </c>
      <c r="B3630" s="42">
        <v>25</v>
      </c>
      <c r="C3630" s="42">
        <v>279</v>
      </c>
      <c r="D3630" s="42">
        <v>11.16</v>
      </c>
      <c r="E3630" s="43">
        <v>44593</v>
      </c>
    </row>
    <row r="3631" spans="1:5" x14ac:dyDescent="0.25">
      <c r="A3631" s="41" t="s">
        <v>113</v>
      </c>
      <c r="B3631" s="42">
        <v>20</v>
      </c>
      <c r="C3631" s="42">
        <v>223.2</v>
      </c>
      <c r="D3631" s="42">
        <v>11.16</v>
      </c>
      <c r="E3631" s="43">
        <v>44593</v>
      </c>
    </row>
    <row r="3632" spans="1:5" x14ac:dyDescent="0.25">
      <c r="A3632" s="41" t="s">
        <v>113</v>
      </c>
      <c r="B3632" s="42">
        <v>25</v>
      </c>
      <c r="C3632" s="42">
        <v>279</v>
      </c>
      <c r="D3632" s="42">
        <v>11.16</v>
      </c>
      <c r="E3632" s="43">
        <v>44593</v>
      </c>
    </row>
    <row r="3633" spans="1:5" x14ac:dyDescent="0.25">
      <c r="A3633" s="41" t="s">
        <v>113</v>
      </c>
      <c r="B3633" s="42">
        <v>25</v>
      </c>
      <c r="C3633" s="42">
        <v>279</v>
      </c>
      <c r="D3633" s="42">
        <v>11.16</v>
      </c>
      <c r="E3633" s="43">
        <v>44593</v>
      </c>
    </row>
    <row r="3634" spans="1:5" x14ac:dyDescent="0.25">
      <c r="A3634" s="41" t="s">
        <v>113</v>
      </c>
      <c r="B3634" s="42">
        <v>5</v>
      </c>
      <c r="C3634" s="42">
        <v>55.8</v>
      </c>
      <c r="D3634" s="42">
        <v>11.16</v>
      </c>
      <c r="E3634" s="43">
        <v>44593</v>
      </c>
    </row>
    <row r="3635" spans="1:5" x14ac:dyDescent="0.25">
      <c r="A3635" s="41" t="s">
        <v>113</v>
      </c>
      <c r="B3635" s="42">
        <v>5</v>
      </c>
      <c r="C3635" s="42">
        <v>55.8</v>
      </c>
      <c r="D3635" s="42">
        <v>11.16</v>
      </c>
      <c r="E3635" s="43">
        <v>44593</v>
      </c>
    </row>
    <row r="3636" spans="1:5" x14ac:dyDescent="0.25">
      <c r="A3636" s="41" t="s">
        <v>113</v>
      </c>
      <c r="B3636" s="42">
        <v>10</v>
      </c>
      <c r="C3636" s="42">
        <v>111.6</v>
      </c>
      <c r="D3636" s="42">
        <v>11.16</v>
      </c>
      <c r="E3636" s="43">
        <v>44593</v>
      </c>
    </row>
    <row r="3637" spans="1:5" x14ac:dyDescent="0.25">
      <c r="A3637" s="41" t="s">
        <v>113</v>
      </c>
      <c r="B3637" s="42">
        <v>5</v>
      </c>
      <c r="C3637" s="42">
        <v>55.8</v>
      </c>
      <c r="D3637" s="42">
        <v>11.16</v>
      </c>
      <c r="E3637" s="43">
        <v>44593</v>
      </c>
    </row>
    <row r="3638" spans="1:5" x14ac:dyDescent="0.25">
      <c r="A3638" s="41" t="s">
        <v>113</v>
      </c>
      <c r="B3638" s="42">
        <v>10</v>
      </c>
      <c r="C3638" s="42">
        <v>111.6</v>
      </c>
      <c r="D3638" s="42">
        <v>11.16</v>
      </c>
      <c r="E3638" s="43">
        <v>44593</v>
      </c>
    </row>
    <row r="3639" spans="1:5" x14ac:dyDescent="0.25">
      <c r="A3639" s="41" t="s">
        <v>113</v>
      </c>
      <c r="B3639" s="42">
        <v>10</v>
      </c>
      <c r="C3639" s="42">
        <v>111.6</v>
      </c>
      <c r="D3639" s="42">
        <v>11.16</v>
      </c>
      <c r="E3639" s="43">
        <v>44593</v>
      </c>
    </row>
    <row r="3640" spans="1:5" x14ac:dyDescent="0.25">
      <c r="A3640" s="41" t="s">
        <v>113</v>
      </c>
      <c r="B3640" s="42">
        <v>5</v>
      </c>
      <c r="C3640" s="42">
        <v>55.8</v>
      </c>
      <c r="D3640" s="42">
        <v>11.16</v>
      </c>
      <c r="E3640" s="43">
        <v>44593</v>
      </c>
    </row>
    <row r="3641" spans="1:5" x14ac:dyDescent="0.25">
      <c r="A3641" s="41" t="s">
        <v>113</v>
      </c>
      <c r="B3641" s="42">
        <v>10</v>
      </c>
      <c r="C3641" s="42">
        <v>111.6</v>
      </c>
      <c r="D3641" s="42">
        <v>11.16</v>
      </c>
      <c r="E3641" s="43">
        <v>44593</v>
      </c>
    </row>
    <row r="3642" spans="1:5" x14ac:dyDescent="0.25">
      <c r="A3642" s="41" t="s">
        <v>113</v>
      </c>
      <c r="B3642" s="42">
        <v>15</v>
      </c>
      <c r="C3642" s="42">
        <v>167.4</v>
      </c>
      <c r="D3642" s="42">
        <v>11.16</v>
      </c>
      <c r="E3642" s="43">
        <v>44593</v>
      </c>
    </row>
    <row r="3643" spans="1:5" x14ac:dyDescent="0.25">
      <c r="A3643" s="41" t="s">
        <v>113</v>
      </c>
      <c r="B3643" s="42">
        <v>10</v>
      </c>
      <c r="C3643" s="42">
        <v>111.6</v>
      </c>
      <c r="D3643" s="42">
        <v>11.16</v>
      </c>
      <c r="E3643" s="43">
        <v>44593</v>
      </c>
    </row>
    <row r="3644" spans="1:5" x14ac:dyDescent="0.25">
      <c r="A3644" s="41" t="s">
        <v>113</v>
      </c>
      <c r="B3644" s="42">
        <v>25</v>
      </c>
      <c r="C3644" s="42">
        <v>279</v>
      </c>
      <c r="D3644" s="42">
        <v>11.16</v>
      </c>
      <c r="E3644" s="43">
        <v>44593</v>
      </c>
    </row>
    <row r="3645" spans="1:5" x14ac:dyDescent="0.25">
      <c r="A3645" s="41" t="s">
        <v>113</v>
      </c>
      <c r="B3645" s="42">
        <v>25</v>
      </c>
      <c r="C3645" s="42">
        <v>279</v>
      </c>
      <c r="D3645" s="42">
        <v>11.16</v>
      </c>
      <c r="E3645" s="43">
        <v>44593</v>
      </c>
    </row>
    <row r="3646" spans="1:5" x14ac:dyDescent="0.25">
      <c r="A3646" s="41" t="s">
        <v>113</v>
      </c>
      <c r="B3646" s="42">
        <v>10</v>
      </c>
      <c r="C3646" s="42">
        <v>111.6</v>
      </c>
      <c r="D3646" s="42">
        <v>11.16</v>
      </c>
      <c r="E3646" s="43">
        <v>44593</v>
      </c>
    </row>
    <row r="3647" spans="1:5" x14ac:dyDescent="0.25">
      <c r="A3647" s="41" t="s">
        <v>113</v>
      </c>
      <c r="B3647" s="42">
        <v>15</v>
      </c>
      <c r="C3647" s="42">
        <v>167.4</v>
      </c>
      <c r="D3647" s="42">
        <v>11.16</v>
      </c>
      <c r="E3647" s="43">
        <v>44593</v>
      </c>
    </row>
    <row r="3648" spans="1:5" x14ac:dyDescent="0.25">
      <c r="A3648" s="41" t="s">
        <v>113</v>
      </c>
      <c r="B3648" s="42">
        <v>15</v>
      </c>
      <c r="C3648" s="42">
        <v>167.4</v>
      </c>
      <c r="D3648" s="42">
        <v>11.16</v>
      </c>
      <c r="E3648" s="43">
        <v>44593</v>
      </c>
    </row>
    <row r="3649" spans="1:5" x14ac:dyDescent="0.25">
      <c r="A3649" s="41" t="s">
        <v>113</v>
      </c>
      <c r="B3649" s="42">
        <v>10</v>
      </c>
      <c r="C3649" s="42">
        <v>111.6</v>
      </c>
      <c r="D3649" s="42">
        <v>11.16</v>
      </c>
      <c r="E3649" s="43">
        <v>44593</v>
      </c>
    </row>
    <row r="3650" spans="1:5" x14ac:dyDescent="0.25">
      <c r="A3650" s="41" t="s">
        <v>113</v>
      </c>
      <c r="B3650" s="42">
        <v>10</v>
      </c>
      <c r="C3650" s="42">
        <v>111.6</v>
      </c>
      <c r="D3650" s="42">
        <v>11.16</v>
      </c>
      <c r="E3650" s="43">
        <v>44593</v>
      </c>
    </row>
    <row r="3651" spans="1:5" x14ac:dyDescent="0.25">
      <c r="A3651" s="41" t="s">
        <v>113</v>
      </c>
      <c r="B3651" s="42">
        <v>15</v>
      </c>
      <c r="C3651" s="42">
        <v>167.4</v>
      </c>
      <c r="D3651" s="42">
        <v>11.16</v>
      </c>
      <c r="E3651" s="43">
        <v>44593</v>
      </c>
    </row>
    <row r="3652" spans="1:5" x14ac:dyDescent="0.25">
      <c r="A3652" s="41" t="s">
        <v>113</v>
      </c>
      <c r="B3652" s="42">
        <v>25</v>
      </c>
      <c r="C3652" s="42">
        <v>279</v>
      </c>
      <c r="D3652" s="42">
        <v>11.16</v>
      </c>
      <c r="E3652" s="43">
        <v>44593</v>
      </c>
    </row>
    <row r="3653" spans="1:5" x14ac:dyDescent="0.25">
      <c r="A3653" s="41" t="s">
        <v>113</v>
      </c>
      <c r="B3653" s="42">
        <v>15</v>
      </c>
      <c r="C3653" s="42">
        <v>167.4</v>
      </c>
      <c r="D3653" s="42">
        <v>11.16</v>
      </c>
      <c r="E3653" s="43">
        <v>44593</v>
      </c>
    </row>
    <row r="3654" spans="1:5" x14ac:dyDescent="0.25">
      <c r="A3654" s="41" t="s">
        <v>113</v>
      </c>
      <c r="B3654" s="42">
        <v>25</v>
      </c>
      <c r="C3654" s="42">
        <v>279</v>
      </c>
      <c r="D3654" s="42">
        <v>11.16</v>
      </c>
      <c r="E3654" s="43">
        <v>44593</v>
      </c>
    </row>
    <row r="3655" spans="1:5" x14ac:dyDescent="0.25">
      <c r="A3655" s="41" t="s">
        <v>113</v>
      </c>
      <c r="B3655" s="42">
        <v>25</v>
      </c>
      <c r="C3655" s="42">
        <v>279</v>
      </c>
      <c r="D3655" s="42">
        <v>11.16</v>
      </c>
      <c r="E3655" s="43">
        <v>44593</v>
      </c>
    </row>
    <row r="3656" spans="1:5" x14ac:dyDescent="0.25">
      <c r="A3656" s="41" t="s">
        <v>113</v>
      </c>
      <c r="B3656" s="42">
        <v>25</v>
      </c>
      <c r="C3656" s="42">
        <v>279</v>
      </c>
      <c r="D3656" s="42">
        <v>11.16</v>
      </c>
      <c r="E3656" s="43">
        <v>44593</v>
      </c>
    </row>
    <row r="3657" spans="1:5" x14ac:dyDescent="0.25">
      <c r="A3657" s="41" t="s">
        <v>113</v>
      </c>
      <c r="B3657" s="42">
        <v>25</v>
      </c>
      <c r="C3657" s="42">
        <v>279</v>
      </c>
      <c r="D3657" s="42">
        <v>11.16</v>
      </c>
      <c r="E3657" s="43">
        <v>44593</v>
      </c>
    </row>
    <row r="3658" spans="1:5" x14ac:dyDescent="0.25">
      <c r="A3658" s="41" t="s">
        <v>113</v>
      </c>
      <c r="B3658" s="42">
        <v>25</v>
      </c>
      <c r="C3658" s="42">
        <v>279</v>
      </c>
      <c r="D3658" s="42">
        <v>11.16</v>
      </c>
      <c r="E3658" s="43">
        <v>44593</v>
      </c>
    </row>
    <row r="3659" spans="1:5" x14ac:dyDescent="0.25">
      <c r="A3659" s="41" t="s">
        <v>113</v>
      </c>
      <c r="B3659" s="42">
        <v>10</v>
      </c>
      <c r="C3659" s="42">
        <v>111.6</v>
      </c>
      <c r="D3659" s="42">
        <v>11.16</v>
      </c>
      <c r="E3659" s="43">
        <v>44593</v>
      </c>
    </row>
    <row r="3660" spans="1:5" x14ac:dyDescent="0.25">
      <c r="A3660" s="41" t="s">
        <v>113</v>
      </c>
      <c r="B3660" s="42">
        <v>15</v>
      </c>
      <c r="C3660" s="42">
        <v>167.4</v>
      </c>
      <c r="D3660" s="42">
        <v>11.16</v>
      </c>
      <c r="E3660" s="43">
        <v>44593</v>
      </c>
    </row>
    <row r="3661" spans="1:5" x14ac:dyDescent="0.25">
      <c r="A3661" s="41" t="s">
        <v>113</v>
      </c>
      <c r="B3661" s="42">
        <v>25</v>
      </c>
      <c r="C3661" s="42">
        <v>279</v>
      </c>
      <c r="D3661" s="42">
        <v>11.16</v>
      </c>
      <c r="E3661" s="43">
        <v>44593</v>
      </c>
    </row>
    <row r="3662" spans="1:5" x14ac:dyDescent="0.25">
      <c r="A3662" s="41" t="s">
        <v>113</v>
      </c>
      <c r="B3662" s="42">
        <v>25</v>
      </c>
      <c r="C3662" s="42">
        <v>279</v>
      </c>
      <c r="D3662" s="42">
        <v>11.16</v>
      </c>
      <c r="E3662" s="43">
        <v>44593</v>
      </c>
    </row>
    <row r="3663" spans="1:5" x14ac:dyDescent="0.25">
      <c r="A3663" s="41" t="s">
        <v>113</v>
      </c>
      <c r="B3663" s="42">
        <v>10</v>
      </c>
      <c r="C3663" s="42">
        <v>111.6</v>
      </c>
      <c r="D3663" s="42">
        <v>11.16</v>
      </c>
      <c r="E3663" s="43">
        <v>44593</v>
      </c>
    </row>
    <row r="3664" spans="1:5" x14ac:dyDescent="0.25">
      <c r="A3664" s="41" t="s">
        <v>113</v>
      </c>
      <c r="B3664" s="42">
        <v>15</v>
      </c>
      <c r="C3664" s="42">
        <v>167.4</v>
      </c>
      <c r="D3664" s="42">
        <v>11.16</v>
      </c>
      <c r="E3664" s="43">
        <v>44593</v>
      </c>
    </row>
    <row r="3665" spans="1:5" x14ac:dyDescent="0.25">
      <c r="A3665" s="41" t="s">
        <v>113</v>
      </c>
      <c r="B3665" s="42">
        <v>10</v>
      </c>
      <c r="C3665" s="42">
        <v>111.6</v>
      </c>
      <c r="D3665" s="42">
        <v>11.16</v>
      </c>
      <c r="E3665" s="43">
        <v>44593</v>
      </c>
    </row>
    <row r="3666" spans="1:5" x14ac:dyDescent="0.25">
      <c r="A3666" s="41" t="s">
        <v>113</v>
      </c>
      <c r="B3666" s="42">
        <v>15</v>
      </c>
      <c r="C3666" s="42">
        <v>167.4</v>
      </c>
      <c r="D3666" s="42">
        <v>11.16</v>
      </c>
      <c r="E3666" s="43">
        <v>44593</v>
      </c>
    </row>
    <row r="3667" spans="1:5" x14ac:dyDescent="0.25">
      <c r="A3667" s="41" t="s">
        <v>113</v>
      </c>
      <c r="B3667" s="42">
        <v>85</v>
      </c>
      <c r="C3667" s="42">
        <v>948.6</v>
      </c>
      <c r="D3667" s="42">
        <v>11.16</v>
      </c>
      <c r="E3667" s="43">
        <v>44593</v>
      </c>
    </row>
    <row r="3668" spans="1:5" x14ac:dyDescent="0.25">
      <c r="A3668" s="41" t="s">
        <v>113</v>
      </c>
      <c r="B3668" s="42">
        <v>50</v>
      </c>
      <c r="C3668" s="42">
        <v>558</v>
      </c>
      <c r="D3668" s="42">
        <v>11.16</v>
      </c>
      <c r="E3668" s="43">
        <v>44593</v>
      </c>
    </row>
    <row r="3669" spans="1:5" x14ac:dyDescent="0.25">
      <c r="A3669" s="41" t="s">
        <v>113</v>
      </c>
      <c r="B3669" s="42">
        <v>50</v>
      </c>
      <c r="C3669" s="42">
        <v>558</v>
      </c>
      <c r="D3669" s="42">
        <v>11.16</v>
      </c>
      <c r="E3669" s="43">
        <v>44593</v>
      </c>
    </row>
    <row r="3670" spans="1:5" x14ac:dyDescent="0.25">
      <c r="A3670" s="41" t="s">
        <v>113</v>
      </c>
      <c r="B3670" s="42">
        <v>22</v>
      </c>
      <c r="C3670" s="42">
        <v>245.52</v>
      </c>
      <c r="D3670" s="42">
        <v>11.16</v>
      </c>
      <c r="E3670" s="43">
        <v>44593</v>
      </c>
    </row>
    <row r="3671" spans="1:5" x14ac:dyDescent="0.25">
      <c r="A3671" s="41" t="s">
        <v>113</v>
      </c>
      <c r="B3671" s="42">
        <v>50</v>
      </c>
      <c r="C3671" s="42">
        <v>558</v>
      </c>
      <c r="D3671" s="42">
        <v>11.16</v>
      </c>
      <c r="E3671" s="43">
        <v>44593</v>
      </c>
    </row>
    <row r="3672" spans="1:5" x14ac:dyDescent="0.25">
      <c r="A3672" s="41" t="s">
        <v>113</v>
      </c>
      <c r="B3672" s="42">
        <v>50</v>
      </c>
      <c r="C3672" s="42">
        <v>558</v>
      </c>
      <c r="D3672" s="42">
        <v>11.16</v>
      </c>
      <c r="E3672" s="43">
        <v>44593</v>
      </c>
    </row>
    <row r="3673" spans="1:5" x14ac:dyDescent="0.25">
      <c r="A3673" s="41" t="s">
        <v>113</v>
      </c>
      <c r="B3673" s="42">
        <v>50</v>
      </c>
      <c r="C3673" s="42">
        <v>558</v>
      </c>
      <c r="D3673" s="42">
        <v>11.16</v>
      </c>
      <c r="E3673" s="43">
        <v>44593</v>
      </c>
    </row>
    <row r="3674" spans="1:5" x14ac:dyDescent="0.25">
      <c r="A3674" s="41" t="s">
        <v>113</v>
      </c>
      <c r="B3674" s="42">
        <v>50</v>
      </c>
      <c r="C3674" s="42">
        <v>558</v>
      </c>
      <c r="D3674" s="42">
        <v>11.16</v>
      </c>
      <c r="E3674" s="43">
        <v>44593</v>
      </c>
    </row>
    <row r="3675" spans="1:5" x14ac:dyDescent="0.25">
      <c r="A3675" s="41" t="s">
        <v>113</v>
      </c>
      <c r="B3675" s="42">
        <v>50</v>
      </c>
      <c r="C3675" s="42">
        <v>558</v>
      </c>
      <c r="D3675" s="42">
        <v>11.16</v>
      </c>
      <c r="E3675" s="43">
        <v>44593</v>
      </c>
    </row>
    <row r="3676" spans="1:5" x14ac:dyDescent="0.25">
      <c r="A3676" s="41" t="s">
        <v>113</v>
      </c>
      <c r="B3676" s="42">
        <v>50</v>
      </c>
      <c r="C3676" s="42">
        <v>558</v>
      </c>
      <c r="D3676" s="42">
        <v>11.16</v>
      </c>
      <c r="E3676" s="43">
        <v>44593</v>
      </c>
    </row>
    <row r="3677" spans="1:5" x14ac:dyDescent="0.25">
      <c r="A3677" s="41" t="s">
        <v>113</v>
      </c>
      <c r="B3677" s="42">
        <v>50</v>
      </c>
      <c r="C3677" s="42">
        <v>558</v>
      </c>
      <c r="D3677" s="42">
        <v>11.16</v>
      </c>
      <c r="E3677" s="43">
        <v>44593</v>
      </c>
    </row>
    <row r="3678" spans="1:5" x14ac:dyDescent="0.25">
      <c r="A3678" s="41" t="s">
        <v>113</v>
      </c>
      <c r="B3678" s="42">
        <v>50</v>
      </c>
      <c r="C3678" s="42">
        <v>558</v>
      </c>
      <c r="D3678" s="42">
        <v>11.16</v>
      </c>
      <c r="E3678" s="43">
        <v>44593</v>
      </c>
    </row>
    <row r="3679" spans="1:5" x14ac:dyDescent="0.25">
      <c r="A3679" s="41" t="s">
        <v>113</v>
      </c>
      <c r="B3679" s="42">
        <v>50</v>
      </c>
      <c r="C3679" s="42">
        <v>558</v>
      </c>
      <c r="D3679" s="42">
        <v>11.16</v>
      </c>
      <c r="E3679" s="43">
        <v>44593</v>
      </c>
    </row>
    <row r="3680" spans="1:5" x14ac:dyDescent="0.25">
      <c r="A3680" s="41" t="s">
        <v>113</v>
      </c>
      <c r="B3680" s="42">
        <v>50</v>
      </c>
      <c r="C3680" s="42">
        <v>558</v>
      </c>
      <c r="D3680" s="42">
        <v>11.16</v>
      </c>
      <c r="E3680" s="43">
        <v>44593</v>
      </c>
    </row>
    <row r="3681" spans="1:5" x14ac:dyDescent="0.25">
      <c r="A3681" s="41" t="s">
        <v>113</v>
      </c>
      <c r="B3681" s="42">
        <v>50</v>
      </c>
      <c r="C3681" s="42">
        <v>558</v>
      </c>
      <c r="D3681" s="42">
        <v>11.16</v>
      </c>
      <c r="E3681" s="43">
        <v>44593</v>
      </c>
    </row>
    <row r="3682" spans="1:5" x14ac:dyDescent="0.25">
      <c r="A3682" s="41" t="s">
        <v>113</v>
      </c>
      <c r="B3682" s="42">
        <v>50</v>
      </c>
      <c r="C3682" s="42">
        <v>558</v>
      </c>
      <c r="D3682" s="42">
        <v>11.16</v>
      </c>
      <c r="E3682" s="43">
        <v>44593</v>
      </c>
    </row>
    <row r="3683" spans="1:5" x14ac:dyDescent="0.25">
      <c r="A3683" s="41" t="s">
        <v>114</v>
      </c>
      <c r="B3683" s="42">
        <v>100</v>
      </c>
      <c r="C3683" s="42">
        <v>816</v>
      </c>
      <c r="D3683" s="42">
        <v>8.16</v>
      </c>
      <c r="E3683" s="43">
        <v>44593</v>
      </c>
    </row>
    <row r="3684" spans="1:5" x14ac:dyDescent="0.25">
      <c r="A3684" s="41" t="s">
        <v>114</v>
      </c>
      <c r="B3684" s="42">
        <v>34</v>
      </c>
      <c r="C3684" s="42">
        <v>277.44</v>
      </c>
      <c r="D3684" s="42">
        <v>8.16</v>
      </c>
      <c r="E3684" s="43">
        <v>44593</v>
      </c>
    </row>
    <row r="3685" spans="1:5" x14ac:dyDescent="0.25">
      <c r="A3685" s="41" t="s">
        <v>114</v>
      </c>
      <c r="B3685" s="42">
        <v>100</v>
      </c>
      <c r="C3685" s="42">
        <v>816</v>
      </c>
      <c r="D3685" s="42">
        <v>8.16</v>
      </c>
      <c r="E3685" s="43">
        <v>44593</v>
      </c>
    </row>
    <row r="3686" spans="1:5" x14ac:dyDescent="0.25">
      <c r="A3686" s="41" t="s">
        <v>114</v>
      </c>
      <c r="B3686" s="42">
        <v>225</v>
      </c>
      <c r="C3686" s="42">
        <v>1872</v>
      </c>
      <c r="D3686" s="42">
        <v>8.32</v>
      </c>
      <c r="E3686" s="43">
        <v>44593</v>
      </c>
    </row>
    <row r="3687" spans="1:5" x14ac:dyDescent="0.25">
      <c r="A3687" s="41" t="s">
        <v>114</v>
      </c>
      <c r="B3687" s="42">
        <v>100</v>
      </c>
      <c r="C3687" s="42">
        <v>816</v>
      </c>
      <c r="D3687" s="42">
        <v>8.16</v>
      </c>
      <c r="E3687" s="43">
        <v>44593</v>
      </c>
    </row>
    <row r="3688" spans="1:5" x14ac:dyDescent="0.25">
      <c r="A3688" s="41" t="s">
        <v>114</v>
      </c>
      <c r="B3688" s="42">
        <v>34</v>
      </c>
      <c r="C3688" s="42">
        <v>277.44</v>
      </c>
      <c r="D3688" s="42">
        <v>8.16</v>
      </c>
      <c r="E3688" s="43">
        <v>44593</v>
      </c>
    </row>
    <row r="3689" spans="1:5" x14ac:dyDescent="0.25">
      <c r="A3689" s="41" t="s">
        <v>114</v>
      </c>
      <c r="B3689" s="42">
        <v>100</v>
      </c>
      <c r="C3689" s="42">
        <v>816</v>
      </c>
      <c r="D3689" s="42">
        <v>8.16</v>
      </c>
      <c r="E3689" s="43">
        <v>44593</v>
      </c>
    </row>
    <row r="3690" spans="1:5" x14ac:dyDescent="0.25">
      <c r="A3690" s="41" t="s">
        <v>114</v>
      </c>
      <c r="B3690" s="42">
        <v>200</v>
      </c>
      <c r="C3690" s="42">
        <v>1632</v>
      </c>
      <c r="D3690" s="42">
        <v>8.16</v>
      </c>
      <c r="E3690" s="43">
        <v>44593</v>
      </c>
    </row>
    <row r="3691" spans="1:5" x14ac:dyDescent="0.25">
      <c r="A3691" s="41" t="s">
        <v>114</v>
      </c>
      <c r="B3691" s="42">
        <v>100</v>
      </c>
      <c r="C3691" s="42">
        <v>816</v>
      </c>
      <c r="D3691" s="42">
        <v>8.16</v>
      </c>
      <c r="E3691" s="43">
        <v>44593</v>
      </c>
    </row>
    <row r="3692" spans="1:5" x14ac:dyDescent="0.25">
      <c r="A3692" s="41" t="s">
        <v>114</v>
      </c>
      <c r="B3692" s="42">
        <v>34</v>
      </c>
      <c r="C3692" s="42">
        <v>277.44</v>
      </c>
      <c r="D3692" s="42">
        <v>8.16</v>
      </c>
      <c r="E3692" s="43">
        <v>44593</v>
      </c>
    </row>
    <row r="3693" spans="1:5" x14ac:dyDescent="0.25">
      <c r="A3693" s="41" t="s">
        <v>114</v>
      </c>
      <c r="B3693" s="42">
        <v>100</v>
      </c>
      <c r="C3693" s="42">
        <v>816</v>
      </c>
      <c r="D3693" s="42">
        <v>8.16</v>
      </c>
      <c r="E3693" s="43">
        <v>44593</v>
      </c>
    </row>
    <row r="3694" spans="1:5" x14ac:dyDescent="0.25">
      <c r="A3694" s="41" t="s">
        <v>114</v>
      </c>
      <c r="B3694" s="42">
        <v>250</v>
      </c>
      <c r="C3694" s="42">
        <v>2040</v>
      </c>
      <c r="D3694" s="42">
        <v>8.16</v>
      </c>
      <c r="E3694" s="43">
        <v>44593</v>
      </c>
    </row>
    <row r="3695" spans="1:5" x14ac:dyDescent="0.25">
      <c r="A3695" s="41" t="s">
        <v>114</v>
      </c>
      <c r="B3695" s="42">
        <v>100</v>
      </c>
      <c r="C3695" s="42">
        <v>816</v>
      </c>
      <c r="D3695" s="42">
        <v>8.16</v>
      </c>
      <c r="E3695" s="43">
        <v>44593</v>
      </c>
    </row>
    <row r="3696" spans="1:5" x14ac:dyDescent="0.25">
      <c r="A3696" s="41" t="s">
        <v>114</v>
      </c>
      <c r="B3696" s="42">
        <v>34</v>
      </c>
      <c r="C3696" s="42">
        <v>277.44</v>
      </c>
      <c r="D3696" s="42">
        <v>8.16</v>
      </c>
      <c r="E3696" s="43">
        <v>44593</v>
      </c>
    </row>
    <row r="3697" spans="1:5" x14ac:dyDescent="0.25">
      <c r="A3697" s="41" t="s">
        <v>114</v>
      </c>
      <c r="B3697" s="42">
        <v>100</v>
      </c>
      <c r="C3697" s="42">
        <v>816</v>
      </c>
      <c r="D3697" s="42">
        <v>8.16</v>
      </c>
      <c r="E3697" s="43">
        <v>44593</v>
      </c>
    </row>
    <row r="3698" spans="1:5" x14ac:dyDescent="0.25">
      <c r="A3698" s="41" t="s">
        <v>114</v>
      </c>
      <c r="B3698" s="42">
        <v>200</v>
      </c>
      <c r="C3698" s="42">
        <v>1632</v>
      </c>
      <c r="D3698" s="42">
        <v>8.16</v>
      </c>
      <c r="E3698" s="43">
        <v>44593</v>
      </c>
    </row>
    <row r="3699" spans="1:5" x14ac:dyDescent="0.25">
      <c r="A3699" s="41" t="s">
        <v>114</v>
      </c>
      <c r="B3699" s="42">
        <v>100</v>
      </c>
      <c r="C3699" s="42">
        <v>816</v>
      </c>
      <c r="D3699" s="42">
        <v>8.16</v>
      </c>
      <c r="E3699" s="43">
        <v>44593</v>
      </c>
    </row>
    <row r="3700" spans="1:5" x14ac:dyDescent="0.25">
      <c r="A3700" s="41" t="s">
        <v>114</v>
      </c>
      <c r="B3700" s="42">
        <v>34</v>
      </c>
      <c r="C3700" s="42">
        <v>277.44</v>
      </c>
      <c r="D3700" s="42">
        <v>8.16</v>
      </c>
      <c r="E3700" s="43">
        <v>44593</v>
      </c>
    </row>
    <row r="3701" spans="1:5" x14ac:dyDescent="0.25">
      <c r="A3701" s="41" t="s">
        <v>114</v>
      </c>
      <c r="B3701" s="42">
        <v>100</v>
      </c>
      <c r="C3701" s="42">
        <v>816</v>
      </c>
      <c r="D3701" s="42">
        <v>8.16</v>
      </c>
      <c r="E3701" s="43">
        <v>44593</v>
      </c>
    </row>
    <row r="3702" spans="1:5" x14ac:dyDescent="0.25">
      <c r="A3702" s="41" t="s">
        <v>114</v>
      </c>
      <c r="B3702" s="42">
        <v>200</v>
      </c>
      <c r="C3702" s="42">
        <v>1632</v>
      </c>
      <c r="D3702" s="42">
        <v>8.16</v>
      </c>
      <c r="E3702" s="43">
        <v>44593</v>
      </c>
    </row>
    <row r="3703" spans="1:5" x14ac:dyDescent="0.25">
      <c r="A3703" s="41" t="s">
        <v>114</v>
      </c>
      <c r="B3703" s="42">
        <v>100</v>
      </c>
      <c r="C3703" s="42">
        <v>816</v>
      </c>
      <c r="D3703" s="42">
        <v>8.16</v>
      </c>
      <c r="E3703" s="43">
        <v>44593</v>
      </c>
    </row>
    <row r="3704" spans="1:5" x14ac:dyDescent="0.25">
      <c r="A3704" s="41" t="s">
        <v>114</v>
      </c>
      <c r="B3704" s="42">
        <v>34</v>
      </c>
      <c r="C3704" s="42">
        <v>277.44</v>
      </c>
      <c r="D3704" s="42">
        <v>8.16</v>
      </c>
      <c r="E3704" s="43">
        <v>44593</v>
      </c>
    </row>
    <row r="3705" spans="1:5" x14ac:dyDescent="0.25">
      <c r="A3705" s="41" t="s">
        <v>114</v>
      </c>
      <c r="B3705" s="42">
        <v>100</v>
      </c>
      <c r="C3705" s="42">
        <v>816</v>
      </c>
      <c r="D3705" s="42">
        <v>8.16</v>
      </c>
      <c r="E3705" s="43">
        <v>44593</v>
      </c>
    </row>
    <row r="3706" spans="1:5" x14ac:dyDescent="0.25">
      <c r="A3706" s="41" t="s">
        <v>114</v>
      </c>
      <c r="B3706" s="42">
        <v>300</v>
      </c>
      <c r="C3706" s="42">
        <v>2448</v>
      </c>
      <c r="D3706" s="42">
        <v>8.16</v>
      </c>
      <c r="E3706" s="43">
        <v>44593</v>
      </c>
    </row>
    <row r="3707" spans="1:5" x14ac:dyDescent="0.25">
      <c r="A3707" s="41" t="s">
        <v>114</v>
      </c>
      <c r="B3707" s="42">
        <v>100</v>
      </c>
      <c r="C3707" s="42">
        <v>816</v>
      </c>
      <c r="D3707" s="42">
        <v>8.16</v>
      </c>
      <c r="E3707" s="43">
        <v>44593</v>
      </c>
    </row>
    <row r="3708" spans="1:5" x14ac:dyDescent="0.25">
      <c r="A3708" s="41" t="s">
        <v>114</v>
      </c>
      <c r="B3708" s="42">
        <v>34</v>
      </c>
      <c r="C3708" s="42">
        <v>277.44</v>
      </c>
      <c r="D3708" s="42">
        <v>8.16</v>
      </c>
      <c r="E3708" s="43">
        <v>44593</v>
      </c>
    </row>
    <row r="3709" spans="1:5" x14ac:dyDescent="0.25">
      <c r="A3709" s="41" t="s">
        <v>114</v>
      </c>
      <c r="B3709" s="42">
        <v>100</v>
      </c>
      <c r="C3709" s="42">
        <v>885</v>
      </c>
      <c r="D3709" s="42">
        <v>8.85</v>
      </c>
      <c r="E3709" s="43">
        <v>44593</v>
      </c>
    </row>
    <row r="3710" spans="1:5" x14ac:dyDescent="0.25">
      <c r="A3710" s="41" t="s">
        <v>114</v>
      </c>
      <c r="B3710" s="42">
        <v>200</v>
      </c>
      <c r="C3710" s="42">
        <v>2196</v>
      </c>
      <c r="D3710" s="42">
        <v>10.98</v>
      </c>
      <c r="E3710" s="43">
        <v>44593</v>
      </c>
    </row>
    <row r="3711" spans="1:5" x14ac:dyDescent="0.25">
      <c r="A3711" s="41" t="s">
        <v>114</v>
      </c>
      <c r="B3711" s="42">
        <v>100</v>
      </c>
      <c r="C3711" s="42">
        <v>1116</v>
      </c>
      <c r="D3711" s="42">
        <v>11.16</v>
      </c>
      <c r="E3711" s="43">
        <v>44593</v>
      </c>
    </row>
    <row r="3712" spans="1:5" x14ac:dyDescent="0.25">
      <c r="A3712" s="41" t="s">
        <v>114</v>
      </c>
      <c r="B3712" s="42">
        <v>34</v>
      </c>
      <c r="C3712" s="42">
        <v>379.44</v>
      </c>
      <c r="D3712" s="42">
        <v>11.16</v>
      </c>
      <c r="E3712" s="43">
        <v>44593</v>
      </c>
    </row>
    <row r="3713" spans="1:5" x14ac:dyDescent="0.25">
      <c r="A3713" s="41" t="s">
        <v>114</v>
      </c>
      <c r="B3713" s="42">
        <v>100</v>
      </c>
      <c r="C3713" s="42">
        <v>1116</v>
      </c>
      <c r="D3713" s="42">
        <v>11.16</v>
      </c>
      <c r="E3713" s="43">
        <v>44593</v>
      </c>
    </row>
    <row r="3714" spans="1:5" x14ac:dyDescent="0.25">
      <c r="A3714" s="41" t="s">
        <v>114</v>
      </c>
      <c r="B3714" s="42">
        <v>300</v>
      </c>
      <c r="C3714" s="42">
        <v>3348</v>
      </c>
      <c r="D3714" s="42">
        <v>11.16</v>
      </c>
      <c r="E3714" s="43">
        <v>44593</v>
      </c>
    </row>
    <row r="3715" spans="1:5" x14ac:dyDescent="0.25">
      <c r="A3715" s="41" t="s">
        <v>114</v>
      </c>
      <c r="B3715" s="42">
        <v>100</v>
      </c>
      <c r="C3715" s="42">
        <v>1116</v>
      </c>
      <c r="D3715" s="42">
        <v>11.16</v>
      </c>
      <c r="E3715" s="43">
        <v>44593</v>
      </c>
    </row>
    <row r="3716" spans="1:5" x14ac:dyDescent="0.25">
      <c r="A3716" s="41" t="s">
        <v>114</v>
      </c>
      <c r="B3716" s="42">
        <v>34</v>
      </c>
      <c r="C3716" s="42">
        <v>379.44</v>
      </c>
      <c r="D3716" s="42">
        <v>11.16</v>
      </c>
      <c r="E3716" s="43">
        <v>44593</v>
      </c>
    </row>
    <row r="3717" spans="1:5" x14ac:dyDescent="0.25">
      <c r="A3717" s="41" t="s">
        <v>114</v>
      </c>
      <c r="B3717" s="42">
        <v>100</v>
      </c>
      <c r="C3717" s="42">
        <v>1116</v>
      </c>
      <c r="D3717" s="42">
        <v>11.16</v>
      </c>
      <c r="E3717" s="43">
        <v>44593</v>
      </c>
    </row>
    <row r="3718" spans="1:5" x14ac:dyDescent="0.25">
      <c r="A3718" s="41" t="s">
        <v>114</v>
      </c>
      <c r="B3718" s="42">
        <v>200</v>
      </c>
      <c r="C3718" s="42">
        <v>2232</v>
      </c>
      <c r="D3718" s="42">
        <v>11.16</v>
      </c>
      <c r="E3718" s="43">
        <v>44593</v>
      </c>
    </row>
    <row r="3719" spans="1:5" x14ac:dyDescent="0.25">
      <c r="A3719" s="41" t="s">
        <v>114</v>
      </c>
      <c r="B3719" s="42">
        <v>100</v>
      </c>
      <c r="C3719" s="42">
        <v>1116</v>
      </c>
      <c r="D3719" s="42">
        <v>11.16</v>
      </c>
      <c r="E3719" s="43">
        <v>44593</v>
      </c>
    </row>
    <row r="3720" spans="1:5" x14ac:dyDescent="0.25">
      <c r="A3720" s="41" t="s">
        <v>114</v>
      </c>
      <c r="B3720" s="42">
        <v>34</v>
      </c>
      <c r="C3720" s="42">
        <v>379.44</v>
      </c>
      <c r="D3720" s="42">
        <v>11.16</v>
      </c>
      <c r="E3720" s="43">
        <v>44593</v>
      </c>
    </row>
    <row r="3721" spans="1:5" x14ac:dyDescent="0.25">
      <c r="A3721" s="41" t="s">
        <v>114</v>
      </c>
      <c r="B3721" s="42">
        <v>100</v>
      </c>
      <c r="C3721" s="42">
        <v>1116</v>
      </c>
      <c r="D3721" s="42">
        <v>11.16</v>
      </c>
      <c r="E3721" s="43">
        <v>44593</v>
      </c>
    </row>
    <row r="3722" spans="1:5" x14ac:dyDescent="0.25">
      <c r="A3722" s="41" t="s">
        <v>114</v>
      </c>
      <c r="B3722" s="42">
        <v>250</v>
      </c>
      <c r="C3722" s="42">
        <v>2790</v>
      </c>
      <c r="D3722" s="42">
        <v>11.16</v>
      </c>
      <c r="E3722" s="43">
        <v>44593</v>
      </c>
    </row>
    <row r="3723" spans="1:5" x14ac:dyDescent="0.25">
      <c r="A3723" s="41" t="s">
        <v>114</v>
      </c>
      <c r="B3723" s="42">
        <v>100</v>
      </c>
      <c r="C3723" s="42">
        <v>1116</v>
      </c>
      <c r="D3723" s="42">
        <v>11.16</v>
      </c>
      <c r="E3723" s="43">
        <v>44593</v>
      </c>
    </row>
    <row r="3724" spans="1:5" x14ac:dyDescent="0.25">
      <c r="A3724" s="41" t="s">
        <v>114</v>
      </c>
      <c r="B3724" s="42">
        <v>34</v>
      </c>
      <c r="C3724" s="42">
        <v>379.44</v>
      </c>
      <c r="D3724" s="42">
        <v>11.16</v>
      </c>
      <c r="E3724" s="43">
        <v>44593</v>
      </c>
    </row>
    <row r="3725" spans="1:5" x14ac:dyDescent="0.25">
      <c r="A3725" s="41" t="s">
        <v>114</v>
      </c>
      <c r="B3725" s="42">
        <v>100</v>
      </c>
      <c r="C3725" s="42">
        <v>1116</v>
      </c>
      <c r="D3725" s="42">
        <v>11.16</v>
      </c>
      <c r="E3725" s="43">
        <v>44593</v>
      </c>
    </row>
    <row r="3726" spans="1:5" x14ac:dyDescent="0.25">
      <c r="A3726" s="41" t="s">
        <v>114</v>
      </c>
      <c r="B3726" s="42">
        <v>250</v>
      </c>
      <c r="C3726" s="42">
        <v>2790</v>
      </c>
      <c r="D3726" s="42">
        <v>11.16</v>
      </c>
      <c r="E3726" s="43">
        <v>44593</v>
      </c>
    </row>
    <row r="3727" spans="1:5" x14ac:dyDescent="0.25">
      <c r="A3727" s="41" t="s">
        <v>114</v>
      </c>
      <c r="B3727" s="42">
        <v>100</v>
      </c>
      <c r="C3727" s="42">
        <v>1116</v>
      </c>
      <c r="D3727" s="42">
        <v>11.16</v>
      </c>
      <c r="E3727" s="43">
        <v>44593</v>
      </c>
    </row>
    <row r="3728" spans="1:5" x14ac:dyDescent="0.25">
      <c r="A3728" s="41" t="s">
        <v>114</v>
      </c>
      <c r="B3728" s="42">
        <v>34</v>
      </c>
      <c r="C3728" s="42">
        <v>379.44</v>
      </c>
      <c r="D3728" s="42">
        <v>11.16</v>
      </c>
      <c r="E3728" s="43">
        <v>44593</v>
      </c>
    </row>
    <row r="3729" spans="1:5" x14ac:dyDescent="0.25">
      <c r="A3729" s="41" t="s">
        <v>114</v>
      </c>
      <c r="B3729" s="42">
        <v>100</v>
      </c>
      <c r="C3729" s="42">
        <v>1116</v>
      </c>
      <c r="D3729" s="42">
        <v>11.16</v>
      </c>
      <c r="E3729" s="43">
        <v>44593</v>
      </c>
    </row>
    <row r="3730" spans="1:5" x14ac:dyDescent="0.25">
      <c r="A3730" s="41" t="s">
        <v>114</v>
      </c>
      <c r="B3730" s="42">
        <v>200</v>
      </c>
      <c r="C3730" s="42">
        <v>2232</v>
      </c>
      <c r="D3730" s="42">
        <v>11.16</v>
      </c>
      <c r="E3730" s="43">
        <v>44593</v>
      </c>
    </row>
    <row r="3731" spans="1:5" x14ac:dyDescent="0.25">
      <c r="A3731" s="41" t="s">
        <v>114</v>
      </c>
      <c r="B3731" s="42">
        <v>100</v>
      </c>
      <c r="C3731" s="42">
        <v>1116</v>
      </c>
      <c r="D3731" s="42">
        <v>11.16</v>
      </c>
      <c r="E3731" s="43">
        <v>44593</v>
      </c>
    </row>
    <row r="3732" spans="1:5" x14ac:dyDescent="0.25">
      <c r="A3732" s="41" t="s">
        <v>114</v>
      </c>
      <c r="B3732" s="42">
        <v>34</v>
      </c>
      <c r="C3732" s="42">
        <v>379.44</v>
      </c>
      <c r="D3732" s="42">
        <v>11.16</v>
      </c>
      <c r="E3732" s="43">
        <v>44593</v>
      </c>
    </row>
    <row r="3733" spans="1:5" x14ac:dyDescent="0.25">
      <c r="A3733" s="41" t="s">
        <v>114</v>
      </c>
      <c r="B3733" s="42">
        <v>100</v>
      </c>
      <c r="C3733" s="42">
        <v>1116</v>
      </c>
      <c r="D3733" s="42">
        <v>11.16</v>
      </c>
      <c r="E3733" s="43">
        <v>44593</v>
      </c>
    </row>
    <row r="3734" spans="1:5" x14ac:dyDescent="0.25">
      <c r="A3734" s="41" t="s">
        <v>114</v>
      </c>
      <c r="B3734" s="42">
        <v>250</v>
      </c>
      <c r="C3734" s="42">
        <v>2790</v>
      </c>
      <c r="D3734" s="42">
        <v>11.16</v>
      </c>
      <c r="E3734" s="43">
        <v>44593</v>
      </c>
    </row>
    <row r="3735" spans="1:5" x14ac:dyDescent="0.25">
      <c r="A3735" s="41" t="s">
        <v>114</v>
      </c>
      <c r="B3735" s="42">
        <v>100</v>
      </c>
      <c r="C3735" s="42">
        <v>1116</v>
      </c>
      <c r="D3735" s="42">
        <v>11.16</v>
      </c>
      <c r="E3735" s="43">
        <v>44593</v>
      </c>
    </row>
    <row r="3736" spans="1:5" x14ac:dyDescent="0.25">
      <c r="A3736" s="41" t="s">
        <v>114</v>
      </c>
      <c r="B3736" s="42">
        <v>34</v>
      </c>
      <c r="C3736" s="42">
        <v>379.44</v>
      </c>
      <c r="D3736" s="42">
        <v>11.16</v>
      </c>
      <c r="E3736" s="43">
        <v>44593</v>
      </c>
    </row>
    <row r="3737" spans="1:5" x14ac:dyDescent="0.25">
      <c r="A3737" s="41" t="s">
        <v>114</v>
      </c>
      <c r="B3737" s="42">
        <v>100</v>
      </c>
      <c r="C3737" s="42">
        <v>1116</v>
      </c>
      <c r="D3737" s="42">
        <v>11.16</v>
      </c>
      <c r="E3737" s="43">
        <v>44593</v>
      </c>
    </row>
    <row r="3738" spans="1:5" x14ac:dyDescent="0.25">
      <c r="A3738" s="41" t="s">
        <v>114</v>
      </c>
      <c r="B3738" s="42">
        <v>400</v>
      </c>
      <c r="C3738" s="42">
        <v>4464</v>
      </c>
      <c r="D3738" s="42">
        <v>11.16</v>
      </c>
      <c r="E3738" s="43">
        <v>44593</v>
      </c>
    </row>
    <row r="3739" spans="1:5" x14ac:dyDescent="0.25">
      <c r="A3739" s="41" t="s">
        <v>114</v>
      </c>
      <c r="B3739" s="42">
        <v>200</v>
      </c>
      <c r="C3739" s="42">
        <v>2232</v>
      </c>
      <c r="D3739" s="42">
        <v>11.16</v>
      </c>
      <c r="E3739" s="43">
        <v>44593</v>
      </c>
    </row>
    <row r="3740" spans="1:5" x14ac:dyDescent="0.25">
      <c r="A3740" s="41" t="s">
        <v>114</v>
      </c>
      <c r="B3740" s="42">
        <v>42</v>
      </c>
      <c r="C3740" s="42">
        <v>468.72</v>
      </c>
      <c r="D3740" s="42">
        <v>11.16</v>
      </c>
      <c r="E3740" s="43">
        <v>44593</v>
      </c>
    </row>
    <row r="3741" spans="1:5" x14ac:dyDescent="0.25">
      <c r="A3741" s="41" t="s">
        <v>114</v>
      </c>
      <c r="B3741" s="42">
        <v>100</v>
      </c>
      <c r="C3741" s="42">
        <v>1673.03</v>
      </c>
      <c r="D3741" s="42">
        <v>16.73</v>
      </c>
      <c r="E3741" s="43">
        <v>44593</v>
      </c>
    </row>
    <row r="3742" spans="1:5" x14ac:dyDescent="0.25">
      <c r="A3742" s="41" t="s">
        <v>114</v>
      </c>
      <c r="B3742" s="42">
        <v>304</v>
      </c>
      <c r="C3742" s="42">
        <v>6002.07</v>
      </c>
      <c r="D3742" s="42">
        <v>19.739999999999998</v>
      </c>
      <c r="E3742" s="43">
        <v>44593</v>
      </c>
    </row>
    <row r="3743" spans="1:5" x14ac:dyDescent="0.25">
      <c r="A3743" s="41" t="s">
        <v>114</v>
      </c>
      <c r="B3743" s="42">
        <v>200</v>
      </c>
      <c r="C3743" s="42">
        <v>3588</v>
      </c>
      <c r="D3743" s="42">
        <v>17.940000000000001</v>
      </c>
      <c r="E3743" s="43">
        <v>44593</v>
      </c>
    </row>
    <row r="3744" spans="1:5" x14ac:dyDescent="0.25">
      <c r="A3744" s="41" t="s">
        <v>114</v>
      </c>
      <c r="B3744" s="42">
        <v>40</v>
      </c>
      <c r="C3744" s="42">
        <v>717.6</v>
      </c>
      <c r="D3744" s="42">
        <v>17.940000000000001</v>
      </c>
      <c r="E3744" s="43">
        <v>44593</v>
      </c>
    </row>
    <row r="3745" spans="1:5" x14ac:dyDescent="0.25">
      <c r="A3745" s="41" t="s">
        <v>114</v>
      </c>
      <c r="B3745" s="42">
        <v>100</v>
      </c>
      <c r="C3745" s="42">
        <v>1794</v>
      </c>
      <c r="D3745" s="42">
        <v>17.940000000000001</v>
      </c>
      <c r="E3745" s="43">
        <v>44593</v>
      </c>
    </row>
    <row r="3746" spans="1:5" x14ac:dyDescent="0.25">
      <c r="A3746" s="41" t="s">
        <v>114</v>
      </c>
      <c r="B3746" s="42">
        <v>304</v>
      </c>
      <c r="C3746" s="42">
        <v>5453.76</v>
      </c>
      <c r="D3746" s="42">
        <v>17.940000000000001</v>
      </c>
      <c r="E3746" s="43">
        <v>44593</v>
      </c>
    </row>
    <row r="3747" spans="1:5" x14ac:dyDescent="0.25">
      <c r="A3747" s="41" t="s">
        <v>114</v>
      </c>
      <c r="B3747" s="42">
        <v>200</v>
      </c>
      <c r="C3747" s="42">
        <v>3588</v>
      </c>
      <c r="D3747" s="42">
        <v>17.940000000000001</v>
      </c>
      <c r="E3747" s="43">
        <v>44593</v>
      </c>
    </row>
    <row r="3748" spans="1:5" x14ac:dyDescent="0.25">
      <c r="A3748" s="41" t="s">
        <v>114</v>
      </c>
      <c r="B3748" s="42">
        <v>40</v>
      </c>
      <c r="C3748" s="42">
        <v>717.6</v>
      </c>
      <c r="D3748" s="42">
        <v>17.940000000000001</v>
      </c>
      <c r="E3748" s="43">
        <v>44593</v>
      </c>
    </row>
    <row r="3749" spans="1:5" x14ac:dyDescent="0.25">
      <c r="A3749" s="41" t="s">
        <v>114</v>
      </c>
      <c r="B3749" s="42">
        <v>100</v>
      </c>
      <c r="C3749" s="42">
        <v>1794</v>
      </c>
      <c r="D3749" s="42">
        <v>17.940000000000001</v>
      </c>
      <c r="E3749" s="43">
        <v>44593</v>
      </c>
    </row>
    <row r="3750" spans="1:5" x14ac:dyDescent="0.25">
      <c r="A3750" s="41" t="s">
        <v>114</v>
      </c>
      <c r="B3750" s="42">
        <v>304</v>
      </c>
      <c r="C3750" s="42">
        <v>5453.76</v>
      </c>
      <c r="D3750" s="42">
        <v>17.940000000000001</v>
      </c>
      <c r="E3750" s="43">
        <v>44593</v>
      </c>
    </row>
    <row r="3751" spans="1:5" x14ac:dyDescent="0.25">
      <c r="A3751" s="41" t="s">
        <v>114</v>
      </c>
      <c r="B3751" s="42">
        <v>200</v>
      </c>
      <c r="C3751" s="42">
        <v>3588</v>
      </c>
      <c r="D3751" s="42">
        <v>17.940000000000001</v>
      </c>
      <c r="E3751" s="43">
        <v>44593</v>
      </c>
    </row>
    <row r="3752" spans="1:5" x14ac:dyDescent="0.25">
      <c r="A3752" s="41" t="s">
        <v>114</v>
      </c>
      <c r="B3752" s="42">
        <v>40</v>
      </c>
      <c r="C3752" s="42">
        <v>717.6</v>
      </c>
      <c r="D3752" s="42">
        <v>17.940000000000001</v>
      </c>
      <c r="E3752" s="43">
        <v>44593</v>
      </c>
    </row>
    <row r="3753" spans="1:5" x14ac:dyDescent="0.25">
      <c r="A3753" s="41" t="s">
        <v>114</v>
      </c>
      <c r="B3753" s="42">
        <v>100</v>
      </c>
      <c r="C3753" s="42">
        <v>1794</v>
      </c>
      <c r="D3753" s="42">
        <v>17.940000000000001</v>
      </c>
      <c r="E3753" s="43">
        <v>44593</v>
      </c>
    </row>
    <row r="3754" spans="1:5" x14ac:dyDescent="0.25">
      <c r="A3754" s="41" t="s">
        <v>114</v>
      </c>
      <c r="B3754" s="42">
        <v>304</v>
      </c>
      <c r="C3754" s="42">
        <v>5453.76</v>
      </c>
      <c r="D3754" s="42">
        <v>17.940000000000001</v>
      </c>
      <c r="E3754" s="43">
        <v>44593</v>
      </c>
    </row>
    <row r="3755" spans="1:5" x14ac:dyDescent="0.25">
      <c r="A3755" s="41" t="s">
        <v>114</v>
      </c>
      <c r="B3755" s="42">
        <v>200</v>
      </c>
      <c r="C3755" s="42">
        <v>2399.66</v>
      </c>
      <c r="D3755" s="42">
        <v>12</v>
      </c>
      <c r="E3755" s="43">
        <v>44593</v>
      </c>
    </row>
    <row r="3756" spans="1:5" x14ac:dyDescent="0.25">
      <c r="A3756" s="41" t="s">
        <v>114</v>
      </c>
      <c r="B3756" s="42">
        <v>40</v>
      </c>
      <c r="C3756" s="42">
        <v>450.86</v>
      </c>
      <c r="D3756" s="42">
        <v>11.27</v>
      </c>
      <c r="E3756" s="43">
        <v>44593</v>
      </c>
    </row>
    <row r="3757" spans="1:5" x14ac:dyDescent="0.25">
      <c r="A3757" s="41" t="s">
        <v>114</v>
      </c>
      <c r="B3757" s="42">
        <v>100</v>
      </c>
      <c r="C3757" s="42">
        <v>1127.1400000000001</v>
      </c>
      <c r="D3757" s="42">
        <v>11.27</v>
      </c>
      <c r="E3757" s="43">
        <v>44593</v>
      </c>
    </row>
    <row r="3758" spans="1:5" x14ac:dyDescent="0.25">
      <c r="A3758" s="41" t="s">
        <v>114</v>
      </c>
      <c r="B3758" s="42">
        <v>304</v>
      </c>
      <c r="C3758" s="42">
        <v>3426.51</v>
      </c>
      <c r="D3758" s="42">
        <v>11.27</v>
      </c>
      <c r="E3758" s="43">
        <v>44593</v>
      </c>
    </row>
    <row r="3759" spans="1:5" x14ac:dyDescent="0.25">
      <c r="A3759" s="41" t="s">
        <v>114</v>
      </c>
      <c r="B3759" s="42">
        <v>200</v>
      </c>
      <c r="C3759" s="42">
        <v>2254.29</v>
      </c>
      <c r="D3759" s="42">
        <v>11.27</v>
      </c>
      <c r="E3759" s="43">
        <v>44593</v>
      </c>
    </row>
    <row r="3760" spans="1:5" x14ac:dyDescent="0.25">
      <c r="A3760" s="41" t="s">
        <v>114</v>
      </c>
      <c r="B3760" s="42">
        <v>40</v>
      </c>
      <c r="C3760" s="42">
        <v>450.86</v>
      </c>
      <c r="D3760" s="42">
        <v>11.27</v>
      </c>
      <c r="E3760" s="43">
        <v>44593</v>
      </c>
    </row>
    <row r="3761" spans="1:5" x14ac:dyDescent="0.25">
      <c r="A3761" s="41" t="s">
        <v>114</v>
      </c>
      <c r="B3761" s="42">
        <v>100</v>
      </c>
      <c r="C3761" s="42">
        <v>1127.1400000000001</v>
      </c>
      <c r="D3761" s="42">
        <v>11.27</v>
      </c>
      <c r="E3761" s="43">
        <v>44593</v>
      </c>
    </row>
    <row r="3762" spans="1:5" x14ac:dyDescent="0.25">
      <c r="A3762" s="41" t="s">
        <v>114</v>
      </c>
      <c r="B3762" s="42">
        <v>304</v>
      </c>
      <c r="C3762" s="42">
        <v>3426.51</v>
      </c>
      <c r="D3762" s="42">
        <v>11.27</v>
      </c>
      <c r="E3762" s="43">
        <v>44593</v>
      </c>
    </row>
    <row r="3763" spans="1:5" x14ac:dyDescent="0.25">
      <c r="A3763" s="41" t="s">
        <v>114</v>
      </c>
      <c r="B3763" s="42">
        <v>200</v>
      </c>
      <c r="C3763" s="42">
        <v>2254.29</v>
      </c>
      <c r="D3763" s="42">
        <v>11.27</v>
      </c>
      <c r="E3763" s="43">
        <v>44593</v>
      </c>
    </row>
    <row r="3764" spans="1:5" x14ac:dyDescent="0.25">
      <c r="A3764" s="41" t="s">
        <v>114</v>
      </c>
      <c r="B3764" s="42">
        <v>40</v>
      </c>
      <c r="C3764" s="42">
        <v>450.86</v>
      </c>
      <c r="D3764" s="42">
        <v>11.27</v>
      </c>
      <c r="E3764" s="43">
        <v>44593</v>
      </c>
    </row>
    <row r="3765" spans="1:5" x14ac:dyDescent="0.25">
      <c r="A3765" s="41" t="s">
        <v>114</v>
      </c>
      <c r="B3765" s="42">
        <v>100</v>
      </c>
      <c r="C3765" s="42">
        <v>1127.1400000000001</v>
      </c>
      <c r="D3765" s="42">
        <v>11.27</v>
      </c>
      <c r="E3765" s="43">
        <v>44593</v>
      </c>
    </row>
    <row r="3766" spans="1:5" x14ac:dyDescent="0.25">
      <c r="A3766" s="41" t="s">
        <v>114</v>
      </c>
      <c r="B3766" s="42">
        <v>304</v>
      </c>
      <c r="C3766" s="42">
        <v>3426.51</v>
      </c>
      <c r="D3766" s="42">
        <v>11.27</v>
      </c>
      <c r="E3766" s="43">
        <v>44593</v>
      </c>
    </row>
    <row r="3767" spans="1:5" x14ac:dyDescent="0.25">
      <c r="A3767" s="41" t="s">
        <v>114</v>
      </c>
      <c r="B3767" s="42">
        <v>200</v>
      </c>
      <c r="C3767" s="42">
        <v>2254.2800000000002</v>
      </c>
      <c r="D3767" s="42">
        <v>11.27</v>
      </c>
      <c r="E3767" s="43">
        <v>44593</v>
      </c>
    </row>
    <row r="3768" spans="1:5" x14ac:dyDescent="0.25">
      <c r="A3768" s="41" t="s">
        <v>114</v>
      </c>
      <c r="B3768" s="42">
        <v>40</v>
      </c>
      <c r="C3768" s="42">
        <v>450.86</v>
      </c>
      <c r="D3768" s="42">
        <v>11.27</v>
      </c>
      <c r="E3768" s="43">
        <v>44593</v>
      </c>
    </row>
    <row r="3769" spans="1:5" x14ac:dyDescent="0.25">
      <c r="A3769" s="41" t="s">
        <v>114</v>
      </c>
      <c r="B3769" s="42">
        <v>100</v>
      </c>
      <c r="C3769" s="42">
        <v>1127.1400000000001</v>
      </c>
      <c r="D3769" s="42">
        <v>11.27</v>
      </c>
      <c r="E3769" s="43">
        <v>44593</v>
      </c>
    </row>
    <row r="3770" spans="1:5" x14ac:dyDescent="0.25">
      <c r="A3770" s="41" t="s">
        <v>114</v>
      </c>
      <c r="B3770" s="42">
        <v>250</v>
      </c>
      <c r="C3770" s="42">
        <v>2817.86</v>
      </c>
      <c r="D3770" s="42">
        <v>11.27</v>
      </c>
      <c r="E3770" s="43">
        <v>44593</v>
      </c>
    </row>
    <row r="3771" spans="1:5" x14ac:dyDescent="0.25">
      <c r="A3771" s="41" t="s">
        <v>114</v>
      </c>
      <c r="B3771" s="42">
        <v>200</v>
      </c>
      <c r="C3771" s="42">
        <v>2249.6</v>
      </c>
      <c r="D3771" s="42">
        <v>11.25</v>
      </c>
      <c r="E3771" s="43">
        <v>44593</v>
      </c>
    </row>
    <row r="3772" spans="1:5" x14ac:dyDescent="0.25">
      <c r="A3772" s="41" t="s">
        <v>114</v>
      </c>
      <c r="B3772" s="42">
        <v>40</v>
      </c>
      <c r="C3772" s="42">
        <v>449.92</v>
      </c>
      <c r="D3772" s="42">
        <v>11.25</v>
      </c>
      <c r="E3772" s="43">
        <v>44593</v>
      </c>
    </row>
    <row r="3773" spans="1:5" x14ac:dyDescent="0.25">
      <c r="A3773" s="41" t="s">
        <v>114</v>
      </c>
      <c r="B3773" s="42">
        <v>100</v>
      </c>
      <c r="C3773" s="42">
        <v>1124.8</v>
      </c>
      <c r="D3773" s="42">
        <v>11.25</v>
      </c>
      <c r="E3773" s="43">
        <v>44593</v>
      </c>
    </row>
    <row r="3774" spans="1:5" x14ac:dyDescent="0.25">
      <c r="A3774" s="41" t="s">
        <v>114</v>
      </c>
      <c r="B3774" s="42">
        <v>304</v>
      </c>
      <c r="C3774" s="42">
        <v>3419.39</v>
      </c>
      <c r="D3774" s="42">
        <v>11.25</v>
      </c>
      <c r="E3774" s="43">
        <v>44593</v>
      </c>
    </row>
    <row r="3775" spans="1:5" x14ac:dyDescent="0.25">
      <c r="A3775" s="41" t="s">
        <v>114</v>
      </c>
      <c r="B3775" s="42">
        <v>200</v>
      </c>
      <c r="C3775" s="42">
        <v>2249.6</v>
      </c>
      <c r="D3775" s="42">
        <v>11.25</v>
      </c>
      <c r="E3775" s="43">
        <v>44593</v>
      </c>
    </row>
    <row r="3776" spans="1:5" x14ac:dyDescent="0.25">
      <c r="A3776" s="41" t="s">
        <v>114</v>
      </c>
      <c r="B3776" s="42">
        <v>40</v>
      </c>
      <c r="C3776" s="42">
        <v>449.92</v>
      </c>
      <c r="D3776" s="42">
        <v>11.25</v>
      </c>
      <c r="E3776" s="43">
        <v>44593</v>
      </c>
    </row>
    <row r="3777" spans="1:5" x14ac:dyDescent="0.25">
      <c r="A3777" s="41" t="s">
        <v>114</v>
      </c>
      <c r="B3777" s="42">
        <v>100</v>
      </c>
      <c r="C3777" s="42">
        <v>1124.8</v>
      </c>
      <c r="D3777" s="42">
        <v>11.25</v>
      </c>
      <c r="E3777" s="43">
        <v>44593</v>
      </c>
    </row>
    <row r="3778" spans="1:5" x14ac:dyDescent="0.25">
      <c r="A3778" s="41" t="s">
        <v>114</v>
      </c>
      <c r="B3778" s="42">
        <v>304</v>
      </c>
      <c r="C3778" s="42">
        <v>3419.39</v>
      </c>
      <c r="D3778" s="42">
        <v>11.25</v>
      </c>
      <c r="E3778" s="43">
        <v>44593</v>
      </c>
    </row>
    <row r="3779" spans="1:5" x14ac:dyDescent="0.25">
      <c r="A3779" s="41" t="s">
        <v>114</v>
      </c>
      <c r="B3779" s="42">
        <v>200</v>
      </c>
      <c r="C3779" s="42">
        <v>2249.6</v>
      </c>
      <c r="D3779" s="42">
        <v>11.25</v>
      </c>
      <c r="E3779" s="43">
        <v>44593</v>
      </c>
    </row>
    <row r="3780" spans="1:5" x14ac:dyDescent="0.25">
      <c r="A3780" s="41" t="s">
        <v>114</v>
      </c>
      <c r="B3780" s="42">
        <v>40</v>
      </c>
      <c r="C3780" s="42">
        <v>449.92</v>
      </c>
      <c r="D3780" s="42">
        <v>11.25</v>
      </c>
      <c r="E3780" s="43">
        <v>44593</v>
      </c>
    </row>
    <row r="3781" spans="1:5" x14ac:dyDescent="0.25">
      <c r="A3781" s="41" t="s">
        <v>114</v>
      </c>
      <c r="B3781" s="42">
        <v>100</v>
      </c>
      <c r="C3781" s="42">
        <v>1125.07</v>
      </c>
      <c r="D3781" s="42">
        <v>11.25</v>
      </c>
      <c r="E3781" s="43">
        <v>44593</v>
      </c>
    </row>
    <row r="3782" spans="1:5" x14ac:dyDescent="0.25">
      <c r="A3782" s="41" t="s">
        <v>114</v>
      </c>
      <c r="B3782" s="42">
        <v>304</v>
      </c>
      <c r="C3782" s="42">
        <v>3419.67</v>
      </c>
      <c r="D3782" s="42">
        <v>11.25</v>
      </c>
      <c r="E3782" s="43">
        <v>44593</v>
      </c>
    </row>
    <row r="3783" spans="1:5" x14ac:dyDescent="0.25">
      <c r="A3783" s="41" t="s">
        <v>114</v>
      </c>
      <c r="B3783" s="42">
        <v>200</v>
      </c>
      <c r="C3783" s="42">
        <v>2249.6</v>
      </c>
      <c r="D3783" s="42">
        <v>11.25</v>
      </c>
      <c r="E3783" s="43">
        <v>44593</v>
      </c>
    </row>
    <row r="3784" spans="1:5" x14ac:dyDescent="0.25">
      <c r="A3784" s="41" t="s">
        <v>114</v>
      </c>
      <c r="B3784" s="42">
        <v>40</v>
      </c>
      <c r="C3784" s="42">
        <v>449.92</v>
      </c>
      <c r="D3784" s="42">
        <v>11.25</v>
      </c>
      <c r="E3784" s="43">
        <v>44593</v>
      </c>
    </row>
    <row r="3785" spans="1:5" x14ac:dyDescent="0.25">
      <c r="A3785" s="41" t="s">
        <v>114</v>
      </c>
      <c r="B3785" s="42">
        <v>100</v>
      </c>
      <c r="C3785" s="42">
        <v>1124.8</v>
      </c>
      <c r="D3785" s="42">
        <v>11.25</v>
      </c>
      <c r="E3785" s="43">
        <v>44593</v>
      </c>
    </row>
    <row r="3786" spans="1:5" x14ac:dyDescent="0.25">
      <c r="A3786" s="41" t="s">
        <v>114</v>
      </c>
      <c r="B3786" s="42">
        <v>228</v>
      </c>
      <c r="C3786" s="42">
        <v>2564.5500000000002</v>
      </c>
      <c r="D3786" s="42">
        <v>11.25</v>
      </c>
      <c r="E3786" s="43">
        <v>44593</v>
      </c>
    </row>
    <row r="3787" spans="1:5" x14ac:dyDescent="0.25">
      <c r="A3787" s="41" t="s">
        <v>117</v>
      </c>
      <c r="B3787" s="42">
        <v>8</v>
      </c>
      <c r="C3787" s="42">
        <v>5800</v>
      </c>
      <c r="D3787" s="42">
        <v>725</v>
      </c>
      <c r="E3787" s="43">
        <v>44593</v>
      </c>
    </row>
    <row r="3788" spans="1:5" x14ac:dyDescent="0.25">
      <c r="A3788" s="41" t="s">
        <v>117</v>
      </c>
      <c r="B3788" s="42">
        <v>0.32</v>
      </c>
      <c r="C3788" s="42">
        <v>232</v>
      </c>
      <c r="D3788" s="42">
        <v>725</v>
      </c>
      <c r="E3788" s="43">
        <v>44593</v>
      </c>
    </row>
    <row r="3789" spans="1:5" x14ac:dyDescent="0.25">
      <c r="A3789" s="41" t="s">
        <v>117</v>
      </c>
      <c r="B3789" s="42">
        <v>10.199</v>
      </c>
      <c r="C3789" s="42">
        <v>7394.28</v>
      </c>
      <c r="D3789" s="42">
        <v>725</v>
      </c>
      <c r="E3789" s="43">
        <v>44593</v>
      </c>
    </row>
    <row r="3790" spans="1:5" x14ac:dyDescent="0.25">
      <c r="A3790" s="41" t="s">
        <v>117</v>
      </c>
      <c r="B3790" s="42">
        <v>0.13600000000000001</v>
      </c>
      <c r="C3790" s="42">
        <v>98.29</v>
      </c>
      <c r="D3790" s="42">
        <v>722.72</v>
      </c>
      <c r="E3790" s="43">
        <v>44593</v>
      </c>
    </row>
    <row r="3791" spans="1:5" x14ac:dyDescent="0.25">
      <c r="A3791" s="41" t="s">
        <v>117</v>
      </c>
      <c r="B3791" s="42">
        <v>7.2</v>
      </c>
      <c r="C3791" s="42">
        <v>5484.67</v>
      </c>
      <c r="D3791" s="42">
        <v>761.76</v>
      </c>
      <c r="E3791" s="43">
        <v>44593</v>
      </c>
    </row>
    <row r="3792" spans="1:5" x14ac:dyDescent="0.25">
      <c r="A3792" s="41" t="s">
        <v>117</v>
      </c>
      <c r="B3792" s="42">
        <v>0.27200000000000002</v>
      </c>
      <c r="C3792" s="42">
        <v>226.73</v>
      </c>
      <c r="D3792" s="42">
        <v>833.57</v>
      </c>
      <c r="E3792" s="43">
        <v>44593</v>
      </c>
    </row>
    <row r="3793" spans="1:5" x14ac:dyDescent="0.25">
      <c r="A3793" s="41" t="s">
        <v>117</v>
      </c>
      <c r="B3793" s="42">
        <v>9.6</v>
      </c>
      <c r="C3793" s="42">
        <v>7878.41</v>
      </c>
      <c r="D3793" s="42">
        <v>820.67</v>
      </c>
      <c r="E3793" s="43">
        <v>44593</v>
      </c>
    </row>
    <row r="3794" spans="1:5" x14ac:dyDescent="0.25">
      <c r="A3794" s="41" t="s">
        <v>117</v>
      </c>
      <c r="B3794" s="42">
        <v>2.1560000000000001</v>
      </c>
      <c r="C3794" s="42">
        <v>1509.2</v>
      </c>
      <c r="D3794" s="42">
        <v>700</v>
      </c>
      <c r="E3794" s="43">
        <v>44593</v>
      </c>
    </row>
    <row r="3795" spans="1:5" x14ac:dyDescent="0.25">
      <c r="A3795" s="41" t="s">
        <v>117</v>
      </c>
      <c r="B3795" s="42">
        <v>0.86499999999999999</v>
      </c>
      <c r="C3795" s="42">
        <v>605.5</v>
      </c>
      <c r="D3795" s="42">
        <v>700</v>
      </c>
      <c r="E3795" s="43">
        <v>44593</v>
      </c>
    </row>
    <row r="3796" spans="1:5" x14ac:dyDescent="0.25">
      <c r="A3796" s="41" t="s">
        <v>117</v>
      </c>
      <c r="B3796" s="42">
        <v>0.48</v>
      </c>
      <c r="C3796" s="42">
        <v>336</v>
      </c>
      <c r="D3796" s="42">
        <v>700</v>
      </c>
      <c r="E3796" s="43">
        <v>44593</v>
      </c>
    </row>
    <row r="3797" spans="1:5" x14ac:dyDescent="0.25">
      <c r="A3797" s="41" t="s">
        <v>117</v>
      </c>
      <c r="B3797" s="42">
        <v>0.24199999999999999</v>
      </c>
      <c r="C3797" s="42">
        <v>169.4</v>
      </c>
      <c r="D3797" s="42">
        <v>700</v>
      </c>
      <c r="E3797" s="43">
        <v>44593</v>
      </c>
    </row>
    <row r="3798" spans="1:5" x14ac:dyDescent="0.25">
      <c r="A3798" s="41" t="s">
        <v>117</v>
      </c>
      <c r="B3798" s="42">
        <v>1.101</v>
      </c>
      <c r="C3798" s="42">
        <v>770.7</v>
      </c>
      <c r="D3798" s="42">
        <v>700</v>
      </c>
      <c r="E3798" s="43">
        <v>44593</v>
      </c>
    </row>
    <row r="3799" spans="1:5" x14ac:dyDescent="0.25">
      <c r="A3799" s="41" t="s">
        <v>117</v>
      </c>
      <c r="B3799" s="42">
        <v>0.13600000000000001</v>
      </c>
      <c r="C3799" s="42">
        <v>95.2</v>
      </c>
      <c r="D3799" s="42">
        <v>700</v>
      </c>
      <c r="E3799" s="43">
        <v>44593</v>
      </c>
    </row>
    <row r="3800" spans="1:5" x14ac:dyDescent="0.25">
      <c r="A3800" s="41" t="s">
        <v>117</v>
      </c>
      <c r="B3800" s="42">
        <v>8.4</v>
      </c>
      <c r="C3800" s="42">
        <v>5880</v>
      </c>
      <c r="D3800" s="42">
        <v>700</v>
      </c>
      <c r="E3800" s="43">
        <v>44593</v>
      </c>
    </row>
    <row r="3801" spans="1:5" x14ac:dyDescent="0.25">
      <c r="A3801" s="41" t="s">
        <v>117</v>
      </c>
      <c r="B3801" s="42">
        <v>0.435</v>
      </c>
      <c r="C3801" s="42">
        <v>304.5</v>
      </c>
      <c r="D3801" s="42">
        <v>700</v>
      </c>
      <c r="E3801" s="43">
        <v>44593</v>
      </c>
    </row>
    <row r="3802" spans="1:5" x14ac:dyDescent="0.25">
      <c r="A3802" s="41" t="s">
        <v>117</v>
      </c>
      <c r="B3802" s="42">
        <v>1.2270000000000001</v>
      </c>
      <c r="C3802" s="42">
        <v>858.9</v>
      </c>
      <c r="D3802" s="42">
        <v>700</v>
      </c>
      <c r="E3802" s="43">
        <v>44593</v>
      </c>
    </row>
    <row r="3803" spans="1:5" x14ac:dyDescent="0.25">
      <c r="A3803" s="41" t="s">
        <v>117</v>
      </c>
      <c r="B3803" s="42">
        <v>0.06</v>
      </c>
      <c r="C3803" s="42">
        <v>42</v>
      </c>
      <c r="D3803" s="42">
        <v>700</v>
      </c>
      <c r="E3803" s="43">
        <v>44593</v>
      </c>
    </row>
    <row r="3804" spans="1:5" x14ac:dyDescent="0.25">
      <c r="A3804" s="41" t="s">
        <v>117</v>
      </c>
      <c r="B3804" s="42">
        <v>0.109</v>
      </c>
      <c r="C3804" s="42">
        <v>76.3</v>
      </c>
      <c r="D3804" s="42">
        <v>700</v>
      </c>
      <c r="E3804" s="43">
        <v>44593</v>
      </c>
    </row>
    <row r="3805" spans="1:5" x14ac:dyDescent="0.25">
      <c r="A3805" s="41" t="s">
        <v>117</v>
      </c>
      <c r="B3805" s="42">
        <v>0.53100000000000003</v>
      </c>
      <c r="C3805" s="42">
        <v>371.7</v>
      </c>
      <c r="D3805" s="42">
        <v>700</v>
      </c>
      <c r="E3805" s="43">
        <v>44593</v>
      </c>
    </row>
    <row r="3806" spans="1:5" x14ac:dyDescent="0.25">
      <c r="A3806" s="41" t="s">
        <v>117</v>
      </c>
      <c r="B3806" s="42">
        <v>0.622</v>
      </c>
      <c r="C3806" s="42">
        <v>435.4</v>
      </c>
      <c r="D3806" s="42">
        <v>700</v>
      </c>
      <c r="E3806" s="43">
        <v>44593</v>
      </c>
    </row>
    <row r="3807" spans="1:5" x14ac:dyDescent="0.25">
      <c r="A3807" s="41" t="s">
        <v>117</v>
      </c>
      <c r="B3807" s="42">
        <v>1</v>
      </c>
      <c r="C3807" s="42">
        <v>700</v>
      </c>
      <c r="D3807" s="42">
        <v>700</v>
      </c>
      <c r="E3807" s="43">
        <v>44593</v>
      </c>
    </row>
    <row r="3808" spans="1:5" x14ac:dyDescent="0.25">
      <c r="A3808" s="41" t="s">
        <v>117</v>
      </c>
      <c r="B3808" s="42">
        <v>8.4</v>
      </c>
      <c r="C3808" s="42">
        <v>5880</v>
      </c>
      <c r="D3808" s="42">
        <v>700</v>
      </c>
      <c r="E3808" s="43">
        <v>44593</v>
      </c>
    </row>
    <row r="3809" spans="1:5" x14ac:dyDescent="0.25">
      <c r="A3809" s="41" t="s">
        <v>117</v>
      </c>
      <c r="B3809" s="42">
        <v>0.54</v>
      </c>
      <c r="C3809" s="42">
        <v>378</v>
      </c>
      <c r="D3809" s="42">
        <v>700</v>
      </c>
      <c r="E3809" s="43">
        <v>44593</v>
      </c>
    </row>
    <row r="3810" spans="1:5" x14ac:dyDescent="0.25">
      <c r="A3810" s="41" t="s">
        <v>117</v>
      </c>
      <c r="B3810" s="42">
        <v>0.88700000000000001</v>
      </c>
      <c r="C3810" s="42">
        <v>620.9</v>
      </c>
      <c r="D3810" s="42">
        <v>700</v>
      </c>
      <c r="E3810" s="43">
        <v>44593</v>
      </c>
    </row>
    <row r="3811" spans="1:5" x14ac:dyDescent="0.25">
      <c r="A3811" s="41" t="s">
        <v>117</v>
      </c>
      <c r="B3811" s="42">
        <v>0.26900000000000002</v>
      </c>
      <c r="C3811" s="42">
        <v>188.3</v>
      </c>
      <c r="D3811" s="42">
        <v>700</v>
      </c>
      <c r="E3811" s="43">
        <v>44593</v>
      </c>
    </row>
    <row r="3812" spans="1:5" x14ac:dyDescent="0.25">
      <c r="A3812" s="41" t="s">
        <v>117</v>
      </c>
      <c r="B3812" s="42">
        <v>0.32</v>
      </c>
      <c r="C3812" s="42">
        <v>224</v>
      </c>
      <c r="D3812" s="42">
        <v>700</v>
      </c>
      <c r="E3812" s="43">
        <v>44593</v>
      </c>
    </row>
    <row r="3813" spans="1:5" x14ac:dyDescent="0.25">
      <c r="A3813" s="41" t="s">
        <v>117</v>
      </c>
      <c r="B3813" s="42">
        <v>0.14799999999999999</v>
      </c>
      <c r="C3813" s="42">
        <v>103.6</v>
      </c>
      <c r="D3813" s="42">
        <v>700</v>
      </c>
      <c r="E3813" s="43">
        <v>44593</v>
      </c>
    </row>
    <row r="3814" spans="1:5" x14ac:dyDescent="0.25">
      <c r="A3814" s="41" t="s">
        <v>117</v>
      </c>
      <c r="B3814" s="42">
        <v>6.3E-2</v>
      </c>
      <c r="C3814" s="42">
        <v>44.1</v>
      </c>
      <c r="D3814" s="42">
        <v>700</v>
      </c>
      <c r="E3814" s="43">
        <v>44593</v>
      </c>
    </row>
    <row r="3815" spans="1:5" x14ac:dyDescent="0.25">
      <c r="A3815" s="41" t="s">
        <v>117</v>
      </c>
      <c r="B3815" s="42">
        <v>2.1970000000000001</v>
      </c>
      <c r="C3815" s="42">
        <v>1537.9</v>
      </c>
      <c r="D3815" s="42">
        <v>700</v>
      </c>
      <c r="E3815" s="43">
        <v>44593</v>
      </c>
    </row>
    <row r="3816" spans="1:5" x14ac:dyDescent="0.25">
      <c r="A3816" s="41" t="s">
        <v>117</v>
      </c>
      <c r="B3816" s="42">
        <v>9.6</v>
      </c>
      <c r="C3816" s="42">
        <v>6720</v>
      </c>
      <c r="D3816" s="42">
        <v>700</v>
      </c>
      <c r="E3816" s="43">
        <v>44593</v>
      </c>
    </row>
    <row r="3817" spans="1:5" x14ac:dyDescent="0.25">
      <c r="A3817" s="41" t="s">
        <v>117</v>
      </c>
      <c r="B3817" s="42">
        <v>0.4</v>
      </c>
      <c r="C3817" s="42">
        <v>280</v>
      </c>
      <c r="D3817" s="42">
        <v>700</v>
      </c>
      <c r="E3817" s="43">
        <v>44593</v>
      </c>
    </row>
    <row r="3818" spans="1:5" x14ac:dyDescent="0.25">
      <c r="A3818" s="41" t="s">
        <v>117</v>
      </c>
      <c r="B3818" s="42">
        <v>0.06</v>
      </c>
      <c r="C3818" s="42">
        <v>42</v>
      </c>
      <c r="D3818" s="42">
        <v>700</v>
      </c>
      <c r="E3818" s="43">
        <v>44593</v>
      </c>
    </row>
    <row r="3819" spans="1:5" x14ac:dyDescent="0.25">
      <c r="A3819" s="41" t="s">
        <v>117</v>
      </c>
      <c r="B3819" s="42">
        <v>7.2</v>
      </c>
      <c r="C3819" s="42">
        <v>5040</v>
      </c>
      <c r="D3819" s="42">
        <v>700</v>
      </c>
      <c r="E3819" s="43">
        <v>44593</v>
      </c>
    </row>
    <row r="3820" spans="1:5" x14ac:dyDescent="0.25">
      <c r="A3820" s="41" t="s">
        <v>117</v>
      </c>
      <c r="B3820" s="42">
        <v>0.54200000000000004</v>
      </c>
      <c r="C3820" s="42">
        <v>379.4</v>
      </c>
      <c r="D3820" s="42">
        <v>700</v>
      </c>
      <c r="E3820" s="43">
        <v>44593</v>
      </c>
    </row>
    <row r="3821" spans="1:5" x14ac:dyDescent="0.25">
      <c r="A3821" s="41" t="s">
        <v>117</v>
      </c>
      <c r="B3821" s="42">
        <v>1.7549999999999999</v>
      </c>
      <c r="C3821" s="42">
        <v>1228.5</v>
      </c>
      <c r="D3821" s="42">
        <v>700</v>
      </c>
      <c r="E3821" s="43">
        <v>44593</v>
      </c>
    </row>
    <row r="3822" spans="1:5" x14ac:dyDescent="0.25">
      <c r="A3822" s="41" t="s">
        <v>117</v>
      </c>
      <c r="B3822" s="42">
        <v>0.2</v>
      </c>
      <c r="C3822" s="42">
        <v>140</v>
      </c>
      <c r="D3822" s="42">
        <v>700</v>
      </c>
      <c r="E3822" s="43">
        <v>44593</v>
      </c>
    </row>
    <row r="3823" spans="1:5" x14ac:dyDescent="0.25">
      <c r="A3823" s="41" t="s">
        <v>117</v>
      </c>
      <c r="B3823" s="42">
        <v>0.34</v>
      </c>
      <c r="C3823" s="42">
        <v>238</v>
      </c>
      <c r="D3823" s="42">
        <v>700</v>
      </c>
      <c r="E3823" s="43">
        <v>44593</v>
      </c>
    </row>
    <row r="3824" spans="1:5" x14ac:dyDescent="0.25">
      <c r="A3824" s="41" t="s">
        <v>117</v>
      </c>
      <c r="B3824" s="42">
        <v>0.06</v>
      </c>
      <c r="C3824" s="42">
        <v>42</v>
      </c>
      <c r="D3824" s="42">
        <v>700</v>
      </c>
      <c r="E3824" s="43">
        <v>44593</v>
      </c>
    </row>
    <row r="3825" spans="1:5" x14ac:dyDescent="0.25">
      <c r="A3825" s="41" t="s">
        <v>117</v>
      </c>
      <c r="B3825" s="42">
        <v>10.8</v>
      </c>
      <c r="C3825" s="42">
        <v>7560</v>
      </c>
      <c r="D3825" s="42">
        <v>700</v>
      </c>
      <c r="E3825" s="43">
        <v>44593</v>
      </c>
    </row>
    <row r="3826" spans="1:5" x14ac:dyDescent="0.25">
      <c r="A3826" s="41" t="s">
        <v>117</v>
      </c>
      <c r="B3826" s="42">
        <v>1.2929999999999999</v>
      </c>
      <c r="C3826" s="42">
        <v>905.1</v>
      </c>
      <c r="D3826" s="42">
        <v>700</v>
      </c>
      <c r="E3826" s="43">
        <v>44593</v>
      </c>
    </row>
    <row r="3827" spans="1:5" x14ac:dyDescent="0.25">
      <c r="A3827" s="41" t="s">
        <v>117</v>
      </c>
      <c r="B3827" s="42">
        <v>0.13600000000000001</v>
      </c>
      <c r="C3827" s="42">
        <v>95.2</v>
      </c>
      <c r="D3827" s="42">
        <v>700</v>
      </c>
      <c r="E3827" s="43">
        <v>44593</v>
      </c>
    </row>
    <row r="3828" spans="1:5" x14ac:dyDescent="0.25">
      <c r="A3828" s="41" t="s">
        <v>117</v>
      </c>
      <c r="B3828" s="42">
        <v>7.2</v>
      </c>
      <c r="C3828" s="42">
        <v>5040</v>
      </c>
      <c r="D3828" s="42">
        <v>700</v>
      </c>
      <c r="E3828" s="43">
        <v>44593</v>
      </c>
    </row>
    <row r="3829" spans="1:5" x14ac:dyDescent="0.25">
      <c r="A3829" s="41" t="s">
        <v>117</v>
      </c>
      <c r="B3829" s="42">
        <v>0.21199999999999999</v>
      </c>
      <c r="C3829" s="42">
        <v>148.4</v>
      </c>
      <c r="D3829" s="42">
        <v>700</v>
      </c>
      <c r="E3829" s="43">
        <v>44593</v>
      </c>
    </row>
    <row r="3830" spans="1:5" x14ac:dyDescent="0.25">
      <c r="A3830" s="41" t="s">
        <v>117</v>
      </c>
      <c r="B3830" s="42">
        <v>15.486000000000001</v>
      </c>
      <c r="C3830" s="42">
        <v>10840.2</v>
      </c>
      <c r="D3830" s="42">
        <v>700</v>
      </c>
      <c r="E3830" s="43">
        <v>44593</v>
      </c>
    </row>
    <row r="3831" spans="1:5" x14ac:dyDescent="0.25">
      <c r="A3831" s="41" t="s">
        <v>117</v>
      </c>
      <c r="B3831" s="42">
        <v>0.16800000000000001</v>
      </c>
      <c r="C3831" s="42">
        <v>117.6</v>
      </c>
      <c r="D3831" s="42">
        <v>700</v>
      </c>
      <c r="E3831" s="43">
        <v>44593</v>
      </c>
    </row>
    <row r="3832" spans="1:5" x14ac:dyDescent="0.25">
      <c r="A3832" s="41" t="s">
        <v>117</v>
      </c>
      <c r="B3832" s="42">
        <v>3.4319999999999999</v>
      </c>
      <c r="C3832" s="42">
        <v>2402.4</v>
      </c>
      <c r="D3832" s="42">
        <v>700</v>
      </c>
      <c r="E3832" s="43">
        <v>44593</v>
      </c>
    </row>
    <row r="3833" spans="1:5" x14ac:dyDescent="0.25">
      <c r="A3833" s="41" t="s">
        <v>117</v>
      </c>
      <c r="B3833" s="42">
        <v>0.4</v>
      </c>
      <c r="C3833" s="42">
        <v>280</v>
      </c>
      <c r="D3833" s="42">
        <v>700</v>
      </c>
      <c r="E3833" s="43">
        <v>44593</v>
      </c>
    </row>
    <row r="3834" spans="1:5" x14ac:dyDescent="0.25">
      <c r="A3834" s="41" t="s">
        <v>117</v>
      </c>
      <c r="B3834" s="42">
        <v>0.19500000000000001</v>
      </c>
      <c r="C3834" s="42">
        <v>136.5</v>
      </c>
      <c r="D3834" s="42">
        <v>700</v>
      </c>
      <c r="E3834" s="43">
        <v>44593</v>
      </c>
    </row>
    <row r="3835" spans="1:5" x14ac:dyDescent="0.25">
      <c r="A3835" s="41" t="s">
        <v>117</v>
      </c>
      <c r="B3835" s="42">
        <v>8.4</v>
      </c>
      <c r="C3835" s="42">
        <v>5880</v>
      </c>
      <c r="D3835" s="42">
        <v>700</v>
      </c>
      <c r="E3835" s="43">
        <v>44593</v>
      </c>
    </row>
    <row r="3836" spans="1:5" x14ac:dyDescent="0.25">
      <c r="A3836" s="41" t="s">
        <v>117</v>
      </c>
      <c r="B3836" s="42">
        <v>0.79100000000000004</v>
      </c>
      <c r="C3836" s="42">
        <v>553.70000000000005</v>
      </c>
      <c r="D3836" s="42">
        <v>700</v>
      </c>
      <c r="E3836" s="43">
        <v>44593</v>
      </c>
    </row>
    <row r="3837" spans="1:5" x14ac:dyDescent="0.25">
      <c r="A3837" s="41" t="s">
        <v>117</v>
      </c>
      <c r="B3837" s="42">
        <v>0.19500000000000001</v>
      </c>
      <c r="C3837" s="42">
        <v>136.5</v>
      </c>
      <c r="D3837" s="42">
        <v>700</v>
      </c>
      <c r="E3837" s="43">
        <v>44593</v>
      </c>
    </row>
    <row r="3838" spans="1:5" x14ac:dyDescent="0.25">
      <c r="A3838" s="41" t="s">
        <v>117</v>
      </c>
      <c r="B3838" s="42">
        <v>0.79200000000000004</v>
      </c>
      <c r="C3838" s="42">
        <v>554.4</v>
      </c>
      <c r="D3838" s="42">
        <v>700</v>
      </c>
      <c r="E3838" s="43">
        <v>44593</v>
      </c>
    </row>
    <row r="3839" spans="1:5" x14ac:dyDescent="0.25">
      <c r="A3839" s="41" t="s">
        <v>117</v>
      </c>
      <c r="B3839" s="42">
        <v>0.28999999999999998</v>
      </c>
      <c r="C3839" s="42">
        <v>203</v>
      </c>
      <c r="D3839" s="42">
        <v>700</v>
      </c>
      <c r="E3839" s="43">
        <v>44593</v>
      </c>
    </row>
    <row r="3840" spans="1:5" x14ac:dyDescent="0.25">
      <c r="A3840" s="41" t="s">
        <v>117</v>
      </c>
      <c r="B3840" s="42">
        <v>1.355</v>
      </c>
      <c r="C3840" s="42">
        <v>948.5</v>
      </c>
      <c r="D3840" s="42">
        <v>700</v>
      </c>
      <c r="E3840" s="43">
        <v>44593</v>
      </c>
    </row>
    <row r="3841" spans="1:5" x14ac:dyDescent="0.25">
      <c r="A3841" s="41" t="s">
        <v>117</v>
      </c>
      <c r="B3841" s="42">
        <v>12.6</v>
      </c>
      <c r="C3841" s="42">
        <v>8820</v>
      </c>
      <c r="D3841" s="42">
        <v>700</v>
      </c>
      <c r="E3841" s="43">
        <v>44593</v>
      </c>
    </row>
    <row r="3842" spans="1:5" x14ac:dyDescent="0.25">
      <c r="A3842" s="41" t="s">
        <v>117</v>
      </c>
      <c r="B3842" s="42">
        <v>1.4239999999999999</v>
      </c>
      <c r="C3842" s="42">
        <v>996.8</v>
      </c>
      <c r="D3842" s="42">
        <v>700</v>
      </c>
      <c r="E3842" s="43">
        <v>44593</v>
      </c>
    </row>
    <row r="3843" spans="1:5" x14ac:dyDescent="0.25">
      <c r="A3843" s="41" t="s">
        <v>117</v>
      </c>
      <c r="B3843" s="42">
        <v>1.2270000000000001</v>
      </c>
      <c r="C3843" s="42">
        <v>858.9</v>
      </c>
      <c r="D3843" s="42">
        <v>700</v>
      </c>
      <c r="E3843" s="43">
        <v>44593</v>
      </c>
    </row>
    <row r="3844" spans="1:5" x14ac:dyDescent="0.25">
      <c r="A3844" s="41" t="s">
        <v>117</v>
      </c>
      <c r="B3844" s="42">
        <v>7.3999999999999996E-2</v>
      </c>
      <c r="C3844" s="42">
        <v>51.8</v>
      </c>
      <c r="D3844" s="42">
        <v>700</v>
      </c>
      <c r="E3844" s="43">
        <v>44593</v>
      </c>
    </row>
    <row r="3845" spans="1:5" x14ac:dyDescent="0.25">
      <c r="A3845" s="41" t="s">
        <v>117</v>
      </c>
      <c r="B3845" s="42">
        <v>0.109</v>
      </c>
      <c r="C3845" s="42">
        <v>76.3</v>
      </c>
      <c r="D3845" s="42">
        <v>700</v>
      </c>
      <c r="E3845" s="43">
        <v>44593</v>
      </c>
    </row>
    <row r="3846" spans="1:5" x14ac:dyDescent="0.25">
      <c r="A3846" s="41" t="s">
        <v>117</v>
      </c>
      <c r="B3846" s="42">
        <v>7.0999999999999994E-2</v>
      </c>
      <c r="C3846" s="42">
        <v>49.7</v>
      </c>
      <c r="D3846" s="42">
        <v>700</v>
      </c>
      <c r="E3846" s="43">
        <v>44593</v>
      </c>
    </row>
    <row r="3847" spans="1:5" x14ac:dyDescent="0.25">
      <c r="A3847" s="41" t="s">
        <v>117</v>
      </c>
      <c r="B3847" s="42">
        <v>0.53100000000000003</v>
      </c>
      <c r="C3847" s="42">
        <v>371.7</v>
      </c>
      <c r="D3847" s="42">
        <v>700</v>
      </c>
      <c r="E3847" s="43">
        <v>44593</v>
      </c>
    </row>
    <row r="3848" spans="1:5" x14ac:dyDescent="0.25">
      <c r="A3848" s="41" t="s">
        <v>117</v>
      </c>
      <c r="B3848" s="42">
        <v>0.64500000000000002</v>
      </c>
      <c r="C3848" s="42">
        <v>451.5</v>
      </c>
      <c r="D3848" s="42">
        <v>700</v>
      </c>
      <c r="E3848" s="43">
        <v>44593</v>
      </c>
    </row>
    <row r="3849" spans="1:5" x14ac:dyDescent="0.25">
      <c r="A3849" s="41" t="s">
        <v>117</v>
      </c>
      <c r="B3849" s="42">
        <v>0.8</v>
      </c>
      <c r="C3849" s="42">
        <v>560</v>
      </c>
      <c r="D3849" s="42">
        <v>700</v>
      </c>
      <c r="E3849" s="43">
        <v>44593</v>
      </c>
    </row>
    <row r="3850" spans="1:5" x14ac:dyDescent="0.25">
      <c r="A3850" s="41" t="s">
        <v>117</v>
      </c>
      <c r="B3850" s="42">
        <v>7.0999999999999994E-2</v>
      </c>
      <c r="C3850" s="42">
        <v>49.7</v>
      </c>
      <c r="D3850" s="42">
        <v>700</v>
      </c>
      <c r="E3850" s="43">
        <v>44593</v>
      </c>
    </row>
    <row r="3851" spans="1:5" x14ac:dyDescent="0.25">
      <c r="A3851" s="41" t="s">
        <v>117</v>
      </c>
      <c r="B3851" s="42">
        <v>12.6</v>
      </c>
      <c r="C3851" s="42">
        <v>8820</v>
      </c>
      <c r="D3851" s="42">
        <v>700</v>
      </c>
      <c r="E3851" s="43">
        <v>44593</v>
      </c>
    </row>
    <row r="3852" spans="1:5" x14ac:dyDescent="0.25">
      <c r="A3852" s="41" t="s">
        <v>117</v>
      </c>
      <c r="B3852" s="42">
        <v>0.51</v>
      </c>
      <c r="C3852" s="42">
        <v>357</v>
      </c>
      <c r="D3852" s="42">
        <v>700</v>
      </c>
      <c r="E3852" s="43">
        <v>44593</v>
      </c>
    </row>
    <row r="3853" spans="1:5" x14ac:dyDescent="0.25">
      <c r="A3853" s="41" t="s">
        <v>117</v>
      </c>
      <c r="B3853" s="42">
        <v>0.12</v>
      </c>
      <c r="C3853" s="42">
        <v>84</v>
      </c>
      <c r="D3853" s="42">
        <v>700</v>
      </c>
      <c r="E3853" s="43">
        <v>44593</v>
      </c>
    </row>
    <row r="3854" spans="1:5" x14ac:dyDescent="0.25">
      <c r="A3854" s="41" t="s">
        <v>117</v>
      </c>
      <c r="B3854" s="42">
        <v>0.222</v>
      </c>
      <c r="C3854" s="42">
        <v>138.75</v>
      </c>
      <c r="D3854" s="42">
        <v>625</v>
      </c>
      <c r="E3854" s="43">
        <v>44593</v>
      </c>
    </row>
    <row r="3855" spans="1:5" x14ac:dyDescent="0.25">
      <c r="A3855" s="41" t="s">
        <v>117</v>
      </c>
      <c r="B3855" s="42">
        <v>7.0999999999999994E-2</v>
      </c>
      <c r="C3855" s="42">
        <v>44.37</v>
      </c>
      <c r="D3855" s="42">
        <v>624.92999999999995</v>
      </c>
      <c r="E3855" s="43">
        <v>44593</v>
      </c>
    </row>
    <row r="3856" spans="1:5" x14ac:dyDescent="0.25">
      <c r="A3856" s="41" t="s">
        <v>117</v>
      </c>
      <c r="B3856" s="42">
        <v>2.9710000000000001</v>
      </c>
      <c r="C3856" s="42">
        <v>1856.88</v>
      </c>
      <c r="D3856" s="42">
        <v>625</v>
      </c>
      <c r="E3856" s="43">
        <v>44593</v>
      </c>
    </row>
    <row r="3857" spans="1:5" x14ac:dyDescent="0.25">
      <c r="A3857" s="41" t="s">
        <v>117</v>
      </c>
      <c r="B3857" s="42">
        <v>4.2000000000000003E-2</v>
      </c>
      <c r="C3857" s="42">
        <v>26.25</v>
      </c>
      <c r="D3857" s="42">
        <v>625</v>
      </c>
      <c r="E3857" s="43">
        <v>44593</v>
      </c>
    </row>
    <row r="3858" spans="1:5" x14ac:dyDescent="0.25">
      <c r="A3858" s="41" t="s">
        <v>117</v>
      </c>
      <c r="B3858" s="42">
        <v>8.4</v>
      </c>
      <c r="C3858" s="42">
        <v>5250</v>
      </c>
      <c r="D3858" s="42">
        <v>625</v>
      </c>
      <c r="E3858" s="43">
        <v>44593</v>
      </c>
    </row>
    <row r="3859" spans="1:5" x14ac:dyDescent="0.25">
      <c r="A3859" s="41" t="s">
        <v>117</v>
      </c>
      <c r="B3859" s="42">
        <v>0.4</v>
      </c>
      <c r="C3859" s="42">
        <v>250</v>
      </c>
      <c r="D3859" s="42">
        <v>625</v>
      </c>
      <c r="E3859" s="43">
        <v>44593</v>
      </c>
    </row>
    <row r="3860" spans="1:5" x14ac:dyDescent="0.25">
      <c r="A3860" s="41" t="s">
        <v>117</v>
      </c>
      <c r="B3860" s="42">
        <v>0.16</v>
      </c>
      <c r="C3860" s="42">
        <v>100</v>
      </c>
      <c r="D3860" s="42">
        <v>625</v>
      </c>
      <c r="E3860" s="43">
        <v>44593</v>
      </c>
    </row>
    <row r="3861" spans="1:5" x14ac:dyDescent="0.25">
      <c r="A3861" s="41" t="s">
        <v>117</v>
      </c>
      <c r="B3861" s="42">
        <v>0.46500000000000002</v>
      </c>
      <c r="C3861" s="42">
        <v>293.02999999999997</v>
      </c>
      <c r="D3861" s="42">
        <v>630.16999999999996</v>
      </c>
      <c r="E3861" s="43">
        <v>44593</v>
      </c>
    </row>
    <row r="3862" spans="1:5" x14ac:dyDescent="0.25">
      <c r="A3862" s="41" t="s">
        <v>117</v>
      </c>
      <c r="B3862" s="42">
        <v>0.51900000000000002</v>
      </c>
      <c r="C3862" s="42">
        <v>324.37</v>
      </c>
      <c r="D3862" s="42">
        <v>624.99</v>
      </c>
      <c r="E3862" s="43">
        <v>44593</v>
      </c>
    </row>
    <row r="3863" spans="1:5" x14ac:dyDescent="0.25">
      <c r="A3863" s="41" t="s">
        <v>117</v>
      </c>
      <c r="B3863" s="42">
        <v>1.6619999999999999</v>
      </c>
      <c r="C3863" s="42">
        <v>1038.75</v>
      </c>
      <c r="D3863" s="42">
        <v>625</v>
      </c>
      <c r="E3863" s="43">
        <v>44593</v>
      </c>
    </row>
    <row r="3864" spans="1:5" x14ac:dyDescent="0.25">
      <c r="A3864" s="41" t="s">
        <v>117</v>
      </c>
      <c r="B3864" s="42">
        <v>0.23200000000000001</v>
      </c>
      <c r="C3864" s="42">
        <v>145</v>
      </c>
      <c r="D3864" s="42">
        <v>625</v>
      </c>
      <c r="E3864" s="43">
        <v>44593</v>
      </c>
    </row>
    <row r="3865" spans="1:5" x14ac:dyDescent="0.25">
      <c r="A3865" s="41" t="s">
        <v>117</v>
      </c>
      <c r="B3865" s="42">
        <v>1.798</v>
      </c>
      <c r="C3865" s="42">
        <v>1123.75</v>
      </c>
      <c r="D3865" s="42">
        <v>625</v>
      </c>
      <c r="E3865" s="43">
        <v>44593</v>
      </c>
    </row>
    <row r="3866" spans="1:5" x14ac:dyDescent="0.25">
      <c r="A3866" s="41" t="s">
        <v>117</v>
      </c>
      <c r="B3866" s="42">
        <v>7.3999999999999996E-2</v>
      </c>
      <c r="C3866" s="42">
        <v>46.25</v>
      </c>
      <c r="D3866" s="42">
        <v>625</v>
      </c>
      <c r="E3866" s="43">
        <v>44593</v>
      </c>
    </row>
    <row r="3867" spans="1:5" x14ac:dyDescent="0.25">
      <c r="A3867" s="41" t="s">
        <v>221</v>
      </c>
      <c r="B3867" s="42">
        <v>2.2749999999999999</v>
      </c>
      <c r="C3867" s="42">
        <v>2175</v>
      </c>
      <c r="D3867" s="42">
        <v>956.04</v>
      </c>
      <c r="E3867" s="43">
        <v>44593</v>
      </c>
    </row>
    <row r="3868" spans="1:5" x14ac:dyDescent="0.25">
      <c r="A3868" s="41" t="s">
        <v>221</v>
      </c>
      <c r="B3868" s="42">
        <v>9.5000000000000001E-2</v>
      </c>
      <c r="C3868" s="42">
        <v>90.25</v>
      </c>
      <c r="D3868" s="42">
        <v>950</v>
      </c>
      <c r="E3868" s="43">
        <v>44593</v>
      </c>
    </row>
    <row r="3869" spans="1:5" x14ac:dyDescent="0.25">
      <c r="A3869" s="41" t="s">
        <v>119</v>
      </c>
      <c r="B3869" s="42">
        <v>1.27</v>
      </c>
      <c r="C3869" s="42">
        <v>5511</v>
      </c>
      <c r="D3869" s="42">
        <v>4339.37</v>
      </c>
      <c r="E3869" s="43">
        <v>44593</v>
      </c>
    </row>
    <row r="3870" spans="1:5" x14ac:dyDescent="0.25">
      <c r="A3870" s="41" t="s">
        <v>123</v>
      </c>
      <c r="B3870" s="42">
        <v>1.645</v>
      </c>
      <c r="C3870" s="42">
        <v>4606</v>
      </c>
      <c r="D3870" s="42">
        <v>2800</v>
      </c>
      <c r="E3870" s="43">
        <v>44593</v>
      </c>
    </row>
    <row r="3871" spans="1:5" x14ac:dyDescent="0.25">
      <c r="A3871" s="41" t="s">
        <v>123</v>
      </c>
      <c r="B3871" s="42">
        <v>0.67500000000000004</v>
      </c>
      <c r="C3871" s="42">
        <v>1890</v>
      </c>
      <c r="D3871" s="42">
        <v>2800</v>
      </c>
      <c r="E3871" s="43">
        <v>44593</v>
      </c>
    </row>
    <row r="3872" spans="1:5" x14ac:dyDescent="0.25">
      <c r="A3872" s="41" t="s">
        <v>32</v>
      </c>
      <c r="B3872" s="42">
        <v>0.309</v>
      </c>
      <c r="C3872" s="42">
        <v>488.48</v>
      </c>
      <c r="D3872" s="42">
        <v>1580.84</v>
      </c>
      <c r="E3872" s="43">
        <v>44593</v>
      </c>
    </row>
    <row r="3873" spans="1:5" x14ac:dyDescent="0.25">
      <c r="A3873" s="41" t="s">
        <v>32</v>
      </c>
      <c r="B3873" s="42">
        <v>1.4830000000000001</v>
      </c>
      <c r="C3873" s="42">
        <v>2343.14</v>
      </c>
      <c r="D3873" s="42">
        <v>1580</v>
      </c>
      <c r="E3873" s="43">
        <v>44593</v>
      </c>
    </row>
    <row r="3874" spans="1:5" x14ac:dyDescent="0.25">
      <c r="A3874" s="41" t="s">
        <v>32</v>
      </c>
      <c r="B3874" s="42">
        <v>0.20599999999999999</v>
      </c>
      <c r="C3874" s="42">
        <v>325.48</v>
      </c>
      <c r="D3874" s="42">
        <v>1580</v>
      </c>
      <c r="E3874" s="43">
        <v>44593</v>
      </c>
    </row>
    <row r="3875" spans="1:5" x14ac:dyDescent="0.25">
      <c r="A3875" s="41" t="s">
        <v>32</v>
      </c>
      <c r="B3875" s="42">
        <v>0.21</v>
      </c>
      <c r="C3875" s="42">
        <v>331.8</v>
      </c>
      <c r="D3875" s="42">
        <v>1580</v>
      </c>
      <c r="E3875" s="43">
        <v>44593</v>
      </c>
    </row>
    <row r="3876" spans="1:5" x14ac:dyDescent="0.25">
      <c r="A3876" s="41" t="s">
        <v>32</v>
      </c>
      <c r="B3876" s="42">
        <v>0.875</v>
      </c>
      <c r="C3876" s="42">
        <v>1382.5</v>
      </c>
      <c r="D3876" s="42">
        <v>1580</v>
      </c>
      <c r="E3876" s="43">
        <v>44593</v>
      </c>
    </row>
    <row r="3877" spans="1:5" x14ac:dyDescent="0.25">
      <c r="A3877" s="41" t="s">
        <v>32</v>
      </c>
      <c r="B3877" s="42">
        <v>0.49399999999999999</v>
      </c>
      <c r="C3877" s="42">
        <v>780.52</v>
      </c>
      <c r="D3877" s="42">
        <v>1580</v>
      </c>
      <c r="E3877" s="43">
        <v>44593</v>
      </c>
    </row>
    <row r="3878" spans="1:5" x14ac:dyDescent="0.25">
      <c r="A3878" s="41" t="s">
        <v>32</v>
      </c>
      <c r="B3878" s="42">
        <v>0.21</v>
      </c>
      <c r="C3878" s="42">
        <v>331.8</v>
      </c>
      <c r="D3878" s="42">
        <v>1580</v>
      </c>
      <c r="E3878" s="43">
        <v>44593</v>
      </c>
    </row>
    <row r="3879" spans="1:5" x14ac:dyDescent="0.25">
      <c r="A3879" s="41" t="s">
        <v>32</v>
      </c>
      <c r="B3879" s="42">
        <v>0.54</v>
      </c>
      <c r="C3879" s="42">
        <v>853.2</v>
      </c>
      <c r="D3879" s="42">
        <v>1580</v>
      </c>
      <c r="E3879" s="43">
        <v>44593</v>
      </c>
    </row>
    <row r="3880" spans="1:5" x14ac:dyDescent="0.25">
      <c r="A3880" s="41" t="s">
        <v>32</v>
      </c>
      <c r="B3880" s="42">
        <v>0.49399999999999999</v>
      </c>
      <c r="C3880" s="42">
        <v>780.52</v>
      </c>
      <c r="D3880" s="42">
        <v>1580</v>
      </c>
      <c r="E3880" s="43">
        <v>44593</v>
      </c>
    </row>
    <row r="3881" spans="1:5" x14ac:dyDescent="0.25">
      <c r="A3881" s="41" t="s">
        <v>32</v>
      </c>
      <c r="B3881" s="42">
        <v>8.7999999999999995E-2</v>
      </c>
      <c r="C3881" s="42">
        <v>139.04</v>
      </c>
      <c r="D3881" s="42">
        <v>1580</v>
      </c>
      <c r="E3881" s="43">
        <v>44593</v>
      </c>
    </row>
    <row r="3882" spans="1:5" x14ac:dyDescent="0.25">
      <c r="A3882" s="41" t="s">
        <v>32</v>
      </c>
      <c r="B3882" s="42">
        <v>6.8730000000000002</v>
      </c>
      <c r="C3882" s="42">
        <v>10859.34</v>
      </c>
      <c r="D3882" s="42">
        <v>1580</v>
      </c>
      <c r="E3882" s="43">
        <v>44593</v>
      </c>
    </row>
    <row r="3883" spans="1:5" x14ac:dyDescent="0.25">
      <c r="A3883" s="41" t="s">
        <v>32</v>
      </c>
      <c r="B3883" s="42">
        <v>0.85499999999999998</v>
      </c>
      <c r="C3883" s="42">
        <v>1350.9</v>
      </c>
      <c r="D3883" s="42">
        <v>1580</v>
      </c>
      <c r="E3883" s="43">
        <v>44593</v>
      </c>
    </row>
    <row r="3884" spans="1:5" x14ac:dyDescent="0.25">
      <c r="A3884" s="41" t="s">
        <v>32</v>
      </c>
      <c r="B3884" s="42">
        <v>0.49399999999999999</v>
      </c>
      <c r="C3884" s="42">
        <v>780.52</v>
      </c>
      <c r="D3884" s="42">
        <v>1580</v>
      </c>
      <c r="E3884" s="43">
        <v>44593</v>
      </c>
    </row>
    <row r="3885" spans="1:5" x14ac:dyDescent="0.25">
      <c r="A3885" s="41" t="s">
        <v>32</v>
      </c>
      <c r="B3885" s="42">
        <v>0.23200000000000001</v>
      </c>
      <c r="C3885" s="42">
        <v>366.56</v>
      </c>
      <c r="D3885" s="42">
        <v>1580</v>
      </c>
      <c r="E3885" s="43">
        <v>44593</v>
      </c>
    </row>
    <row r="3886" spans="1:5" x14ac:dyDescent="0.25">
      <c r="A3886" s="41" t="s">
        <v>32</v>
      </c>
      <c r="B3886" s="42">
        <v>0.21</v>
      </c>
      <c r="C3886" s="42">
        <v>331.8</v>
      </c>
      <c r="D3886" s="42">
        <v>1580</v>
      </c>
      <c r="E3886" s="43">
        <v>44593</v>
      </c>
    </row>
    <row r="3887" spans="1:5" x14ac:dyDescent="0.25">
      <c r="A3887" s="41" t="s">
        <v>32</v>
      </c>
      <c r="B3887" s="42">
        <v>0.25800000000000001</v>
      </c>
      <c r="C3887" s="42">
        <v>407.64</v>
      </c>
      <c r="D3887" s="42">
        <v>1580</v>
      </c>
      <c r="E3887" s="43">
        <v>44593</v>
      </c>
    </row>
    <row r="3888" spans="1:5" x14ac:dyDescent="0.25">
      <c r="A3888" s="41" t="s">
        <v>32</v>
      </c>
      <c r="B3888" s="42">
        <v>0.26</v>
      </c>
      <c r="C3888" s="42">
        <v>410.8</v>
      </c>
      <c r="D3888" s="42">
        <v>1580</v>
      </c>
      <c r="E3888" s="43">
        <v>44593</v>
      </c>
    </row>
    <row r="3889" spans="1:5" x14ac:dyDescent="0.25">
      <c r="A3889" s="41" t="s">
        <v>32</v>
      </c>
      <c r="B3889" s="42">
        <v>8.3339999999999996</v>
      </c>
      <c r="C3889" s="42">
        <v>13167.72</v>
      </c>
      <c r="D3889" s="42">
        <v>1580</v>
      </c>
      <c r="E3889" s="43">
        <v>44593</v>
      </c>
    </row>
    <row r="3890" spans="1:5" x14ac:dyDescent="0.25">
      <c r="A3890" s="41" t="s">
        <v>32</v>
      </c>
      <c r="B3890" s="42">
        <v>0.61799999999999999</v>
      </c>
      <c r="C3890" s="42">
        <v>976.44</v>
      </c>
      <c r="D3890" s="42">
        <v>1580</v>
      </c>
      <c r="E3890" s="43">
        <v>44593</v>
      </c>
    </row>
    <row r="3891" spans="1:5" x14ac:dyDescent="0.25">
      <c r="A3891" s="41" t="s">
        <v>32</v>
      </c>
      <c r="B3891" s="42">
        <v>0.10299999999999999</v>
      </c>
      <c r="C3891" s="42">
        <v>162.74</v>
      </c>
      <c r="D3891" s="42">
        <v>1580</v>
      </c>
      <c r="E3891" s="43">
        <v>44593</v>
      </c>
    </row>
    <row r="3892" spans="1:5" x14ac:dyDescent="0.25">
      <c r="A3892" s="41" t="s">
        <v>32</v>
      </c>
      <c r="B3892" s="42">
        <v>0.38600000000000001</v>
      </c>
      <c r="C3892" s="42">
        <v>609.88</v>
      </c>
      <c r="D3892" s="42">
        <v>1580</v>
      </c>
      <c r="E3892" s="43">
        <v>44593</v>
      </c>
    </row>
    <row r="3893" spans="1:5" x14ac:dyDescent="0.25">
      <c r="A3893" s="41" t="s">
        <v>32</v>
      </c>
      <c r="B3893" s="42">
        <v>0.155</v>
      </c>
      <c r="C3893" s="42">
        <v>244.9</v>
      </c>
      <c r="D3893" s="42">
        <v>1580</v>
      </c>
      <c r="E3893" s="43">
        <v>44593</v>
      </c>
    </row>
    <row r="3894" spans="1:5" x14ac:dyDescent="0.25">
      <c r="A3894" s="41" t="s">
        <v>32</v>
      </c>
      <c r="B3894" s="42">
        <v>0.49399999999999999</v>
      </c>
      <c r="C3894" s="42">
        <v>780.52</v>
      </c>
      <c r="D3894" s="42">
        <v>1580</v>
      </c>
      <c r="E3894" s="43">
        <v>44593</v>
      </c>
    </row>
    <row r="3895" spans="1:5" x14ac:dyDescent="0.25">
      <c r="A3895" s="41" t="s">
        <v>32</v>
      </c>
      <c r="B3895" s="42">
        <v>2.4369999999999998</v>
      </c>
      <c r="C3895" s="42">
        <v>3850.46</v>
      </c>
      <c r="D3895" s="42">
        <v>1580</v>
      </c>
      <c r="E3895" s="43">
        <v>44593</v>
      </c>
    </row>
    <row r="3896" spans="1:5" x14ac:dyDescent="0.25">
      <c r="A3896" s="41" t="s">
        <v>33</v>
      </c>
      <c r="B3896" s="42">
        <v>2.7719999999999998</v>
      </c>
      <c r="C3896" s="42">
        <v>4587.66</v>
      </c>
      <c r="D3896" s="42">
        <v>1655</v>
      </c>
      <c r="E3896" s="43">
        <v>44593</v>
      </c>
    </row>
    <row r="3897" spans="1:5" x14ac:dyDescent="0.25">
      <c r="A3897" s="41" t="s">
        <v>33</v>
      </c>
      <c r="B3897" s="42">
        <v>1.21</v>
      </c>
      <c r="C3897" s="42">
        <v>2002.55</v>
      </c>
      <c r="D3897" s="42">
        <v>1655</v>
      </c>
      <c r="E3897" s="43">
        <v>44593</v>
      </c>
    </row>
    <row r="3898" spans="1:5" x14ac:dyDescent="0.25">
      <c r="A3898" s="41" t="s">
        <v>33</v>
      </c>
      <c r="B3898" s="42">
        <v>1.645</v>
      </c>
      <c r="C3898" s="42">
        <v>4320.18</v>
      </c>
      <c r="D3898" s="42">
        <v>2626.25</v>
      </c>
      <c r="E3898" s="43">
        <v>44593</v>
      </c>
    </row>
    <row r="3899" spans="1:5" x14ac:dyDescent="0.25">
      <c r="A3899" s="41" t="s">
        <v>33</v>
      </c>
      <c r="B3899" s="42">
        <v>2.016</v>
      </c>
      <c r="C3899" s="42">
        <v>3336.48</v>
      </c>
      <c r="D3899" s="42">
        <v>1655</v>
      </c>
      <c r="E3899" s="43">
        <v>44593</v>
      </c>
    </row>
    <row r="3900" spans="1:5" x14ac:dyDescent="0.25">
      <c r="A3900" s="41" t="s">
        <v>33</v>
      </c>
      <c r="B3900" s="42">
        <v>2.52</v>
      </c>
      <c r="C3900" s="42">
        <v>4170.6000000000004</v>
      </c>
      <c r="D3900" s="42">
        <v>1655</v>
      </c>
      <c r="E3900" s="43">
        <v>44593</v>
      </c>
    </row>
    <row r="3901" spans="1:5" x14ac:dyDescent="0.25">
      <c r="A3901" s="41" t="s">
        <v>33</v>
      </c>
      <c r="B3901" s="42">
        <v>2.016</v>
      </c>
      <c r="C3901" s="42">
        <v>3336.48</v>
      </c>
      <c r="D3901" s="42">
        <v>1655</v>
      </c>
      <c r="E3901" s="43">
        <v>44593</v>
      </c>
    </row>
    <row r="3902" spans="1:5" x14ac:dyDescent="0.25">
      <c r="A3902" s="41" t="s">
        <v>33</v>
      </c>
      <c r="B3902" s="42">
        <v>1.764</v>
      </c>
      <c r="C3902" s="42">
        <v>2919.42</v>
      </c>
      <c r="D3902" s="42">
        <v>1655</v>
      </c>
      <c r="E3902" s="43">
        <v>44593</v>
      </c>
    </row>
    <row r="3903" spans="1:5" x14ac:dyDescent="0.25">
      <c r="A3903" s="41" t="s">
        <v>33</v>
      </c>
      <c r="B3903" s="42">
        <v>1.764</v>
      </c>
      <c r="C3903" s="42">
        <v>2919.42</v>
      </c>
      <c r="D3903" s="42">
        <v>1655</v>
      </c>
      <c r="E3903" s="43">
        <v>44593</v>
      </c>
    </row>
    <row r="3904" spans="1:5" x14ac:dyDescent="0.25">
      <c r="A3904" s="41" t="s">
        <v>33</v>
      </c>
      <c r="B3904" s="42">
        <v>2.016</v>
      </c>
      <c r="C3904" s="42">
        <v>3336.48</v>
      </c>
      <c r="D3904" s="42">
        <v>1655</v>
      </c>
      <c r="E3904" s="43">
        <v>44593</v>
      </c>
    </row>
    <row r="3905" spans="1:5" x14ac:dyDescent="0.25">
      <c r="A3905" s="41" t="s">
        <v>33</v>
      </c>
      <c r="B3905" s="42">
        <v>2.016</v>
      </c>
      <c r="C3905" s="42">
        <v>3336.48</v>
      </c>
      <c r="D3905" s="42">
        <v>1655</v>
      </c>
      <c r="E3905" s="43">
        <v>44593</v>
      </c>
    </row>
    <row r="3906" spans="1:5" x14ac:dyDescent="0.25">
      <c r="A3906" s="41" t="s">
        <v>33</v>
      </c>
      <c r="B3906" s="42">
        <v>1.764</v>
      </c>
      <c r="C3906" s="42">
        <v>2919.42</v>
      </c>
      <c r="D3906" s="42">
        <v>1655</v>
      </c>
      <c r="E3906" s="43">
        <v>44593</v>
      </c>
    </row>
    <row r="3907" spans="1:5" x14ac:dyDescent="0.25">
      <c r="A3907" s="41" t="s">
        <v>33</v>
      </c>
      <c r="B3907" s="42">
        <v>1.764</v>
      </c>
      <c r="C3907" s="42">
        <v>2919.42</v>
      </c>
      <c r="D3907" s="42">
        <v>1655</v>
      </c>
      <c r="E3907" s="43">
        <v>44593</v>
      </c>
    </row>
    <row r="3908" spans="1:5" x14ac:dyDescent="0.25">
      <c r="A3908" s="41" t="s">
        <v>33</v>
      </c>
      <c r="B3908" s="42">
        <v>0.85499999999999998</v>
      </c>
      <c r="C3908" s="42">
        <v>1415.02</v>
      </c>
      <c r="D3908" s="42">
        <v>1654.99</v>
      </c>
      <c r="E3908" s="43">
        <v>44593</v>
      </c>
    </row>
    <row r="3909" spans="1:5" x14ac:dyDescent="0.25">
      <c r="A3909" s="41" t="s">
        <v>33</v>
      </c>
      <c r="B3909" s="42">
        <v>2.016</v>
      </c>
      <c r="C3909" s="42">
        <v>3336.48</v>
      </c>
      <c r="D3909" s="42">
        <v>1655</v>
      </c>
      <c r="E3909" s="43">
        <v>44593</v>
      </c>
    </row>
    <row r="3910" spans="1:5" x14ac:dyDescent="0.25">
      <c r="A3910" s="41" t="s">
        <v>33</v>
      </c>
      <c r="B3910" s="42">
        <v>1.764</v>
      </c>
      <c r="C3910" s="42">
        <v>2919.42</v>
      </c>
      <c r="D3910" s="42">
        <v>1655</v>
      </c>
      <c r="E3910" s="43">
        <v>44593</v>
      </c>
    </row>
    <row r="3911" spans="1:5" x14ac:dyDescent="0.25">
      <c r="A3911" s="41" t="s">
        <v>33</v>
      </c>
      <c r="B3911" s="42">
        <v>1.764</v>
      </c>
      <c r="C3911" s="42">
        <v>2919.42</v>
      </c>
      <c r="D3911" s="42">
        <v>1655</v>
      </c>
      <c r="E3911" s="43">
        <v>44593</v>
      </c>
    </row>
    <row r="3912" spans="1:5" x14ac:dyDescent="0.25">
      <c r="A3912" s="41" t="s">
        <v>33</v>
      </c>
      <c r="B3912" s="42">
        <v>1.764</v>
      </c>
      <c r="C3912" s="42">
        <v>2919.42</v>
      </c>
      <c r="D3912" s="42">
        <v>1655</v>
      </c>
      <c r="E3912" s="43">
        <v>44593</v>
      </c>
    </row>
    <row r="3913" spans="1:5" x14ac:dyDescent="0.25">
      <c r="A3913" s="41" t="s">
        <v>33</v>
      </c>
      <c r="B3913" s="42">
        <v>1.597</v>
      </c>
      <c r="C3913" s="42">
        <v>2643.04</v>
      </c>
      <c r="D3913" s="42">
        <v>1655</v>
      </c>
      <c r="E3913" s="43">
        <v>44593</v>
      </c>
    </row>
    <row r="3914" spans="1:5" x14ac:dyDescent="0.25">
      <c r="A3914" s="41" t="s">
        <v>33</v>
      </c>
      <c r="B3914" s="42">
        <v>2.4950000000000001</v>
      </c>
      <c r="C3914" s="42">
        <v>4129.2299999999996</v>
      </c>
      <c r="D3914" s="42">
        <v>1655</v>
      </c>
      <c r="E3914" s="43">
        <v>44593</v>
      </c>
    </row>
    <row r="3915" spans="1:5" x14ac:dyDescent="0.25">
      <c r="A3915" s="41" t="s">
        <v>33</v>
      </c>
      <c r="B3915" s="42">
        <v>2.4950000000000001</v>
      </c>
      <c r="C3915" s="42">
        <v>4129.22</v>
      </c>
      <c r="D3915" s="42">
        <v>1655</v>
      </c>
      <c r="E3915" s="43">
        <v>44593</v>
      </c>
    </row>
    <row r="3916" spans="1:5" x14ac:dyDescent="0.25">
      <c r="A3916" s="41" t="s">
        <v>33</v>
      </c>
      <c r="B3916" s="42">
        <v>1</v>
      </c>
      <c r="C3916" s="42">
        <v>1655</v>
      </c>
      <c r="D3916" s="42">
        <v>1655</v>
      </c>
      <c r="E3916" s="43">
        <v>44593</v>
      </c>
    </row>
    <row r="3917" spans="1:5" x14ac:dyDescent="0.25">
      <c r="A3917" s="41" t="s">
        <v>33</v>
      </c>
      <c r="B3917" s="42">
        <v>2.4950000000000001</v>
      </c>
      <c r="C3917" s="42">
        <v>4129.22</v>
      </c>
      <c r="D3917" s="42">
        <v>1655</v>
      </c>
      <c r="E3917" s="43">
        <v>44593</v>
      </c>
    </row>
    <row r="3918" spans="1:5" x14ac:dyDescent="0.25">
      <c r="A3918" s="41" t="s">
        <v>33</v>
      </c>
      <c r="B3918" s="42">
        <v>2.4950000000000001</v>
      </c>
      <c r="C3918" s="42">
        <v>4129.2299999999996</v>
      </c>
      <c r="D3918" s="42">
        <v>1655</v>
      </c>
      <c r="E3918" s="43">
        <v>44593</v>
      </c>
    </row>
    <row r="3919" spans="1:5" x14ac:dyDescent="0.25">
      <c r="A3919" s="41" t="s">
        <v>33</v>
      </c>
      <c r="B3919" s="42">
        <v>2.4950000000000001</v>
      </c>
      <c r="C3919" s="42">
        <v>4129.2299999999996</v>
      </c>
      <c r="D3919" s="42">
        <v>1655</v>
      </c>
      <c r="E3919" s="43">
        <v>44593</v>
      </c>
    </row>
    <row r="3920" spans="1:5" x14ac:dyDescent="0.25">
      <c r="A3920" s="41" t="s">
        <v>33</v>
      </c>
      <c r="B3920" s="42">
        <v>2.4950000000000001</v>
      </c>
      <c r="C3920" s="42">
        <v>4129.22</v>
      </c>
      <c r="D3920" s="42">
        <v>1655</v>
      </c>
      <c r="E3920" s="43">
        <v>44593</v>
      </c>
    </row>
    <row r="3921" spans="1:5" x14ac:dyDescent="0.25">
      <c r="A3921" s="41" t="s">
        <v>33</v>
      </c>
      <c r="B3921" s="42">
        <v>2.4950000000000001</v>
      </c>
      <c r="C3921" s="42">
        <v>4129.2299999999996</v>
      </c>
      <c r="D3921" s="42">
        <v>1655</v>
      </c>
      <c r="E3921" s="43">
        <v>44593</v>
      </c>
    </row>
    <row r="3922" spans="1:5" x14ac:dyDescent="0.25">
      <c r="A3922" s="41" t="s">
        <v>33</v>
      </c>
      <c r="B3922" s="42">
        <v>2.4950000000000001</v>
      </c>
      <c r="C3922" s="42">
        <v>4129.22</v>
      </c>
      <c r="D3922" s="42">
        <v>1655</v>
      </c>
      <c r="E3922" s="43">
        <v>44593</v>
      </c>
    </row>
    <row r="3923" spans="1:5" x14ac:dyDescent="0.25">
      <c r="A3923" s="41" t="s">
        <v>33</v>
      </c>
      <c r="B3923" s="42">
        <v>7.0060000000000002</v>
      </c>
      <c r="C3923" s="42">
        <v>11594.93</v>
      </c>
      <c r="D3923" s="42">
        <v>1655</v>
      </c>
      <c r="E3923" s="43">
        <v>44593</v>
      </c>
    </row>
    <row r="3924" spans="1:5" x14ac:dyDescent="0.25">
      <c r="A3924" s="41" t="s">
        <v>33</v>
      </c>
      <c r="B3924" s="42">
        <v>2.57</v>
      </c>
      <c r="C3924" s="42">
        <v>4253.3500000000004</v>
      </c>
      <c r="D3924" s="42">
        <v>1655</v>
      </c>
      <c r="E3924" s="43">
        <v>44593</v>
      </c>
    </row>
    <row r="3925" spans="1:5" x14ac:dyDescent="0.25">
      <c r="A3925" s="41" t="s">
        <v>33</v>
      </c>
      <c r="B3925" s="42">
        <v>1.4359999999999999</v>
      </c>
      <c r="C3925" s="42">
        <v>2376.58</v>
      </c>
      <c r="D3925" s="42">
        <v>1655</v>
      </c>
      <c r="E3925" s="43">
        <v>44593</v>
      </c>
    </row>
    <row r="3926" spans="1:5" x14ac:dyDescent="0.25">
      <c r="A3926" s="41" t="s">
        <v>33</v>
      </c>
      <c r="B3926" s="42">
        <v>0.247</v>
      </c>
      <c r="C3926" s="42">
        <v>408.79</v>
      </c>
      <c r="D3926" s="42">
        <v>1655.02</v>
      </c>
      <c r="E3926" s="43">
        <v>44593</v>
      </c>
    </row>
    <row r="3927" spans="1:5" x14ac:dyDescent="0.25">
      <c r="A3927" s="41" t="s">
        <v>33</v>
      </c>
      <c r="B3927" s="42">
        <v>2.57</v>
      </c>
      <c r="C3927" s="42">
        <v>4253.3500000000004</v>
      </c>
      <c r="D3927" s="42">
        <v>1655</v>
      </c>
      <c r="E3927" s="43">
        <v>44593</v>
      </c>
    </row>
    <row r="3928" spans="1:5" x14ac:dyDescent="0.25">
      <c r="A3928" s="41" t="s">
        <v>33</v>
      </c>
      <c r="B3928" s="42">
        <v>0.61799999999999999</v>
      </c>
      <c r="C3928" s="42">
        <v>1022.79</v>
      </c>
      <c r="D3928" s="42">
        <v>1655</v>
      </c>
      <c r="E3928" s="43">
        <v>44593</v>
      </c>
    </row>
    <row r="3929" spans="1:5" x14ac:dyDescent="0.25">
      <c r="A3929" s="41" t="s">
        <v>33</v>
      </c>
      <c r="B3929" s="42">
        <v>2.57</v>
      </c>
      <c r="C3929" s="42">
        <v>4253.3500000000004</v>
      </c>
      <c r="D3929" s="42">
        <v>1655</v>
      </c>
      <c r="E3929" s="43">
        <v>44593</v>
      </c>
    </row>
    <row r="3930" spans="1:5" x14ac:dyDescent="0.25">
      <c r="A3930" s="41" t="s">
        <v>33</v>
      </c>
      <c r="B3930" s="42">
        <v>0.10299999999999999</v>
      </c>
      <c r="C3930" s="42">
        <v>170.46</v>
      </c>
      <c r="D3930" s="42">
        <v>1654.95</v>
      </c>
      <c r="E3930" s="43">
        <v>44593</v>
      </c>
    </row>
    <row r="3931" spans="1:5" x14ac:dyDescent="0.25">
      <c r="A3931" s="41" t="s">
        <v>11</v>
      </c>
      <c r="B3931" s="42">
        <v>6.3</v>
      </c>
      <c r="C3931" s="42">
        <v>5279.4</v>
      </c>
      <c r="D3931" s="42">
        <v>838</v>
      </c>
      <c r="E3931" s="43">
        <v>44593</v>
      </c>
    </row>
    <row r="3932" spans="1:5" x14ac:dyDescent="0.25">
      <c r="A3932" s="41" t="s">
        <v>11</v>
      </c>
      <c r="B3932" s="42">
        <v>11.7</v>
      </c>
      <c r="C3932" s="42">
        <v>9804.6</v>
      </c>
      <c r="D3932" s="42">
        <v>838</v>
      </c>
      <c r="E3932" s="43">
        <v>44593</v>
      </c>
    </row>
    <row r="3933" spans="1:5" x14ac:dyDescent="0.25">
      <c r="A3933" s="41" t="s">
        <v>11</v>
      </c>
      <c r="B3933" s="42">
        <v>7</v>
      </c>
      <c r="C3933" s="42">
        <v>5866</v>
      </c>
      <c r="D3933" s="42">
        <v>838</v>
      </c>
      <c r="E3933" s="43">
        <v>44593</v>
      </c>
    </row>
    <row r="3934" spans="1:5" x14ac:dyDescent="0.25">
      <c r="A3934" s="41" t="s">
        <v>19</v>
      </c>
      <c r="B3934" s="42">
        <v>3.01</v>
      </c>
      <c r="C3934" s="42">
        <v>2504.3200000000002</v>
      </c>
      <c r="D3934" s="42">
        <v>832</v>
      </c>
      <c r="E3934" s="43">
        <v>44593</v>
      </c>
    </row>
    <row r="3935" spans="1:5" x14ac:dyDescent="0.25">
      <c r="A3935" s="41" t="s">
        <v>19</v>
      </c>
      <c r="B3935" s="42">
        <v>1.75</v>
      </c>
      <c r="C3935" s="42">
        <v>1456</v>
      </c>
      <c r="D3935" s="42">
        <v>832</v>
      </c>
      <c r="E3935" s="43">
        <v>44593</v>
      </c>
    </row>
    <row r="3936" spans="1:5" x14ac:dyDescent="0.25">
      <c r="A3936" s="41" t="s">
        <v>19</v>
      </c>
      <c r="B3936" s="42">
        <v>1.24</v>
      </c>
      <c r="C3936" s="42">
        <v>1031.68</v>
      </c>
      <c r="D3936" s="42">
        <v>832</v>
      </c>
      <c r="E3936" s="43">
        <v>44593</v>
      </c>
    </row>
    <row r="3937" spans="1:5" x14ac:dyDescent="0.25">
      <c r="A3937" s="41" t="s">
        <v>19</v>
      </c>
      <c r="B3937" s="42">
        <v>3.5</v>
      </c>
      <c r="C3937" s="42">
        <v>2912</v>
      </c>
      <c r="D3937" s="42">
        <v>832</v>
      </c>
      <c r="E3937" s="43">
        <v>44593</v>
      </c>
    </row>
    <row r="3938" spans="1:5" x14ac:dyDescent="0.25">
      <c r="A3938" s="41" t="s">
        <v>19</v>
      </c>
      <c r="B3938" s="42">
        <v>2.5</v>
      </c>
      <c r="C3938" s="42">
        <v>2080</v>
      </c>
      <c r="D3938" s="42">
        <v>832</v>
      </c>
      <c r="E3938" s="43">
        <v>44593</v>
      </c>
    </row>
    <row r="3939" spans="1:5" x14ac:dyDescent="0.25">
      <c r="A3939" s="41" t="s">
        <v>34</v>
      </c>
      <c r="B3939" s="42">
        <v>1.05</v>
      </c>
      <c r="C3939" s="42">
        <v>651</v>
      </c>
      <c r="D3939" s="42">
        <v>620</v>
      </c>
      <c r="E3939" s="43">
        <v>44593</v>
      </c>
    </row>
    <row r="3940" spans="1:5" x14ac:dyDescent="0.25">
      <c r="A3940" s="41" t="s">
        <v>34</v>
      </c>
      <c r="B3940" s="42">
        <v>1.05</v>
      </c>
      <c r="C3940" s="42">
        <v>651</v>
      </c>
      <c r="D3940" s="42">
        <v>620</v>
      </c>
      <c r="E3940" s="43">
        <v>44593</v>
      </c>
    </row>
    <row r="3941" spans="1:5" x14ac:dyDescent="0.25">
      <c r="A3941" s="41" t="s">
        <v>34</v>
      </c>
      <c r="B3941" s="42">
        <v>1.05</v>
      </c>
      <c r="C3941" s="42">
        <v>651</v>
      </c>
      <c r="D3941" s="42">
        <v>620</v>
      </c>
      <c r="E3941" s="43">
        <v>44593</v>
      </c>
    </row>
    <row r="3942" spans="1:5" x14ac:dyDescent="0.25">
      <c r="A3942" s="41" t="s">
        <v>34</v>
      </c>
      <c r="B3942" s="42">
        <v>1.05</v>
      </c>
      <c r="C3942" s="42">
        <v>651</v>
      </c>
      <c r="D3942" s="42">
        <v>620</v>
      </c>
      <c r="E3942" s="43">
        <v>44593</v>
      </c>
    </row>
    <row r="3943" spans="1:5" x14ac:dyDescent="0.25">
      <c r="A3943" s="41" t="s">
        <v>34</v>
      </c>
      <c r="B3943" s="42">
        <v>2.4</v>
      </c>
      <c r="C3943" s="42">
        <v>1488</v>
      </c>
      <c r="D3943" s="42">
        <v>620</v>
      </c>
      <c r="E3943" s="43">
        <v>44593</v>
      </c>
    </row>
    <row r="3944" spans="1:5" x14ac:dyDescent="0.25">
      <c r="A3944" s="41" t="s">
        <v>34</v>
      </c>
      <c r="B3944" s="42">
        <v>2.1</v>
      </c>
      <c r="C3944" s="42">
        <v>1302</v>
      </c>
      <c r="D3944" s="42">
        <v>620</v>
      </c>
      <c r="E3944" s="43">
        <v>44593</v>
      </c>
    </row>
    <row r="3945" spans="1:5" x14ac:dyDescent="0.25">
      <c r="A3945" s="41" t="s">
        <v>34</v>
      </c>
      <c r="B3945" s="42">
        <v>2.1</v>
      </c>
      <c r="C3945" s="42">
        <v>930.6</v>
      </c>
      <c r="D3945" s="42">
        <v>443.14</v>
      </c>
      <c r="E3945" s="43">
        <v>44593</v>
      </c>
    </row>
    <row r="3946" spans="1:5" x14ac:dyDescent="0.25">
      <c r="A3946" s="41" t="s">
        <v>34</v>
      </c>
      <c r="B3946" s="42">
        <v>1.4</v>
      </c>
      <c r="C3946" s="42">
        <v>1.4</v>
      </c>
      <c r="D3946" s="42">
        <v>1</v>
      </c>
      <c r="E3946" s="43">
        <v>44593</v>
      </c>
    </row>
    <row r="3947" spans="1:5" x14ac:dyDescent="0.25">
      <c r="A3947" s="41" t="s">
        <v>222</v>
      </c>
      <c r="B3947" s="42">
        <v>1.28</v>
      </c>
      <c r="C3947" s="42">
        <v>3758.74</v>
      </c>
      <c r="D3947" s="42">
        <v>2936.52</v>
      </c>
      <c r="E3947" s="43">
        <v>44593</v>
      </c>
    </row>
    <row r="3948" spans="1:5" x14ac:dyDescent="0.25">
      <c r="A3948" s="41" t="s">
        <v>222</v>
      </c>
      <c r="B3948" s="42">
        <v>1</v>
      </c>
      <c r="C3948" s="42">
        <v>3150</v>
      </c>
      <c r="D3948" s="42">
        <v>3150</v>
      </c>
      <c r="E3948" s="43">
        <v>44593</v>
      </c>
    </row>
    <row r="3949" spans="1:5" x14ac:dyDescent="0.25">
      <c r="A3949" s="41" t="s">
        <v>222</v>
      </c>
      <c r="B3949" s="42">
        <v>0.4</v>
      </c>
      <c r="C3949" s="42">
        <v>1260</v>
      </c>
      <c r="D3949" s="42">
        <v>3150</v>
      </c>
      <c r="E3949" s="43">
        <v>44593</v>
      </c>
    </row>
    <row r="3950" spans="1:5" x14ac:dyDescent="0.25">
      <c r="A3950" s="41" t="s">
        <v>54</v>
      </c>
      <c r="B3950" s="42">
        <v>0.8</v>
      </c>
      <c r="C3950" s="42">
        <v>665.6</v>
      </c>
      <c r="D3950" s="42">
        <v>832</v>
      </c>
      <c r="E3950" s="43">
        <v>44593</v>
      </c>
    </row>
    <row r="3951" spans="1:5" x14ac:dyDescent="0.25">
      <c r="A3951" s="41" t="s">
        <v>54</v>
      </c>
      <c r="B3951" s="42">
        <v>3</v>
      </c>
      <c r="C3951" s="42">
        <v>2496</v>
      </c>
      <c r="D3951" s="42">
        <v>832</v>
      </c>
      <c r="E3951" s="43">
        <v>44593</v>
      </c>
    </row>
    <row r="3952" spans="1:5" x14ac:dyDescent="0.25">
      <c r="A3952" s="41" t="s">
        <v>54</v>
      </c>
      <c r="B3952" s="42">
        <v>2.2000000000000002</v>
      </c>
      <c r="C3952" s="42">
        <v>1830.4</v>
      </c>
      <c r="D3952" s="42">
        <v>832</v>
      </c>
      <c r="E3952" s="43">
        <v>44593</v>
      </c>
    </row>
    <row r="3953" spans="1:5" x14ac:dyDescent="0.25">
      <c r="A3953" s="41" t="s">
        <v>58</v>
      </c>
      <c r="B3953" s="42">
        <v>2.2000000000000002</v>
      </c>
      <c r="C3953" s="42">
        <v>3234</v>
      </c>
      <c r="D3953" s="42">
        <v>1470</v>
      </c>
      <c r="E3953" s="43">
        <v>44593</v>
      </c>
    </row>
    <row r="3954" spans="1:5" x14ac:dyDescent="0.25">
      <c r="A3954" s="41" t="s">
        <v>58</v>
      </c>
      <c r="B3954" s="42">
        <v>2</v>
      </c>
      <c r="C3954" s="42">
        <v>2940</v>
      </c>
      <c r="D3954" s="42">
        <v>1470</v>
      </c>
      <c r="E3954" s="43">
        <v>44593</v>
      </c>
    </row>
    <row r="3955" spans="1:5" x14ac:dyDescent="0.25">
      <c r="A3955" s="41" t="s">
        <v>58</v>
      </c>
      <c r="B3955" s="42">
        <v>2</v>
      </c>
      <c r="C3955" s="42">
        <v>2940</v>
      </c>
      <c r="D3955" s="42">
        <v>1470</v>
      </c>
      <c r="E3955" s="43">
        <v>44593</v>
      </c>
    </row>
    <row r="3956" spans="1:5" x14ac:dyDescent="0.25">
      <c r="A3956" s="41" t="s">
        <v>58</v>
      </c>
      <c r="B3956" s="42">
        <v>2</v>
      </c>
      <c r="C3956" s="42">
        <v>2940</v>
      </c>
      <c r="D3956" s="42">
        <v>1470</v>
      </c>
      <c r="E3956" s="43">
        <v>44593</v>
      </c>
    </row>
    <row r="3957" spans="1:5" x14ac:dyDescent="0.25">
      <c r="A3957" s="41" t="s">
        <v>58</v>
      </c>
      <c r="B3957" s="42">
        <v>2</v>
      </c>
      <c r="C3957" s="42">
        <v>2940</v>
      </c>
      <c r="D3957" s="42">
        <v>1470</v>
      </c>
      <c r="E3957" s="43">
        <v>44593</v>
      </c>
    </row>
    <row r="3958" spans="1:5" x14ac:dyDescent="0.25">
      <c r="A3958" s="41" t="s">
        <v>58</v>
      </c>
      <c r="B3958" s="42">
        <v>2</v>
      </c>
      <c r="C3958" s="42">
        <v>2940</v>
      </c>
      <c r="D3958" s="42">
        <v>1470</v>
      </c>
      <c r="E3958" s="43">
        <v>44593</v>
      </c>
    </row>
    <row r="3959" spans="1:5" x14ac:dyDescent="0.25">
      <c r="A3959" s="41" t="s">
        <v>58</v>
      </c>
      <c r="B3959" s="42">
        <v>2</v>
      </c>
      <c r="C3959" s="42">
        <v>2940</v>
      </c>
      <c r="D3959" s="42">
        <v>1470</v>
      </c>
      <c r="E3959" s="43">
        <v>44593</v>
      </c>
    </row>
    <row r="3960" spans="1:5" x14ac:dyDescent="0.25">
      <c r="A3960" s="41" t="s">
        <v>58</v>
      </c>
      <c r="B3960" s="42">
        <v>2</v>
      </c>
      <c r="C3960" s="42">
        <v>2940</v>
      </c>
      <c r="D3960" s="42">
        <v>1470</v>
      </c>
      <c r="E3960" s="43">
        <v>44593</v>
      </c>
    </row>
    <row r="3961" spans="1:5" x14ac:dyDescent="0.25">
      <c r="A3961" s="41" t="s">
        <v>58</v>
      </c>
      <c r="B3961" s="42">
        <v>1</v>
      </c>
      <c r="C3961" s="42">
        <v>1470</v>
      </c>
      <c r="D3961" s="42">
        <v>1470</v>
      </c>
      <c r="E3961" s="43">
        <v>44593</v>
      </c>
    </row>
    <row r="3962" spans="1:5" x14ac:dyDescent="0.25">
      <c r="A3962" s="41" t="s">
        <v>58</v>
      </c>
      <c r="B3962" s="42">
        <v>1.98</v>
      </c>
      <c r="C3962" s="42">
        <v>2910.6</v>
      </c>
      <c r="D3962" s="42">
        <v>1470</v>
      </c>
      <c r="E3962" s="43">
        <v>44593</v>
      </c>
    </row>
    <row r="3963" spans="1:5" x14ac:dyDescent="0.25">
      <c r="A3963" s="41" t="s">
        <v>58</v>
      </c>
      <c r="B3963" s="42">
        <v>1.98</v>
      </c>
      <c r="C3963" s="42">
        <v>2910.6</v>
      </c>
      <c r="D3963" s="42">
        <v>1470</v>
      </c>
      <c r="E3963" s="43">
        <v>44593</v>
      </c>
    </row>
    <row r="3964" spans="1:5" x14ac:dyDescent="0.25">
      <c r="A3964" s="41" t="s">
        <v>58</v>
      </c>
      <c r="B3964" s="42">
        <v>1.98</v>
      </c>
      <c r="C3964" s="42">
        <v>2910.6</v>
      </c>
      <c r="D3964" s="42">
        <v>1470</v>
      </c>
      <c r="E3964" s="43">
        <v>44593</v>
      </c>
    </row>
    <row r="3965" spans="1:5" x14ac:dyDescent="0.25">
      <c r="A3965" s="41" t="s">
        <v>58</v>
      </c>
      <c r="B3965" s="42">
        <v>1.2</v>
      </c>
      <c r="C3965" s="42">
        <v>1764</v>
      </c>
      <c r="D3965" s="42">
        <v>1470</v>
      </c>
      <c r="E3965" s="43">
        <v>44593</v>
      </c>
    </row>
    <row r="3966" spans="1:5" x14ac:dyDescent="0.25">
      <c r="A3966" s="41" t="s">
        <v>58</v>
      </c>
      <c r="B3966" s="42">
        <v>1.98</v>
      </c>
      <c r="C3966" s="42">
        <v>2910.6</v>
      </c>
      <c r="D3966" s="42">
        <v>1470</v>
      </c>
      <c r="E3966" s="43">
        <v>44593</v>
      </c>
    </row>
    <row r="3967" spans="1:5" x14ac:dyDescent="0.25">
      <c r="A3967" s="41" t="s">
        <v>58</v>
      </c>
      <c r="B3967" s="42">
        <v>0.6</v>
      </c>
      <c r="C3967" s="42">
        <v>882</v>
      </c>
      <c r="D3967" s="42">
        <v>1470</v>
      </c>
      <c r="E3967" s="43">
        <v>44593</v>
      </c>
    </row>
    <row r="3968" spans="1:5" x14ac:dyDescent="0.25">
      <c r="A3968" s="41" t="s">
        <v>58</v>
      </c>
      <c r="B3968" s="42">
        <v>1.4</v>
      </c>
      <c r="C3968" s="42">
        <v>2058</v>
      </c>
      <c r="D3968" s="42">
        <v>1470</v>
      </c>
      <c r="E3968" s="43">
        <v>44593</v>
      </c>
    </row>
    <row r="3969" spans="1:5" x14ac:dyDescent="0.25">
      <c r="A3969" s="41" t="s">
        <v>58</v>
      </c>
      <c r="B3969" s="42">
        <v>0.4</v>
      </c>
      <c r="C3969" s="42">
        <v>588</v>
      </c>
      <c r="D3969" s="42">
        <v>1470</v>
      </c>
      <c r="E3969" s="43">
        <v>44593</v>
      </c>
    </row>
    <row r="3970" spans="1:5" x14ac:dyDescent="0.25">
      <c r="A3970" s="41" t="s">
        <v>58</v>
      </c>
      <c r="B3970" s="42">
        <v>1.4</v>
      </c>
      <c r="C3970" s="42">
        <v>2058</v>
      </c>
      <c r="D3970" s="42">
        <v>1470</v>
      </c>
      <c r="E3970" s="43">
        <v>44593</v>
      </c>
    </row>
    <row r="3971" spans="1:5" x14ac:dyDescent="0.25">
      <c r="A3971" s="41" t="s">
        <v>58</v>
      </c>
      <c r="B3971" s="42">
        <v>0.4</v>
      </c>
      <c r="C3971" s="42">
        <v>588</v>
      </c>
      <c r="D3971" s="42">
        <v>1470</v>
      </c>
      <c r="E3971" s="43">
        <v>44593</v>
      </c>
    </row>
    <row r="3972" spans="1:5" x14ac:dyDescent="0.25">
      <c r="A3972" s="41" t="s">
        <v>58</v>
      </c>
      <c r="B3972" s="42">
        <v>0.4</v>
      </c>
      <c r="C3972" s="42">
        <v>588</v>
      </c>
      <c r="D3972" s="42">
        <v>1470</v>
      </c>
      <c r="E3972" s="43">
        <v>44593</v>
      </c>
    </row>
    <row r="3973" spans="1:5" x14ac:dyDescent="0.25">
      <c r="A3973" s="41" t="s">
        <v>77</v>
      </c>
      <c r="B3973" s="42">
        <v>9</v>
      </c>
      <c r="C3973" s="42">
        <v>4635</v>
      </c>
      <c r="D3973" s="42">
        <v>515</v>
      </c>
      <c r="E3973" s="43">
        <v>44593</v>
      </c>
    </row>
    <row r="3974" spans="1:5" x14ac:dyDescent="0.25">
      <c r="A3974" s="41" t="s">
        <v>77</v>
      </c>
      <c r="B3974" s="42">
        <v>8.4</v>
      </c>
      <c r="C3974" s="42">
        <v>4326</v>
      </c>
      <c r="D3974" s="42">
        <v>515</v>
      </c>
      <c r="E3974" s="43">
        <v>44593</v>
      </c>
    </row>
    <row r="3975" spans="1:5" x14ac:dyDescent="0.25">
      <c r="A3975" s="41" t="s">
        <v>77</v>
      </c>
      <c r="B3975" s="42">
        <v>8.4</v>
      </c>
      <c r="C3975" s="42">
        <v>4326</v>
      </c>
      <c r="D3975" s="42">
        <v>515</v>
      </c>
      <c r="E3975" s="43">
        <v>44593</v>
      </c>
    </row>
    <row r="3976" spans="1:5" x14ac:dyDescent="0.25">
      <c r="A3976" s="41" t="s">
        <v>77</v>
      </c>
      <c r="B3976" s="42">
        <v>8.4</v>
      </c>
      <c r="C3976" s="42">
        <v>4326</v>
      </c>
      <c r="D3976" s="42">
        <v>515</v>
      </c>
      <c r="E3976" s="43">
        <v>44593</v>
      </c>
    </row>
    <row r="3977" spans="1:5" x14ac:dyDescent="0.25">
      <c r="A3977" s="41" t="s">
        <v>77</v>
      </c>
      <c r="B3977" s="42">
        <v>3.6</v>
      </c>
      <c r="C3977" s="42">
        <v>1854</v>
      </c>
      <c r="D3977" s="42">
        <v>515</v>
      </c>
      <c r="E3977" s="43">
        <v>44593</v>
      </c>
    </row>
    <row r="3978" spans="1:5" x14ac:dyDescent="0.25">
      <c r="A3978" s="41" t="s">
        <v>77</v>
      </c>
      <c r="B3978" s="42">
        <v>5.95</v>
      </c>
      <c r="C3978" s="42">
        <v>3064.25</v>
      </c>
      <c r="D3978" s="42">
        <v>515</v>
      </c>
      <c r="E3978" s="43">
        <v>44593</v>
      </c>
    </row>
    <row r="3979" spans="1:5" x14ac:dyDescent="0.25">
      <c r="A3979" s="41" t="s">
        <v>77</v>
      </c>
      <c r="B3979" s="42">
        <v>5.95</v>
      </c>
      <c r="C3979" s="42">
        <v>3064.25</v>
      </c>
      <c r="D3979" s="42">
        <v>515</v>
      </c>
      <c r="E3979" s="43">
        <v>44593</v>
      </c>
    </row>
    <row r="3980" spans="1:5" x14ac:dyDescent="0.25">
      <c r="A3980" s="41" t="s">
        <v>77</v>
      </c>
      <c r="B3980" s="42">
        <v>6.1</v>
      </c>
      <c r="C3980" s="42">
        <v>3141.5</v>
      </c>
      <c r="D3980" s="42">
        <v>515</v>
      </c>
      <c r="E3980" s="43">
        <v>44593</v>
      </c>
    </row>
    <row r="3981" spans="1:5" x14ac:dyDescent="0.25">
      <c r="A3981" s="41" t="s">
        <v>77</v>
      </c>
      <c r="B3981" s="42">
        <v>5.6</v>
      </c>
      <c r="C3981" s="42">
        <v>2884</v>
      </c>
      <c r="D3981" s="42">
        <v>515</v>
      </c>
      <c r="E3981" s="43">
        <v>44593</v>
      </c>
    </row>
    <row r="3982" spans="1:5" x14ac:dyDescent="0.25">
      <c r="A3982" s="41" t="s">
        <v>84</v>
      </c>
      <c r="B3982" s="42">
        <v>0.92</v>
      </c>
      <c r="C3982" s="42">
        <v>294.39999999999998</v>
      </c>
      <c r="D3982" s="42">
        <v>320</v>
      </c>
      <c r="E3982" s="43">
        <v>44593</v>
      </c>
    </row>
    <row r="3983" spans="1:5" x14ac:dyDescent="0.25">
      <c r="A3983" s="41" t="s">
        <v>84</v>
      </c>
      <c r="B3983" s="42">
        <v>1.4179999999999999</v>
      </c>
      <c r="C3983" s="42">
        <v>460.56</v>
      </c>
      <c r="D3983" s="42">
        <v>324.8</v>
      </c>
      <c r="E3983" s="43">
        <v>44593</v>
      </c>
    </row>
    <row r="3984" spans="1:5" x14ac:dyDescent="0.25">
      <c r="A3984" s="41" t="s">
        <v>84</v>
      </c>
      <c r="B3984" s="42">
        <v>3.47</v>
      </c>
      <c r="C3984" s="42">
        <v>1152.73</v>
      </c>
      <c r="D3984" s="42">
        <v>332.2</v>
      </c>
      <c r="E3984" s="43">
        <v>44593</v>
      </c>
    </row>
    <row r="3985" spans="1:5" x14ac:dyDescent="0.25">
      <c r="A3985" s="41" t="s">
        <v>84</v>
      </c>
      <c r="B3985" s="42">
        <v>1.6E-2</v>
      </c>
      <c r="C3985" s="42">
        <v>5.32</v>
      </c>
      <c r="D3985" s="42">
        <v>332.5</v>
      </c>
      <c r="E3985" s="43">
        <v>44593</v>
      </c>
    </row>
    <row r="3986" spans="1:5" x14ac:dyDescent="0.25">
      <c r="A3986" s="41" t="s">
        <v>84</v>
      </c>
      <c r="B3986" s="42">
        <v>0.15</v>
      </c>
      <c r="C3986" s="42">
        <v>49.83</v>
      </c>
      <c r="D3986" s="42">
        <v>332.2</v>
      </c>
      <c r="E3986" s="43">
        <v>44593</v>
      </c>
    </row>
    <row r="3987" spans="1:5" x14ac:dyDescent="0.25">
      <c r="A3987" s="41" t="s">
        <v>84</v>
      </c>
      <c r="B3987" s="42">
        <v>2.4380000000000002</v>
      </c>
      <c r="C3987" s="42">
        <v>809.91</v>
      </c>
      <c r="D3987" s="42">
        <v>332.2</v>
      </c>
      <c r="E3987" s="43">
        <v>44593</v>
      </c>
    </row>
    <row r="3988" spans="1:5" x14ac:dyDescent="0.25">
      <c r="A3988" s="41" t="s">
        <v>84</v>
      </c>
      <c r="B3988" s="42">
        <v>2.4820000000000002</v>
      </c>
      <c r="C3988" s="42">
        <v>824.52</v>
      </c>
      <c r="D3988" s="42">
        <v>332.2</v>
      </c>
      <c r="E3988" s="43">
        <v>44593</v>
      </c>
    </row>
    <row r="3989" spans="1:5" x14ac:dyDescent="0.25">
      <c r="A3989" s="41" t="s">
        <v>84</v>
      </c>
      <c r="B3989" s="42">
        <v>0.33</v>
      </c>
      <c r="C3989" s="42">
        <v>109.62</v>
      </c>
      <c r="D3989" s="42">
        <v>332.18</v>
      </c>
      <c r="E3989" s="43">
        <v>44593</v>
      </c>
    </row>
    <row r="3990" spans="1:5" x14ac:dyDescent="0.25">
      <c r="A3990" s="41" t="s">
        <v>84</v>
      </c>
      <c r="B3990" s="42">
        <v>0.876</v>
      </c>
      <c r="C3990" s="42">
        <v>291.02</v>
      </c>
      <c r="D3990" s="42">
        <v>332.21</v>
      </c>
      <c r="E3990" s="43">
        <v>44593</v>
      </c>
    </row>
    <row r="3991" spans="1:5" x14ac:dyDescent="0.25">
      <c r="A3991" s="41" t="s">
        <v>84</v>
      </c>
      <c r="B3991" s="42">
        <v>4.9850000000000003</v>
      </c>
      <c r="C3991" s="42">
        <v>1656.01</v>
      </c>
      <c r="D3991" s="42">
        <v>332.2</v>
      </c>
      <c r="E3991" s="43">
        <v>44593</v>
      </c>
    </row>
    <row r="3992" spans="1:5" x14ac:dyDescent="0.25">
      <c r="A3992" s="41" t="s">
        <v>84</v>
      </c>
      <c r="B3992" s="42">
        <v>7.0000000000000001E-3</v>
      </c>
      <c r="C3992" s="42">
        <v>2.33</v>
      </c>
      <c r="D3992" s="42">
        <v>332.86</v>
      </c>
      <c r="E3992" s="43">
        <v>44593</v>
      </c>
    </row>
    <row r="3993" spans="1:5" x14ac:dyDescent="0.25">
      <c r="A3993" s="41" t="s">
        <v>84</v>
      </c>
      <c r="B3993" s="42">
        <v>0.12</v>
      </c>
      <c r="C3993" s="42">
        <v>39.86</v>
      </c>
      <c r="D3993" s="42">
        <v>332.17</v>
      </c>
      <c r="E3993" s="43">
        <v>44593</v>
      </c>
    </row>
    <row r="3994" spans="1:5" x14ac:dyDescent="0.25">
      <c r="A3994" s="41" t="s">
        <v>84</v>
      </c>
      <c r="B3994" s="42">
        <v>0.45</v>
      </c>
      <c r="C3994" s="42">
        <v>149.49</v>
      </c>
      <c r="D3994" s="42">
        <v>332.2</v>
      </c>
      <c r="E3994" s="43">
        <v>44593</v>
      </c>
    </row>
    <row r="3995" spans="1:5" x14ac:dyDescent="0.25">
      <c r="A3995" s="41" t="s">
        <v>84</v>
      </c>
      <c r="B3995" s="42">
        <v>4.97</v>
      </c>
      <c r="C3995" s="42">
        <v>1651.03</v>
      </c>
      <c r="D3995" s="42">
        <v>332.2</v>
      </c>
      <c r="E3995" s="43">
        <v>44593</v>
      </c>
    </row>
    <row r="3996" spans="1:5" x14ac:dyDescent="0.25">
      <c r="A3996" s="41" t="s">
        <v>84</v>
      </c>
      <c r="B3996" s="42">
        <v>1.4E-2</v>
      </c>
      <c r="C3996" s="42">
        <v>4.6500000000000004</v>
      </c>
      <c r="D3996" s="42">
        <v>332.14</v>
      </c>
      <c r="E3996" s="43">
        <v>44593</v>
      </c>
    </row>
    <row r="3997" spans="1:5" x14ac:dyDescent="0.25">
      <c r="A3997" s="41" t="s">
        <v>84</v>
      </c>
      <c r="B3997" s="42">
        <v>1.08</v>
      </c>
      <c r="C3997" s="42">
        <v>358.78</v>
      </c>
      <c r="D3997" s="42">
        <v>332.2</v>
      </c>
      <c r="E3997" s="43">
        <v>44593</v>
      </c>
    </row>
    <row r="3998" spans="1:5" x14ac:dyDescent="0.25">
      <c r="A3998" s="41" t="s">
        <v>84</v>
      </c>
      <c r="B3998" s="42">
        <v>0.65400000000000003</v>
      </c>
      <c r="C3998" s="42">
        <v>217.26</v>
      </c>
      <c r="D3998" s="42">
        <v>332.2</v>
      </c>
      <c r="E3998" s="43">
        <v>44593</v>
      </c>
    </row>
    <row r="3999" spans="1:5" x14ac:dyDescent="0.25">
      <c r="A3999" s="41" t="s">
        <v>84</v>
      </c>
      <c r="B3999" s="42">
        <v>4.63</v>
      </c>
      <c r="C3999" s="42">
        <v>1538.09</v>
      </c>
      <c r="D3999" s="42">
        <v>332.2</v>
      </c>
      <c r="E3999" s="43">
        <v>44593</v>
      </c>
    </row>
    <row r="4000" spans="1:5" x14ac:dyDescent="0.25">
      <c r="A4000" s="41" t="s">
        <v>84</v>
      </c>
      <c r="B4000" s="42">
        <v>0.15</v>
      </c>
      <c r="C4000" s="42">
        <v>49.83</v>
      </c>
      <c r="D4000" s="42">
        <v>332.2</v>
      </c>
      <c r="E4000" s="43">
        <v>44593</v>
      </c>
    </row>
    <row r="4001" spans="1:5" x14ac:dyDescent="0.25">
      <c r="A4001" s="41" t="s">
        <v>84</v>
      </c>
      <c r="B4001" s="42">
        <v>0.45800000000000002</v>
      </c>
      <c r="C4001" s="42">
        <v>152.15</v>
      </c>
      <c r="D4001" s="42">
        <v>332.21</v>
      </c>
      <c r="E4001" s="43">
        <v>44593</v>
      </c>
    </row>
    <row r="4002" spans="1:5" x14ac:dyDescent="0.25">
      <c r="A4002" s="41" t="s">
        <v>84</v>
      </c>
      <c r="B4002" s="42">
        <v>4.4820000000000002</v>
      </c>
      <c r="C4002" s="42">
        <v>1488.92</v>
      </c>
      <c r="D4002" s="42">
        <v>332.2</v>
      </c>
      <c r="E4002" s="43">
        <v>44593</v>
      </c>
    </row>
    <row r="4003" spans="1:5" x14ac:dyDescent="0.25">
      <c r="A4003" s="41" t="s">
        <v>84</v>
      </c>
      <c r="B4003" s="42">
        <v>0.45</v>
      </c>
      <c r="C4003" s="42">
        <v>149.49</v>
      </c>
      <c r="D4003" s="42">
        <v>332.2</v>
      </c>
      <c r="E4003" s="43">
        <v>44593</v>
      </c>
    </row>
    <row r="4004" spans="1:5" x14ac:dyDescent="0.25">
      <c r="A4004" s="41" t="s">
        <v>84</v>
      </c>
      <c r="B4004" s="42">
        <v>0.188</v>
      </c>
      <c r="C4004" s="42">
        <v>62.45</v>
      </c>
      <c r="D4004" s="42">
        <v>332.18</v>
      </c>
      <c r="E4004" s="43">
        <v>44593</v>
      </c>
    </row>
    <row r="4005" spans="1:5" x14ac:dyDescent="0.25">
      <c r="A4005" s="41" t="s">
        <v>84</v>
      </c>
      <c r="B4005" s="42">
        <v>4.5049999999999999</v>
      </c>
      <c r="C4005" s="42">
        <v>1496.56</v>
      </c>
      <c r="D4005" s="42">
        <v>332.2</v>
      </c>
      <c r="E4005" s="43">
        <v>44593</v>
      </c>
    </row>
    <row r="4006" spans="1:5" x14ac:dyDescent="0.25">
      <c r="A4006" s="41" t="s">
        <v>84</v>
      </c>
      <c r="B4006" s="42">
        <v>1.4E-2</v>
      </c>
      <c r="C4006" s="42">
        <v>4.6500000000000004</v>
      </c>
      <c r="D4006" s="42">
        <v>332.14</v>
      </c>
      <c r="E4006" s="43">
        <v>44593</v>
      </c>
    </row>
    <row r="4007" spans="1:5" x14ac:dyDescent="0.25">
      <c r="A4007" s="41" t="s">
        <v>84</v>
      </c>
      <c r="B4007" s="42">
        <v>0.29499999999999998</v>
      </c>
      <c r="C4007" s="42">
        <v>97.99</v>
      </c>
      <c r="D4007" s="42">
        <v>332.17</v>
      </c>
      <c r="E4007" s="43">
        <v>44593</v>
      </c>
    </row>
    <row r="4008" spans="1:5" x14ac:dyDescent="0.25">
      <c r="A4008" s="41" t="s">
        <v>84</v>
      </c>
      <c r="B4008" s="42">
        <v>1.7999999999999999E-2</v>
      </c>
      <c r="C4008" s="42">
        <v>5.98</v>
      </c>
      <c r="D4008" s="42">
        <v>332.22</v>
      </c>
      <c r="E4008" s="43">
        <v>44593</v>
      </c>
    </row>
    <row r="4009" spans="1:5" x14ac:dyDescent="0.25">
      <c r="A4009" s="41" t="s">
        <v>84</v>
      </c>
      <c r="B4009" s="42">
        <v>4.45</v>
      </c>
      <c r="C4009" s="42">
        <v>1478.29</v>
      </c>
      <c r="D4009" s="42">
        <v>332.2</v>
      </c>
      <c r="E4009" s="43">
        <v>44593</v>
      </c>
    </row>
    <row r="4010" spans="1:5" x14ac:dyDescent="0.25">
      <c r="A4010" s="41" t="s">
        <v>84</v>
      </c>
      <c r="B4010" s="42">
        <v>1.4E-2</v>
      </c>
      <c r="C4010" s="42">
        <v>4.6500000000000004</v>
      </c>
      <c r="D4010" s="42">
        <v>332.14</v>
      </c>
      <c r="E4010" s="43">
        <v>44593</v>
      </c>
    </row>
    <row r="4011" spans="1:5" x14ac:dyDescent="0.25">
      <c r="A4011" s="41" t="s">
        <v>84</v>
      </c>
      <c r="B4011" s="42">
        <v>0.16500000000000001</v>
      </c>
      <c r="C4011" s="42">
        <v>54.81</v>
      </c>
      <c r="D4011" s="42">
        <v>332.18</v>
      </c>
      <c r="E4011" s="43">
        <v>44593</v>
      </c>
    </row>
    <row r="4012" spans="1:5" x14ac:dyDescent="0.25">
      <c r="A4012" s="41" t="s">
        <v>84</v>
      </c>
      <c r="B4012" s="42">
        <v>1.0640000000000001</v>
      </c>
      <c r="C4012" s="42">
        <v>353.46</v>
      </c>
      <c r="D4012" s="42">
        <v>332.2</v>
      </c>
      <c r="E4012" s="43">
        <v>44593</v>
      </c>
    </row>
    <row r="4013" spans="1:5" x14ac:dyDescent="0.25">
      <c r="A4013" s="41" t="s">
        <v>84</v>
      </c>
      <c r="B4013" s="42">
        <v>4.968</v>
      </c>
      <c r="C4013" s="42">
        <v>1650.37</v>
      </c>
      <c r="D4013" s="42">
        <v>332.2</v>
      </c>
      <c r="E4013" s="43">
        <v>44593</v>
      </c>
    </row>
    <row r="4014" spans="1:5" x14ac:dyDescent="0.25">
      <c r="A4014" s="41" t="s">
        <v>84</v>
      </c>
      <c r="B4014" s="42">
        <v>7.0000000000000001E-3</v>
      </c>
      <c r="C4014" s="42">
        <v>2.33</v>
      </c>
      <c r="D4014" s="42">
        <v>332.86</v>
      </c>
      <c r="E4014" s="43">
        <v>44593</v>
      </c>
    </row>
    <row r="4015" spans="1:5" x14ac:dyDescent="0.25">
      <c r="A4015" s="41" t="s">
        <v>84</v>
      </c>
      <c r="B4015" s="42">
        <v>0.16500000000000001</v>
      </c>
      <c r="C4015" s="42">
        <v>54.81</v>
      </c>
      <c r="D4015" s="42">
        <v>332.18</v>
      </c>
      <c r="E4015" s="43">
        <v>44593</v>
      </c>
    </row>
    <row r="4016" spans="1:5" x14ac:dyDescent="0.25">
      <c r="A4016" s="41" t="s">
        <v>84</v>
      </c>
      <c r="B4016" s="42">
        <v>1.62</v>
      </c>
      <c r="C4016" s="42">
        <v>538.16</v>
      </c>
      <c r="D4016" s="42">
        <v>332.2</v>
      </c>
      <c r="E4016" s="43">
        <v>44593</v>
      </c>
    </row>
    <row r="4017" spans="1:5" x14ac:dyDescent="0.25">
      <c r="A4017" s="41" t="s">
        <v>84</v>
      </c>
      <c r="B4017" s="42">
        <v>4.4649999999999999</v>
      </c>
      <c r="C4017" s="42">
        <v>1483.28</v>
      </c>
      <c r="D4017" s="42">
        <v>332.2</v>
      </c>
      <c r="E4017" s="43">
        <v>44593</v>
      </c>
    </row>
    <row r="4018" spans="1:5" x14ac:dyDescent="0.25">
      <c r="A4018" s="41" t="s">
        <v>84</v>
      </c>
      <c r="B4018" s="42">
        <v>0.48</v>
      </c>
      <c r="C4018" s="42">
        <v>159.46</v>
      </c>
      <c r="D4018" s="42">
        <v>332.21</v>
      </c>
      <c r="E4018" s="43">
        <v>44593</v>
      </c>
    </row>
    <row r="4019" spans="1:5" x14ac:dyDescent="0.25">
      <c r="A4019" s="41" t="s">
        <v>84</v>
      </c>
      <c r="B4019" s="42">
        <v>1.5960000000000001</v>
      </c>
      <c r="C4019" s="42">
        <v>530.17999999999995</v>
      </c>
      <c r="D4019" s="42">
        <v>332.19</v>
      </c>
      <c r="E4019" s="43">
        <v>44593</v>
      </c>
    </row>
    <row r="4020" spans="1:5" x14ac:dyDescent="0.25">
      <c r="A4020" s="41" t="s">
        <v>84</v>
      </c>
      <c r="B4020" s="42">
        <v>4.45</v>
      </c>
      <c r="C4020" s="42">
        <v>1478.29</v>
      </c>
      <c r="D4020" s="42">
        <v>332.2</v>
      </c>
      <c r="E4020" s="43">
        <v>44593</v>
      </c>
    </row>
    <row r="4021" spans="1:5" x14ac:dyDescent="0.25">
      <c r="A4021" s="41" t="s">
        <v>84</v>
      </c>
      <c r="B4021" s="42">
        <v>1.4E-2</v>
      </c>
      <c r="C4021" s="42">
        <v>4.6500000000000004</v>
      </c>
      <c r="D4021" s="42">
        <v>332.14</v>
      </c>
      <c r="E4021" s="43">
        <v>44593</v>
      </c>
    </row>
    <row r="4022" spans="1:5" x14ac:dyDescent="0.25">
      <c r="A4022" s="41" t="s">
        <v>84</v>
      </c>
      <c r="B4022" s="42">
        <v>0.12</v>
      </c>
      <c r="C4022" s="42">
        <v>39.86</v>
      </c>
      <c r="D4022" s="42">
        <v>332.17</v>
      </c>
      <c r="E4022" s="43">
        <v>44593</v>
      </c>
    </row>
    <row r="4023" spans="1:5" x14ac:dyDescent="0.25">
      <c r="A4023" s="41" t="s">
        <v>84</v>
      </c>
      <c r="B4023" s="42">
        <v>0.91800000000000004</v>
      </c>
      <c r="C4023" s="42">
        <v>304.95999999999998</v>
      </c>
      <c r="D4023" s="42">
        <v>332.2</v>
      </c>
      <c r="E4023" s="43">
        <v>44593</v>
      </c>
    </row>
    <row r="4024" spans="1:5" x14ac:dyDescent="0.25">
      <c r="A4024" s="41" t="s">
        <v>84</v>
      </c>
      <c r="B4024" s="42">
        <v>4.9740000000000002</v>
      </c>
      <c r="C4024" s="42">
        <v>1652.36</v>
      </c>
      <c r="D4024" s="42">
        <v>332.2</v>
      </c>
      <c r="E4024" s="43">
        <v>44593</v>
      </c>
    </row>
    <row r="4025" spans="1:5" x14ac:dyDescent="0.25">
      <c r="A4025" s="41" t="s">
        <v>84</v>
      </c>
      <c r="B4025" s="42">
        <v>0.57999999999999996</v>
      </c>
      <c r="C4025" s="42">
        <v>192.68</v>
      </c>
      <c r="D4025" s="42">
        <v>332.21</v>
      </c>
      <c r="E4025" s="43">
        <v>44593</v>
      </c>
    </row>
    <row r="4026" spans="1:5" x14ac:dyDescent="0.25">
      <c r="A4026" s="41" t="s">
        <v>84</v>
      </c>
      <c r="B4026" s="42">
        <v>0.48699999999999999</v>
      </c>
      <c r="C4026" s="42">
        <v>161.78</v>
      </c>
      <c r="D4026" s="42">
        <v>332.2</v>
      </c>
      <c r="E4026" s="43">
        <v>44593</v>
      </c>
    </row>
    <row r="4027" spans="1:5" x14ac:dyDescent="0.25">
      <c r="A4027" s="41" t="s">
        <v>84</v>
      </c>
      <c r="B4027" s="42">
        <v>4.45</v>
      </c>
      <c r="C4027" s="42">
        <v>1478.29</v>
      </c>
      <c r="D4027" s="42">
        <v>332.2</v>
      </c>
      <c r="E4027" s="43">
        <v>44593</v>
      </c>
    </row>
    <row r="4028" spans="1:5" x14ac:dyDescent="0.25">
      <c r="A4028" s="41" t="s">
        <v>84</v>
      </c>
      <c r="B4028" s="42">
        <v>7.0000000000000001E-3</v>
      </c>
      <c r="C4028" s="42">
        <v>2.33</v>
      </c>
      <c r="D4028" s="42">
        <v>332.86</v>
      </c>
      <c r="E4028" s="43">
        <v>44593</v>
      </c>
    </row>
    <row r="4029" spans="1:5" x14ac:dyDescent="0.25">
      <c r="A4029" s="41" t="s">
        <v>84</v>
      </c>
      <c r="B4029" s="42">
        <v>0.16500000000000001</v>
      </c>
      <c r="C4029" s="42">
        <v>54.82</v>
      </c>
      <c r="D4029" s="42">
        <v>332.24</v>
      </c>
      <c r="E4029" s="43">
        <v>44593</v>
      </c>
    </row>
    <row r="4030" spans="1:5" x14ac:dyDescent="0.25">
      <c r="A4030" s="41" t="s">
        <v>84</v>
      </c>
      <c r="B4030" s="42">
        <v>0.98199999999999998</v>
      </c>
      <c r="C4030" s="42">
        <v>326.22000000000003</v>
      </c>
      <c r="D4030" s="42">
        <v>332.2</v>
      </c>
      <c r="E4030" s="43">
        <v>44593</v>
      </c>
    </row>
    <row r="4031" spans="1:5" x14ac:dyDescent="0.25">
      <c r="A4031" s="41" t="s">
        <v>84</v>
      </c>
      <c r="B4031" s="42">
        <v>4.9740000000000002</v>
      </c>
      <c r="C4031" s="42">
        <v>1652.36</v>
      </c>
      <c r="D4031" s="42">
        <v>332.2</v>
      </c>
      <c r="E4031" s="43">
        <v>44593</v>
      </c>
    </row>
    <row r="4032" spans="1:5" x14ac:dyDescent="0.25">
      <c r="A4032" s="41" t="s">
        <v>84</v>
      </c>
      <c r="B4032" s="42">
        <v>0.18</v>
      </c>
      <c r="C4032" s="42">
        <v>59.8</v>
      </c>
      <c r="D4032" s="42">
        <v>332.22</v>
      </c>
      <c r="E4032" s="43">
        <v>44593</v>
      </c>
    </row>
    <row r="4033" spans="1:5" x14ac:dyDescent="0.25">
      <c r="A4033" s="41" t="s">
        <v>84</v>
      </c>
      <c r="B4033" s="42">
        <v>0.96799999999999997</v>
      </c>
      <c r="C4033" s="42">
        <v>321.57</v>
      </c>
      <c r="D4033" s="42">
        <v>332.2</v>
      </c>
      <c r="E4033" s="43">
        <v>44593</v>
      </c>
    </row>
    <row r="4034" spans="1:5" x14ac:dyDescent="0.25">
      <c r="A4034" s="41" t="s">
        <v>84</v>
      </c>
      <c r="B4034" s="42">
        <v>4.5010000000000003</v>
      </c>
      <c r="C4034" s="42">
        <v>1495.23</v>
      </c>
      <c r="D4034" s="42">
        <v>332.2</v>
      </c>
      <c r="E4034" s="43">
        <v>44593</v>
      </c>
    </row>
    <row r="4035" spans="1:5" x14ac:dyDescent="0.25">
      <c r="A4035" s="41" t="s">
        <v>84</v>
      </c>
      <c r="B4035" s="42">
        <v>0.18</v>
      </c>
      <c r="C4035" s="42">
        <v>59.8</v>
      </c>
      <c r="D4035" s="42">
        <v>332.22</v>
      </c>
      <c r="E4035" s="43">
        <v>44593</v>
      </c>
    </row>
    <row r="4036" spans="1:5" x14ac:dyDescent="0.25">
      <c r="A4036" s="41" t="s">
        <v>84</v>
      </c>
      <c r="B4036" s="42">
        <v>1.4950000000000001</v>
      </c>
      <c r="C4036" s="42">
        <v>496.64</v>
      </c>
      <c r="D4036" s="42">
        <v>332.2</v>
      </c>
      <c r="E4036" s="43">
        <v>44593</v>
      </c>
    </row>
    <row r="4037" spans="1:5" x14ac:dyDescent="0.25">
      <c r="A4037" s="41" t="s">
        <v>84</v>
      </c>
      <c r="B4037" s="42">
        <v>4.2839999999999998</v>
      </c>
      <c r="C4037" s="42">
        <v>1423.14</v>
      </c>
      <c r="D4037" s="42">
        <v>332.2</v>
      </c>
      <c r="E4037" s="43">
        <v>44593</v>
      </c>
    </row>
    <row r="4038" spans="1:5" x14ac:dyDescent="0.25">
      <c r="A4038" s="41" t="s">
        <v>84</v>
      </c>
      <c r="B4038" s="42">
        <v>0.49</v>
      </c>
      <c r="C4038" s="42">
        <v>162.78</v>
      </c>
      <c r="D4038" s="42">
        <v>332.2</v>
      </c>
      <c r="E4038" s="43">
        <v>44593</v>
      </c>
    </row>
    <row r="4039" spans="1:5" x14ac:dyDescent="0.25">
      <c r="A4039" s="41" t="s">
        <v>84</v>
      </c>
      <c r="B4039" s="42">
        <v>2.21</v>
      </c>
      <c r="C4039" s="42">
        <v>734.17</v>
      </c>
      <c r="D4039" s="42">
        <v>332.2</v>
      </c>
      <c r="E4039" s="43">
        <v>44593</v>
      </c>
    </row>
    <row r="4040" spans="1:5" x14ac:dyDescent="0.25">
      <c r="A4040" s="41" t="s">
        <v>84</v>
      </c>
      <c r="B4040" s="42">
        <v>4.2629999999999999</v>
      </c>
      <c r="C4040" s="42">
        <v>1416.16</v>
      </c>
      <c r="D4040" s="42">
        <v>332.2</v>
      </c>
      <c r="E4040" s="43">
        <v>44593</v>
      </c>
    </row>
    <row r="4041" spans="1:5" x14ac:dyDescent="0.25">
      <c r="A4041" s="41" t="s">
        <v>84</v>
      </c>
      <c r="B4041" s="42">
        <v>7.0000000000000001E-3</v>
      </c>
      <c r="C4041" s="42">
        <v>2.33</v>
      </c>
      <c r="D4041" s="42">
        <v>332.86</v>
      </c>
      <c r="E4041" s="43">
        <v>44593</v>
      </c>
    </row>
    <row r="4042" spans="1:5" x14ac:dyDescent="0.25">
      <c r="A4042" s="41" t="s">
        <v>84</v>
      </c>
      <c r="B4042" s="42">
        <v>0.24</v>
      </c>
      <c r="C4042" s="42">
        <v>79.73</v>
      </c>
      <c r="D4042" s="42">
        <v>332.21</v>
      </c>
      <c r="E4042" s="43">
        <v>44593</v>
      </c>
    </row>
    <row r="4043" spans="1:5" x14ac:dyDescent="0.25">
      <c r="A4043" s="41" t="s">
        <v>84</v>
      </c>
      <c r="B4043" s="42">
        <v>2.12</v>
      </c>
      <c r="C4043" s="42">
        <v>704.26</v>
      </c>
      <c r="D4043" s="42">
        <v>332.2</v>
      </c>
      <c r="E4043" s="43">
        <v>44593</v>
      </c>
    </row>
    <row r="4044" spans="1:5" x14ac:dyDescent="0.25">
      <c r="A4044" s="41" t="s">
        <v>84</v>
      </c>
      <c r="B4044" s="42">
        <v>4.2450000000000001</v>
      </c>
      <c r="C4044" s="42">
        <v>1410.18</v>
      </c>
      <c r="D4044" s="42">
        <v>332.2</v>
      </c>
      <c r="E4044" s="43">
        <v>44593</v>
      </c>
    </row>
    <row r="4045" spans="1:5" x14ac:dyDescent="0.25">
      <c r="A4045" s="41" t="s">
        <v>84</v>
      </c>
      <c r="B4045" s="42">
        <v>7.0000000000000001E-3</v>
      </c>
      <c r="C4045" s="42">
        <v>2.33</v>
      </c>
      <c r="D4045" s="42">
        <v>332.86</v>
      </c>
      <c r="E4045" s="43">
        <v>44593</v>
      </c>
    </row>
    <row r="4046" spans="1:5" x14ac:dyDescent="0.25">
      <c r="A4046" s="41" t="s">
        <v>84</v>
      </c>
      <c r="B4046" s="42">
        <v>1.5269999999999999</v>
      </c>
      <c r="C4046" s="42">
        <v>507.27</v>
      </c>
      <c r="D4046" s="42">
        <v>332.2</v>
      </c>
      <c r="E4046" s="43">
        <v>44593</v>
      </c>
    </row>
    <row r="4047" spans="1:5" x14ac:dyDescent="0.25">
      <c r="A4047" s="41" t="s">
        <v>84</v>
      </c>
      <c r="B4047" s="42">
        <v>2.0910000000000002</v>
      </c>
      <c r="C4047" s="42">
        <v>694.63</v>
      </c>
      <c r="D4047" s="42">
        <v>332.2</v>
      </c>
      <c r="E4047" s="43">
        <v>44593</v>
      </c>
    </row>
    <row r="4048" spans="1:5" x14ac:dyDescent="0.25">
      <c r="A4048" s="41" t="s">
        <v>84</v>
      </c>
      <c r="B4048" s="42">
        <v>4.4000000000000004</v>
      </c>
      <c r="C4048" s="42">
        <v>1461.68</v>
      </c>
      <c r="D4048" s="42">
        <v>332.2</v>
      </c>
      <c r="E4048" s="43">
        <v>44593</v>
      </c>
    </row>
    <row r="4049" spans="1:5" x14ac:dyDescent="0.25">
      <c r="A4049" s="41" t="s">
        <v>84</v>
      </c>
      <c r="B4049" s="42">
        <v>1.6E-2</v>
      </c>
      <c r="C4049" s="42">
        <v>5.32</v>
      </c>
      <c r="D4049" s="42">
        <v>332.5</v>
      </c>
      <c r="E4049" s="43">
        <v>44593</v>
      </c>
    </row>
    <row r="4050" spans="1:5" x14ac:dyDescent="0.25">
      <c r="A4050" s="41" t="s">
        <v>84</v>
      </c>
      <c r="B4050" s="42">
        <v>0.24</v>
      </c>
      <c r="C4050" s="42">
        <v>79.72</v>
      </c>
      <c r="D4050" s="42">
        <v>332.17</v>
      </c>
      <c r="E4050" s="43">
        <v>44593</v>
      </c>
    </row>
    <row r="4051" spans="1:5" x14ac:dyDescent="0.25">
      <c r="A4051" s="41" t="s">
        <v>84</v>
      </c>
      <c r="B4051" s="42">
        <v>2.08</v>
      </c>
      <c r="C4051" s="42">
        <v>690.97</v>
      </c>
      <c r="D4051" s="42">
        <v>332.2</v>
      </c>
      <c r="E4051" s="43">
        <v>44593</v>
      </c>
    </row>
    <row r="4052" spans="1:5" x14ac:dyDescent="0.25">
      <c r="A4052" s="41" t="s">
        <v>84</v>
      </c>
      <c r="B4052" s="42">
        <v>4.4400000000000004</v>
      </c>
      <c r="C4052" s="42">
        <v>1474.97</v>
      </c>
      <c r="D4052" s="42">
        <v>332.2</v>
      </c>
      <c r="E4052" s="43">
        <v>44593</v>
      </c>
    </row>
    <row r="4053" spans="1:5" x14ac:dyDescent="0.25">
      <c r="A4053" s="41" t="s">
        <v>84</v>
      </c>
      <c r="B4053" s="42">
        <v>0.24</v>
      </c>
      <c r="C4053" s="42">
        <v>79.72</v>
      </c>
      <c r="D4053" s="42">
        <v>332.17</v>
      </c>
      <c r="E4053" s="43">
        <v>44593</v>
      </c>
    </row>
    <row r="4054" spans="1:5" x14ac:dyDescent="0.25">
      <c r="A4054" s="41" t="s">
        <v>84</v>
      </c>
      <c r="B4054" s="42">
        <v>2.278</v>
      </c>
      <c r="C4054" s="42">
        <v>756.75</v>
      </c>
      <c r="D4054" s="42">
        <v>332.2</v>
      </c>
      <c r="E4054" s="43">
        <v>44593</v>
      </c>
    </row>
    <row r="4055" spans="1:5" x14ac:dyDescent="0.25">
      <c r="A4055" s="41" t="s">
        <v>84</v>
      </c>
      <c r="B4055" s="42">
        <v>4.4550000000000001</v>
      </c>
      <c r="C4055" s="42">
        <v>1479.96</v>
      </c>
      <c r="D4055" s="42">
        <v>332.2</v>
      </c>
      <c r="E4055" s="43">
        <v>44593</v>
      </c>
    </row>
    <row r="4056" spans="1:5" x14ac:dyDescent="0.25">
      <c r="A4056" s="41" t="s">
        <v>84</v>
      </c>
      <c r="B4056" s="42">
        <v>1.6E-2</v>
      </c>
      <c r="C4056" s="42">
        <v>5.32</v>
      </c>
      <c r="D4056" s="42">
        <v>332.5</v>
      </c>
      <c r="E4056" s="43">
        <v>44593</v>
      </c>
    </row>
    <row r="4057" spans="1:5" x14ac:dyDescent="0.25">
      <c r="A4057" s="41" t="s">
        <v>84</v>
      </c>
      <c r="B4057" s="42">
        <v>0.4</v>
      </c>
      <c r="C4057" s="42">
        <v>132.87</v>
      </c>
      <c r="D4057" s="42">
        <v>332.18</v>
      </c>
      <c r="E4057" s="43">
        <v>44593</v>
      </c>
    </row>
    <row r="4058" spans="1:5" x14ac:dyDescent="0.25">
      <c r="A4058" s="41" t="s">
        <v>84</v>
      </c>
      <c r="B4058" s="42">
        <v>1.58</v>
      </c>
      <c r="C4058" s="42">
        <v>524.87</v>
      </c>
      <c r="D4058" s="42">
        <v>332.2</v>
      </c>
      <c r="E4058" s="43">
        <v>44593</v>
      </c>
    </row>
    <row r="4059" spans="1:5" x14ac:dyDescent="0.25">
      <c r="A4059" s="41" t="s">
        <v>84</v>
      </c>
      <c r="B4059" s="42">
        <v>4.4000000000000004</v>
      </c>
      <c r="C4059" s="42">
        <v>1462.45</v>
      </c>
      <c r="D4059" s="42">
        <v>332.38</v>
      </c>
      <c r="E4059" s="43">
        <v>44593</v>
      </c>
    </row>
    <row r="4060" spans="1:5" x14ac:dyDescent="0.25">
      <c r="A4060" s="41" t="s">
        <v>84</v>
      </c>
      <c r="B4060" s="42">
        <v>0.24</v>
      </c>
      <c r="C4060" s="42">
        <v>79.84</v>
      </c>
      <c r="D4060" s="42">
        <v>332.67</v>
      </c>
      <c r="E4060" s="43">
        <v>44593</v>
      </c>
    </row>
    <row r="4061" spans="1:5" x14ac:dyDescent="0.25">
      <c r="A4061" s="41" t="s">
        <v>84</v>
      </c>
      <c r="B4061" s="42">
        <v>1.645</v>
      </c>
      <c r="C4061" s="42">
        <v>547.28</v>
      </c>
      <c r="D4061" s="42">
        <v>332.69</v>
      </c>
      <c r="E4061" s="43">
        <v>44593</v>
      </c>
    </row>
    <row r="4062" spans="1:5" x14ac:dyDescent="0.25">
      <c r="A4062" s="41" t="s">
        <v>84</v>
      </c>
      <c r="B4062" s="42">
        <v>4.4139999999999997</v>
      </c>
      <c r="C4062" s="42">
        <v>1467.35</v>
      </c>
      <c r="D4062" s="42">
        <v>332.43</v>
      </c>
      <c r="E4062" s="43">
        <v>44593</v>
      </c>
    </row>
    <row r="4063" spans="1:5" x14ac:dyDescent="0.25">
      <c r="A4063" s="41" t="s">
        <v>84</v>
      </c>
      <c r="B4063" s="42">
        <v>8.0000000000000002E-3</v>
      </c>
      <c r="C4063" s="42">
        <v>2.66</v>
      </c>
      <c r="D4063" s="42">
        <v>332.5</v>
      </c>
      <c r="E4063" s="43">
        <v>44593</v>
      </c>
    </row>
    <row r="4064" spans="1:5" x14ac:dyDescent="0.25">
      <c r="A4064" s="41" t="s">
        <v>84</v>
      </c>
      <c r="B4064" s="42">
        <v>0.24</v>
      </c>
      <c r="C4064" s="42">
        <v>79.72</v>
      </c>
      <c r="D4064" s="42">
        <v>332.17</v>
      </c>
      <c r="E4064" s="43">
        <v>44593</v>
      </c>
    </row>
    <row r="4065" spans="1:5" x14ac:dyDescent="0.25">
      <c r="A4065" s="41" t="s">
        <v>84</v>
      </c>
      <c r="B4065" s="42">
        <v>1.81</v>
      </c>
      <c r="C4065" s="42">
        <v>601.28</v>
      </c>
      <c r="D4065" s="42">
        <v>332.2</v>
      </c>
      <c r="E4065" s="43">
        <v>44593</v>
      </c>
    </row>
    <row r="4066" spans="1:5" x14ac:dyDescent="0.25">
      <c r="A4066" s="41" t="s">
        <v>84</v>
      </c>
      <c r="B4066" s="42">
        <v>4.4000000000000004</v>
      </c>
      <c r="C4066" s="42">
        <v>1461.68</v>
      </c>
      <c r="D4066" s="42">
        <v>332.2</v>
      </c>
      <c r="E4066" s="43">
        <v>44593</v>
      </c>
    </row>
    <row r="4067" spans="1:5" x14ac:dyDescent="0.25">
      <c r="A4067" s="41" t="s">
        <v>84</v>
      </c>
      <c r="B4067" s="42">
        <v>0.54</v>
      </c>
      <c r="C4067" s="42">
        <v>179.38</v>
      </c>
      <c r="D4067" s="42">
        <v>332.19</v>
      </c>
      <c r="E4067" s="43">
        <v>44593</v>
      </c>
    </row>
    <row r="4068" spans="1:5" x14ac:dyDescent="0.25">
      <c r="A4068" s="41" t="s">
        <v>84</v>
      </c>
      <c r="B4068" s="42">
        <v>1.772</v>
      </c>
      <c r="C4068" s="42">
        <v>588.66</v>
      </c>
      <c r="D4068" s="42">
        <v>332.2</v>
      </c>
      <c r="E4068" s="43">
        <v>44593</v>
      </c>
    </row>
    <row r="4069" spans="1:5" x14ac:dyDescent="0.25">
      <c r="A4069" s="41" t="s">
        <v>84</v>
      </c>
      <c r="B4069" s="42">
        <v>4.4000000000000004</v>
      </c>
      <c r="C4069" s="42">
        <v>1461.68</v>
      </c>
      <c r="D4069" s="42">
        <v>332.2</v>
      </c>
      <c r="E4069" s="43">
        <v>44593</v>
      </c>
    </row>
    <row r="4070" spans="1:5" x14ac:dyDescent="0.25">
      <c r="A4070" s="41" t="s">
        <v>84</v>
      </c>
      <c r="B4070" s="42">
        <v>1.6E-2</v>
      </c>
      <c r="C4070" s="42">
        <v>5.32</v>
      </c>
      <c r="D4070" s="42">
        <v>332.5</v>
      </c>
      <c r="E4070" s="43">
        <v>44593</v>
      </c>
    </row>
    <row r="4071" spans="1:5" x14ac:dyDescent="0.25">
      <c r="A4071" s="41" t="s">
        <v>84</v>
      </c>
      <c r="B4071" s="42">
        <v>0.24</v>
      </c>
      <c r="C4071" s="42">
        <v>79.72</v>
      </c>
      <c r="D4071" s="42">
        <v>332.17</v>
      </c>
      <c r="E4071" s="43">
        <v>44593</v>
      </c>
    </row>
    <row r="4072" spans="1:5" x14ac:dyDescent="0.25">
      <c r="A4072" s="41" t="s">
        <v>84</v>
      </c>
      <c r="B4072" s="42">
        <v>1.778</v>
      </c>
      <c r="C4072" s="42">
        <v>590.65</v>
      </c>
      <c r="D4072" s="42">
        <v>332.2</v>
      </c>
      <c r="E4072" s="43">
        <v>44593</v>
      </c>
    </row>
    <row r="4073" spans="1:5" x14ac:dyDescent="0.25">
      <c r="A4073" s="41" t="s">
        <v>84</v>
      </c>
      <c r="B4073" s="42">
        <v>4.4240000000000004</v>
      </c>
      <c r="C4073" s="42">
        <v>1469.65</v>
      </c>
      <c r="D4073" s="42">
        <v>332.2</v>
      </c>
      <c r="E4073" s="43">
        <v>44593</v>
      </c>
    </row>
    <row r="4074" spans="1:5" x14ac:dyDescent="0.25">
      <c r="A4074" s="41" t="s">
        <v>84</v>
      </c>
      <c r="B4074" s="42">
        <v>0.38</v>
      </c>
      <c r="C4074" s="42">
        <v>126.23</v>
      </c>
      <c r="D4074" s="42">
        <v>332.18</v>
      </c>
      <c r="E4074" s="43">
        <v>44593</v>
      </c>
    </row>
    <row r="4075" spans="1:5" x14ac:dyDescent="0.25">
      <c r="A4075" s="41" t="s">
        <v>84</v>
      </c>
      <c r="B4075" s="42">
        <v>1.794</v>
      </c>
      <c r="C4075" s="42">
        <v>595.96</v>
      </c>
      <c r="D4075" s="42">
        <v>332.2</v>
      </c>
      <c r="E4075" s="43">
        <v>44593</v>
      </c>
    </row>
    <row r="4076" spans="1:5" x14ac:dyDescent="0.25">
      <c r="A4076" s="41" t="s">
        <v>84</v>
      </c>
      <c r="B4076" s="42">
        <v>4.4000000000000004</v>
      </c>
      <c r="C4076" s="42">
        <v>1461.68</v>
      </c>
      <c r="D4076" s="42">
        <v>332.2</v>
      </c>
      <c r="E4076" s="43">
        <v>44593</v>
      </c>
    </row>
    <row r="4077" spans="1:5" x14ac:dyDescent="0.25">
      <c r="A4077" s="41" t="s">
        <v>84</v>
      </c>
      <c r="B4077" s="42">
        <v>1.6E-2</v>
      </c>
      <c r="C4077" s="42">
        <v>5.32</v>
      </c>
      <c r="D4077" s="42">
        <v>332.5</v>
      </c>
      <c r="E4077" s="43">
        <v>44593</v>
      </c>
    </row>
    <row r="4078" spans="1:5" x14ac:dyDescent="0.25">
      <c r="A4078" s="41" t="s">
        <v>84</v>
      </c>
      <c r="B4078" s="42">
        <v>0.24</v>
      </c>
      <c r="C4078" s="42">
        <v>79.72</v>
      </c>
      <c r="D4078" s="42">
        <v>332.17</v>
      </c>
      <c r="E4078" s="43">
        <v>44593</v>
      </c>
    </row>
    <row r="4079" spans="1:5" x14ac:dyDescent="0.25">
      <c r="A4079" s="41" t="s">
        <v>84</v>
      </c>
      <c r="B4079" s="42">
        <v>1.8320000000000001</v>
      </c>
      <c r="C4079" s="42">
        <v>608.6</v>
      </c>
      <c r="D4079" s="42">
        <v>332.21</v>
      </c>
      <c r="E4079" s="43">
        <v>44593</v>
      </c>
    </row>
    <row r="4080" spans="1:5" x14ac:dyDescent="0.25">
      <c r="A4080" s="41" t="s">
        <v>84</v>
      </c>
      <c r="B4080" s="42">
        <v>4.4320000000000004</v>
      </c>
      <c r="C4080" s="42">
        <v>1472.31</v>
      </c>
      <c r="D4080" s="42">
        <v>332.2</v>
      </c>
      <c r="E4080" s="43">
        <v>44593</v>
      </c>
    </row>
    <row r="4081" spans="1:5" x14ac:dyDescent="0.25">
      <c r="A4081" s="41" t="s">
        <v>85</v>
      </c>
      <c r="B4081" s="42">
        <v>0.6</v>
      </c>
      <c r="C4081" s="42">
        <v>270</v>
      </c>
      <c r="D4081" s="42">
        <v>450</v>
      </c>
      <c r="E4081" s="43">
        <v>44593</v>
      </c>
    </row>
    <row r="4082" spans="1:5" x14ac:dyDescent="0.25">
      <c r="A4082" s="41" t="s">
        <v>85</v>
      </c>
      <c r="B4082" s="42">
        <v>0.51</v>
      </c>
      <c r="C4082" s="42">
        <v>229.5</v>
      </c>
      <c r="D4082" s="42">
        <v>450</v>
      </c>
      <c r="E4082" s="43">
        <v>44593</v>
      </c>
    </row>
    <row r="4083" spans="1:5" x14ac:dyDescent="0.25">
      <c r="A4083" s="41" t="s">
        <v>85</v>
      </c>
      <c r="B4083" s="42">
        <v>0.51</v>
      </c>
      <c r="C4083" s="42">
        <v>229.5</v>
      </c>
      <c r="D4083" s="42">
        <v>450</v>
      </c>
      <c r="E4083" s="43">
        <v>44593</v>
      </c>
    </row>
    <row r="4084" spans="1:5" x14ac:dyDescent="0.25">
      <c r="A4084" s="41" t="s">
        <v>85</v>
      </c>
      <c r="B4084" s="42">
        <v>0.51</v>
      </c>
      <c r="C4084" s="42">
        <v>229.5</v>
      </c>
      <c r="D4084" s="42">
        <v>450</v>
      </c>
      <c r="E4084" s="43">
        <v>44593</v>
      </c>
    </row>
    <row r="4085" spans="1:5" x14ac:dyDescent="0.25">
      <c r="A4085" s="41" t="s">
        <v>85</v>
      </c>
      <c r="B4085" s="42">
        <v>0.51</v>
      </c>
      <c r="C4085" s="42">
        <v>229.5</v>
      </c>
      <c r="D4085" s="42">
        <v>450</v>
      </c>
      <c r="E4085" s="43">
        <v>44593</v>
      </c>
    </row>
    <row r="4086" spans="1:5" x14ac:dyDescent="0.25">
      <c r="A4086" s="41" t="s">
        <v>85</v>
      </c>
      <c r="B4086" s="42">
        <v>0.51</v>
      </c>
      <c r="C4086" s="42">
        <v>229.5</v>
      </c>
      <c r="D4086" s="42">
        <v>450</v>
      </c>
      <c r="E4086" s="43">
        <v>44593</v>
      </c>
    </row>
    <row r="4087" spans="1:5" x14ac:dyDescent="0.25">
      <c r="A4087" s="41" t="s">
        <v>85</v>
      </c>
      <c r="B4087" s="42">
        <v>0.51</v>
      </c>
      <c r="C4087" s="42">
        <v>229.5</v>
      </c>
      <c r="D4087" s="42">
        <v>450</v>
      </c>
      <c r="E4087" s="43">
        <v>44593</v>
      </c>
    </row>
    <row r="4088" spans="1:5" x14ac:dyDescent="0.25">
      <c r="A4088" s="41" t="s">
        <v>85</v>
      </c>
      <c r="B4088" s="42">
        <v>0.51</v>
      </c>
      <c r="C4088" s="42">
        <v>229.5</v>
      </c>
      <c r="D4088" s="42">
        <v>450</v>
      </c>
      <c r="E4088" s="43">
        <v>44593</v>
      </c>
    </row>
    <row r="4089" spans="1:5" x14ac:dyDescent="0.25">
      <c r="A4089" s="41" t="s">
        <v>85</v>
      </c>
      <c r="B4089" s="42">
        <v>0.51</v>
      </c>
      <c r="C4089" s="42">
        <v>229.5</v>
      </c>
      <c r="D4089" s="42">
        <v>450</v>
      </c>
      <c r="E4089" s="43">
        <v>44593</v>
      </c>
    </row>
    <row r="4090" spans="1:5" x14ac:dyDescent="0.25">
      <c r="A4090" s="41" t="s">
        <v>85</v>
      </c>
      <c r="B4090" s="42">
        <v>0.51</v>
      </c>
      <c r="C4090" s="42">
        <v>229.5</v>
      </c>
      <c r="D4090" s="42">
        <v>450</v>
      </c>
      <c r="E4090" s="43">
        <v>44593</v>
      </c>
    </row>
    <row r="4091" spans="1:5" x14ac:dyDescent="0.25">
      <c r="A4091" s="41" t="s">
        <v>85</v>
      </c>
      <c r="B4091" s="42">
        <v>0.51</v>
      </c>
      <c r="C4091" s="42">
        <v>229.5</v>
      </c>
      <c r="D4091" s="42">
        <v>450</v>
      </c>
      <c r="E4091" s="43">
        <v>44593</v>
      </c>
    </row>
    <row r="4092" spans="1:5" x14ac:dyDescent="0.25">
      <c r="A4092" s="41" t="s">
        <v>85</v>
      </c>
      <c r="B4092" s="42">
        <v>0.51</v>
      </c>
      <c r="C4092" s="42">
        <v>229.5</v>
      </c>
      <c r="D4092" s="42">
        <v>450</v>
      </c>
      <c r="E4092" s="43">
        <v>44593</v>
      </c>
    </row>
    <row r="4093" spans="1:5" x14ac:dyDescent="0.25">
      <c r="A4093" s="41" t="s">
        <v>85</v>
      </c>
      <c r="B4093" s="42">
        <v>0.51</v>
      </c>
      <c r="C4093" s="42">
        <v>229.5</v>
      </c>
      <c r="D4093" s="42">
        <v>450</v>
      </c>
      <c r="E4093" s="43">
        <v>44593</v>
      </c>
    </row>
    <row r="4094" spans="1:5" x14ac:dyDescent="0.25">
      <c r="A4094" s="41" t="s">
        <v>85</v>
      </c>
      <c r="B4094" s="42">
        <v>0.51</v>
      </c>
      <c r="C4094" s="42">
        <v>229.5</v>
      </c>
      <c r="D4094" s="42">
        <v>450</v>
      </c>
      <c r="E4094" s="43">
        <v>44593</v>
      </c>
    </row>
    <row r="4095" spans="1:5" x14ac:dyDescent="0.25">
      <c r="A4095" s="41" t="s">
        <v>85</v>
      </c>
      <c r="B4095" s="42">
        <v>0.51</v>
      </c>
      <c r="C4095" s="42">
        <v>229.5</v>
      </c>
      <c r="D4095" s="42">
        <v>450</v>
      </c>
      <c r="E4095" s="43">
        <v>44593</v>
      </c>
    </row>
    <row r="4096" spans="1:5" x14ac:dyDescent="0.25">
      <c r="A4096" s="41" t="s">
        <v>85</v>
      </c>
      <c r="B4096" s="42">
        <v>0.86</v>
      </c>
      <c r="C4096" s="42">
        <v>387</v>
      </c>
      <c r="D4096" s="42">
        <v>450</v>
      </c>
      <c r="E4096" s="43">
        <v>44593</v>
      </c>
    </row>
    <row r="4097" spans="1:5" x14ac:dyDescent="0.25">
      <c r="A4097" s="41" t="s">
        <v>85</v>
      </c>
      <c r="B4097" s="42">
        <v>0.63</v>
      </c>
      <c r="C4097" s="42">
        <v>283.5</v>
      </c>
      <c r="D4097" s="42">
        <v>450</v>
      </c>
      <c r="E4097" s="43">
        <v>44593</v>
      </c>
    </row>
    <row r="4098" spans="1:5" x14ac:dyDescent="0.25">
      <c r="A4098" s="41" t="s">
        <v>85</v>
      </c>
      <c r="B4098" s="42">
        <v>0.6</v>
      </c>
      <c r="C4098" s="42">
        <v>270</v>
      </c>
      <c r="D4098" s="42">
        <v>450</v>
      </c>
      <c r="E4098" s="43">
        <v>44593</v>
      </c>
    </row>
    <row r="4099" spans="1:5" x14ac:dyDescent="0.25">
      <c r="A4099" s="41" t="s">
        <v>85</v>
      </c>
      <c r="B4099" s="42">
        <v>0.6</v>
      </c>
      <c r="C4099" s="42">
        <v>270</v>
      </c>
      <c r="D4099" s="42">
        <v>450</v>
      </c>
      <c r="E4099" s="43">
        <v>44593</v>
      </c>
    </row>
    <row r="4100" spans="1:5" x14ac:dyDescent="0.25">
      <c r="A4100" s="41" t="s">
        <v>85</v>
      </c>
      <c r="B4100" s="42">
        <v>0.6</v>
      </c>
      <c r="C4100" s="42">
        <v>270</v>
      </c>
      <c r="D4100" s="42">
        <v>450</v>
      </c>
      <c r="E4100" s="43">
        <v>44593</v>
      </c>
    </row>
    <row r="4101" spans="1:5" x14ac:dyDescent="0.25">
      <c r="A4101" s="41" t="s">
        <v>85</v>
      </c>
      <c r="B4101" s="42">
        <v>0.6</v>
      </c>
      <c r="C4101" s="42">
        <v>270</v>
      </c>
      <c r="D4101" s="42">
        <v>450</v>
      </c>
      <c r="E4101" s="43">
        <v>44593</v>
      </c>
    </row>
    <row r="4102" spans="1:5" x14ac:dyDescent="0.25">
      <c r="A4102" s="41" t="s">
        <v>85</v>
      </c>
      <c r="B4102" s="42">
        <v>0.6</v>
      </c>
      <c r="C4102" s="42">
        <v>270</v>
      </c>
      <c r="D4102" s="42">
        <v>450</v>
      </c>
      <c r="E4102" s="43">
        <v>44593</v>
      </c>
    </row>
    <row r="4103" spans="1:5" x14ac:dyDescent="0.25">
      <c r="A4103" s="41" t="s">
        <v>85</v>
      </c>
      <c r="B4103" s="42">
        <v>0.6</v>
      </c>
      <c r="C4103" s="42">
        <v>270</v>
      </c>
      <c r="D4103" s="42">
        <v>450</v>
      </c>
      <c r="E4103" s="43">
        <v>44593</v>
      </c>
    </row>
    <row r="4104" spans="1:5" x14ac:dyDescent="0.25">
      <c r="A4104" s="41" t="s">
        <v>85</v>
      </c>
      <c r="B4104" s="42">
        <v>0.6</v>
      </c>
      <c r="C4104" s="42">
        <v>270</v>
      </c>
      <c r="D4104" s="42">
        <v>450</v>
      </c>
      <c r="E4104" s="43">
        <v>44593</v>
      </c>
    </row>
    <row r="4105" spans="1:5" x14ac:dyDescent="0.25">
      <c r="A4105" s="41" t="s">
        <v>85</v>
      </c>
      <c r="B4105" s="42">
        <v>0.6</v>
      </c>
      <c r="C4105" s="42">
        <v>270</v>
      </c>
      <c r="D4105" s="42">
        <v>450</v>
      </c>
      <c r="E4105" s="43">
        <v>44593</v>
      </c>
    </row>
    <row r="4106" spans="1:5" x14ac:dyDescent="0.25">
      <c r="A4106" s="41" t="s">
        <v>85</v>
      </c>
      <c r="B4106" s="42">
        <v>0.6</v>
      </c>
      <c r="C4106" s="42">
        <v>270</v>
      </c>
      <c r="D4106" s="42">
        <v>450</v>
      </c>
      <c r="E4106" s="43">
        <v>44593</v>
      </c>
    </row>
    <row r="4107" spans="1:5" x14ac:dyDescent="0.25">
      <c r="A4107" s="41" t="s">
        <v>85</v>
      </c>
      <c r="B4107" s="42">
        <v>0.6</v>
      </c>
      <c r="C4107" s="42">
        <v>270</v>
      </c>
      <c r="D4107" s="42">
        <v>450</v>
      </c>
      <c r="E4107" s="43">
        <v>44593</v>
      </c>
    </row>
    <row r="4108" spans="1:5" x14ac:dyDescent="0.25">
      <c r="A4108" s="41" t="s">
        <v>85</v>
      </c>
      <c r="B4108" s="42">
        <v>0.6</v>
      </c>
      <c r="C4108" s="42">
        <v>270</v>
      </c>
      <c r="D4108" s="42">
        <v>450</v>
      </c>
      <c r="E4108" s="43">
        <v>44593</v>
      </c>
    </row>
    <row r="4109" spans="1:5" x14ac:dyDescent="0.25">
      <c r="A4109" s="41" t="s">
        <v>85</v>
      </c>
      <c r="B4109" s="42">
        <v>0.6</v>
      </c>
      <c r="C4109" s="42">
        <v>270</v>
      </c>
      <c r="D4109" s="42">
        <v>450</v>
      </c>
      <c r="E4109" s="43">
        <v>44593</v>
      </c>
    </row>
    <row r="4110" spans="1:5" x14ac:dyDescent="0.25">
      <c r="A4110" s="41" t="s">
        <v>12</v>
      </c>
      <c r="B4110" s="42">
        <v>9.4E-2</v>
      </c>
      <c r="C4110" s="42">
        <v>58.91</v>
      </c>
      <c r="D4110" s="42">
        <v>626.70000000000005</v>
      </c>
      <c r="E4110" s="43">
        <v>44593</v>
      </c>
    </row>
    <row r="4111" spans="1:5" x14ac:dyDescent="0.25">
      <c r="A4111" s="41" t="s">
        <v>12</v>
      </c>
      <c r="B4111" s="42">
        <v>0.22</v>
      </c>
      <c r="C4111" s="42">
        <v>137.88</v>
      </c>
      <c r="D4111" s="42">
        <v>626.73</v>
      </c>
      <c r="E4111" s="43">
        <v>44593</v>
      </c>
    </row>
    <row r="4112" spans="1:5" x14ac:dyDescent="0.25">
      <c r="A4112" s="41" t="s">
        <v>12</v>
      </c>
      <c r="B4112" s="42">
        <v>9.4E-2</v>
      </c>
      <c r="C4112" s="42">
        <v>58.91</v>
      </c>
      <c r="D4112" s="42">
        <v>626.70000000000005</v>
      </c>
      <c r="E4112" s="43">
        <v>44593</v>
      </c>
    </row>
    <row r="4113" spans="1:5" x14ac:dyDescent="0.25">
      <c r="A4113" s="41" t="s">
        <v>12</v>
      </c>
      <c r="B4113" s="42">
        <v>0.3</v>
      </c>
      <c r="C4113" s="42">
        <v>240.55</v>
      </c>
      <c r="D4113" s="42">
        <v>801.83</v>
      </c>
      <c r="E4113" s="43">
        <v>44593</v>
      </c>
    </row>
    <row r="4114" spans="1:5" x14ac:dyDescent="0.25">
      <c r="A4114" s="41" t="s">
        <v>12</v>
      </c>
      <c r="B4114" s="42">
        <v>9.5000000000000001E-2</v>
      </c>
      <c r="C4114" s="42">
        <v>81.430000000000007</v>
      </c>
      <c r="D4114" s="42">
        <v>857.16</v>
      </c>
      <c r="E4114" s="43">
        <v>44593</v>
      </c>
    </row>
    <row r="4115" spans="1:5" x14ac:dyDescent="0.25">
      <c r="A4115" s="41" t="s">
        <v>12</v>
      </c>
      <c r="B4115" s="42">
        <v>0.14399999999999999</v>
      </c>
      <c r="C4115" s="42">
        <v>123.43</v>
      </c>
      <c r="D4115" s="42">
        <v>857.15</v>
      </c>
      <c r="E4115" s="43">
        <v>44593</v>
      </c>
    </row>
    <row r="4116" spans="1:5" x14ac:dyDescent="0.25">
      <c r="A4116" s="41" t="s">
        <v>12</v>
      </c>
      <c r="B4116" s="42">
        <v>0.22</v>
      </c>
      <c r="C4116" s="42">
        <v>188.57</v>
      </c>
      <c r="D4116" s="42">
        <v>857.14</v>
      </c>
      <c r="E4116" s="43">
        <v>44593</v>
      </c>
    </row>
    <row r="4117" spans="1:5" x14ac:dyDescent="0.25">
      <c r="A4117" s="41" t="s">
        <v>12</v>
      </c>
      <c r="B4117" s="42">
        <v>0.224</v>
      </c>
      <c r="C4117" s="42">
        <v>192</v>
      </c>
      <c r="D4117" s="42">
        <v>857.14</v>
      </c>
      <c r="E4117" s="43">
        <v>44593</v>
      </c>
    </row>
    <row r="4118" spans="1:5" x14ac:dyDescent="0.25">
      <c r="A4118" s="41" t="s">
        <v>12</v>
      </c>
      <c r="B4118" s="42">
        <v>0.14399999999999999</v>
      </c>
      <c r="C4118" s="42">
        <v>123.43</v>
      </c>
      <c r="D4118" s="42">
        <v>857.15</v>
      </c>
      <c r="E4118" s="43">
        <v>44593</v>
      </c>
    </row>
    <row r="4119" spans="1:5" x14ac:dyDescent="0.25">
      <c r="A4119" s="41" t="s">
        <v>12</v>
      </c>
      <c r="B4119" s="42">
        <v>9.5000000000000001E-2</v>
      </c>
      <c r="C4119" s="42">
        <v>81.430000000000007</v>
      </c>
      <c r="D4119" s="42">
        <v>857.16</v>
      </c>
      <c r="E4119" s="43">
        <v>44593</v>
      </c>
    </row>
    <row r="4120" spans="1:5" x14ac:dyDescent="0.25">
      <c r="A4120" s="41" t="s">
        <v>12</v>
      </c>
      <c r="B4120" s="42">
        <v>0.22</v>
      </c>
      <c r="C4120" s="42">
        <v>188.57</v>
      </c>
      <c r="D4120" s="42">
        <v>857.14</v>
      </c>
      <c r="E4120" s="43">
        <v>44593</v>
      </c>
    </row>
    <row r="4121" spans="1:5" x14ac:dyDescent="0.25">
      <c r="A4121" s="41" t="s">
        <v>12</v>
      </c>
      <c r="B4121" s="42">
        <v>0.192</v>
      </c>
      <c r="C4121" s="42">
        <v>164.57</v>
      </c>
      <c r="D4121" s="42">
        <v>857.14</v>
      </c>
      <c r="E4121" s="43">
        <v>44593</v>
      </c>
    </row>
    <row r="4122" spans="1:5" x14ac:dyDescent="0.25">
      <c r="A4122" s="41" t="s">
        <v>12</v>
      </c>
      <c r="B4122" s="42">
        <v>9.5000000000000001E-2</v>
      </c>
      <c r="C4122" s="42">
        <v>81.430000000000007</v>
      </c>
      <c r="D4122" s="42">
        <v>857.16</v>
      </c>
      <c r="E4122" s="43">
        <v>44593</v>
      </c>
    </row>
    <row r="4123" spans="1:5" x14ac:dyDescent="0.25">
      <c r="A4123" s="41" t="s">
        <v>12</v>
      </c>
      <c r="B4123" s="42">
        <v>0.33600000000000002</v>
      </c>
      <c r="C4123" s="42">
        <v>288</v>
      </c>
      <c r="D4123" s="42">
        <v>857.14</v>
      </c>
      <c r="E4123" s="43">
        <v>44593</v>
      </c>
    </row>
    <row r="4124" spans="1:5" x14ac:dyDescent="0.25">
      <c r="A4124" s="41" t="s">
        <v>12</v>
      </c>
      <c r="B4124" s="42">
        <v>9.4E-2</v>
      </c>
      <c r="C4124" s="42">
        <v>80.569999999999993</v>
      </c>
      <c r="D4124" s="42">
        <v>857.13</v>
      </c>
      <c r="E4124" s="43">
        <v>44593</v>
      </c>
    </row>
    <row r="4125" spans="1:5" x14ac:dyDescent="0.25">
      <c r="A4125" s="41" t="s">
        <v>12</v>
      </c>
      <c r="B4125" s="42">
        <v>0.36299999999999999</v>
      </c>
      <c r="C4125" s="42">
        <v>311.14</v>
      </c>
      <c r="D4125" s="42">
        <v>857.13</v>
      </c>
      <c r="E4125" s="43">
        <v>44593</v>
      </c>
    </row>
    <row r="4126" spans="1:5" x14ac:dyDescent="0.25">
      <c r="A4126" s="41" t="s">
        <v>12</v>
      </c>
      <c r="B4126" s="42">
        <v>0.11600000000000001</v>
      </c>
      <c r="C4126" s="42">
        <v>105.16</v>
      </c>
      <c r="D4126" s="42">
        <v>906.55</v>
      </c>
      <c r="E4126" s="43">
        <v>44593</v>
      </c>
    </row>
    <row r="4127" spans="1:5" x14ac:dyDescent="0.25">
      <c r="A4127" s="41" t="s">
        <v>12</v>
      </c>
      <c r="B4127" s="42">
        <v>0.27500000000000002</v>
      </c>
      <c r="C4127" s="42">
        <v>249.31</v>
      </c>
      <c r="D4127" s="42">
        <v>906.58</v>
      </c>
      <c r="E4127" s="43">
        <v>44593</v>
      </c>
    </row>
    <row r="4128" spans="1:5" x14ac:dyDescent="0.25">
      <c r="A4128" s="41" t="s">
        <v>12</v>
      </c>
      <c r="B4128" s="42">
        <v>0.5</v>
      </c>
      <c r="C4128" s="42">
        <v>442.45</v>
      </c>
      <c r="D4128" s="42">
        <v>884.9</v>
      </c>
      <c r="E4128" s="43">
        <v>44593</v>
      </c>
    </row>
    <row r="4129" spans="1:5" x14ac:dyDescent="0.25">
      <c r="A4129" s="41" t="s">
        <v>12</v>
      </c>
      <c r="B4129" s="42">
        <v>9.6000000000000002E-2</v>
      </c>
      <c r="C4129" s="42">
        <v>82.29</v>
      </c>
      <c r="D4129" s="42">
        <v>857.19</v>
      </c>
      <c r="E4129" s="43">
        <v>44593</v>
      </c>
    </row>
    <row r="4130" spans="1:5" x14ac:dyDescent="0.25">
      <c r="A4130" s="41" t="s">
        <v>12</v>
      </c>
      <c r="B4130" s="42">
        <v>0.112</v>
      </c>
      <c r="C4130" s="42">
        <v>96</v>
      </c>
      <c r="D4130" s="42">
        <v>857.14</v>
      </c>
      <c r="E4130" s="43">
        <v>44593</v>
      </c>
    </row>
    <row r="4131" spans="1:5" x14ac:dyDescent="0.25">
      <c r="A4131" s="41" t="s">
        <v>12</v>
      </c>
      <c r="B4131" s="42">
        <v>0.22</v>
      </c>
      <c r="C4131" s="42">
        <v>188.57</v>
      </c>
      <c r="D4131" s="42">
        <v>857.14</v>
      </c>
      <c r="E4131" s="43">
        <v>44593</v>
      </c>
    </row>
    <row r="4132" spans="1:5" x14ac:dyDescent="0.25">
      <c r="A4132" s="41" t="s">
        <v>12</v>
      </c>
      <c r="B4132" s="42">
        <v>0.112</v>
      </c>
      <c r="C4132" s="42">
        <v>96</v>
      </c>
      <c r="D4132" s="42">
        <v>857.14</v>
      </c>
      <c r="E4132" s="43">
        <v>44593</v>
      </c>
    </row>
    <row r="4133" spans="1:5" x14ac:dyDescent="0.25">
      <c r="A4133" s="41" t="s">
        <v>12</v>
      </c>
      <c r="B4133" s="42">
        <v>0.16800000000000001</v>
      </c>
      <c r="C4133" s="42">
        <v>144</v>
      </c>
      <c r="D4133" s="42">
        <v>857.14</v>
      </c>
      <c r="E4133" s="43">
        <v>44593</v>
      </c>
    </row>
    <row r="4134" spans="1:5" x14ac:dyDescent="0.25">
      <c r="A4134" s="41" t="s">
        <v>12</v>
      </c>
      <c r="B4134" s="42">
        <v>0.20200000000000001</v>
      </c>
      <c r="C4134" s="42">
        <v>173.14</v>
      </c>
      <c r="D4134" s="42">
        <v>857.13</v>
      </c>
      <c r="E4134" s="43">
        <v>44593</v>
      </c>
    </row>
    <row r="4135" spans="1:5" x14ac:dyDescent="0.25">
      <c r="A4135" s="41" t="s">
        <v>12</v>
      </c>
      <c r="B4135" s="42">
        <v>0.11</v>
      </c>
      <c r="C4135" s="42">
        <v>94.29</v>
      </c>
      <c r="D4135" s="42">
        <v>857.18</v>
      </c>
      <c r="E4135" s="43">
        <v>44593</v>
      </c>
    </row>
    <row r="4136" spans="1:5" x14ac:dyDescent="0.25">
      <c r="A4136" s="41" t="s">
        <v>12</v>
      </c>
      <c r="B4136" s="42">
        <v>3.4000000000000002E-2</v>
      </c>
      <c r="C4136" s="42">
        <v>29.14</v>
      </c>
      <c r="D4136" s="42">
        <v>857.06</v>
      </c>
      <c r="E4136" s="43">
        <v>44593</v>
      </c>
    </row>
    <row r="4137" spans="1:5" x14ac:dyDescent="0.25">
      <c r="A4137" s="41" t="s">
        <v>14</v>
      </c>
      <c r="B4137" s="42">
        <v>0.28000000000000003</v>
      </c>
      <c r="C4137" s="42">
        <v>480</v>
      </c>
      <c r="D4137" s="42">
        <v>1714.29</v>
      </c>
      <c r="E4137" s="43">
        <v>44593</v>
      </c>
    </row>
    <row r="4138" spans="1:5" x14ac:dyDescent="0.25">
      <c r="A4138" s="41" t="s">
        <v>14</v>
      </c>
      <c r="B4138" s="42">
        <v>0.4</v>
      </c>
      <c r="C4138" s="42">
        <v>1177.28</v>
      </c>
      <c r="D4138" s="42">
        <v>2943.2</v>
      </c>
      <c r="E4138" s="43">
        <v>44593</v>
      </c>
    </row>
    <row r="4139" spans="1:5" x14ac:dyDescent="0.25">
      <c r="A4139" s="41" t="s">
        <v>14</v>
      </c>
      <c r="B4139" s="42">
        <v>0.28999999999999998</v>
      </c>
      <c r="C4139" s="42">
        <v>853.52</v>
      </c>
      <c r="D4139" s="42">
        <v>2943.17</v>
      </c>
      <c r="E4139" s="43">
        <v>44593</v>
      </c>
    </row>
    <row r="4140" spans="1:5" x14ac:dyDescent="0.25">
      <c r="A4140" s="41" t="s">
        <v>14</v>
      </c>
      <c r="B4140" s="42">
        <v>0.4</v>
      </c>
      <c r="C4140" s="42">
        <v>820.89</v>
      </c>
      <c r="D4140" s="42">
        <v>2052.23</v>
      </c>
      <c r="E4140" s="43">
        <v>44593</v>
      </c>
    </row>
    <row r="4141" spans="1:5" x14ac:dyDescent="0.25">
      <c r="A4141" s="41" t="s">
        <v>16</v>
      </c>
      <c r="B4141" s="42">
        <v>1.6639999999999999</v>
      </c>
      <c r="C4141" s="42">
        <v>3161.6</v>
      </c>
      <c r="D4141" s="42">
        <v>1900</v>
      </c>
      <c r="E4141" s="43">
        <v>44593</v>
      </c>
    </row>
    <row r="4142" spans="1:5" x14ac:dyDescent="0.25">
      <c r="A4142" s="41" t="s">
        <v>16</v>
      </c>
      <c r="B4142" s="42">
        <v>0.90800000000000003</v>
      </c>
      <c r="C4142" s="42">
        <v>1725.2</v>
      </c>
      <c r="D4142" s="42">
        <v>1900</v>
      </c>
      <c r="E4142" s="43">
        <v>44593</v>
      </c>
    </row>
    <row r="4143" spans="1:5" x14ac:dyDescent="0.25">
      <c r="A4143" s="41" t="s">
        <v>16</v>
      </c>
      <c r="B4143" s="42">
        <v>0.90800000000000003</v>
      </c>
      <c r="C4143" s="42">
        <v>1725.2</v>
      </c>
      <c r="D4143" s="42">
        <v>1900</v>
      </c>
      <c r="E4143" s="43">
        <v>44593</v>
      </c>
    </row>
    <row r="4144" spans="1:5" x14ac:dyDescent="0.25">
      <c r="A4144" s="41" t="s">
        <v>16</v>
      </c>
      <c r="B4144" s="42">
        <v>0.60499999999999998</v>
      </c>
      <c r="C4144" s="42">
        <v>1149.5</v>
      </c>
      <c r="D4144" s="42">
        <v>1900</v>
      </c>
      <c r="E4144" s="43">
        <v>44593</v>
      </c>
    </row>
    <row r="4145" spans="1:5" x14ac:dyDescent="0.25">
      <c r="A4145" s="41" t="s">
        <v>16</v>
      </c>
      <c r="B4145" s="42">
        <v>0.90800000000000003</v>
      </c>
      <c r="C4145" s="42">
        <v>1725.2</v>
      </c>
      <c r="D4145" s="42">
        <v>1900</v>
      </c>
      <c r="E4145" s="43">
        <v>44593</v>
      </c>
    </row>
    <row r="4146" spans="1:5" x14ac:dyDescent="0.25">
      <c r="A4146" s="41" t="s">
        <v>16</v>
      </c>
      <c r="B4146" s="42">
        <v>0.60499999999999998</v>
      </c>
      <c r="C4146" s="42">
        <v>1149.5</v>
      </c>
      <c r="D4146" s="42">
        <v>1900</v>
      </c>
      <c r="E4146" s="43">
        <v>44593</v>
      </c>
    </row>
    <row r="4147" spans="1:5" x14ac:dyDescent="0.25">
      <c r="A4147" s="41" t="s">
        <v>16</v>
      </c>
      <c r="B4147" s="42">
        <v>0.90800000000000003</v>
      </c>
      <c r="C4147" s="42">
        <v>1725.2</v>
      </c>
      <c r="D4147" s="42">
        <v>1900</v>
      </c>
      <c r="E4147" s="43">
        <v>44593</v>
      </c>
    </row>
    <row r="4148" spans="1:5" x14ac:dyDescent="0.25">
      <c r="A4148" s="41" t="s">
        <v>16</v>
      </c>
      <c r="B4148" s="42">
        <v>9.7579999999999991</v>
      </c>
      <c r="C4148" s="42">
        <v>18540.2</v>
      </c>
      <c r="D4148" s="42">
        <v>1900</v>
      </c>
      <c r="E4148" s="43">
        <v>44593</v>
      </c>
    </row>
    <row r="4149" spans="1:5" x14ac:dyDescent="0.25">
      <c r="A4149" s="41" t="s">
        <v>16</v>
      </c>
      <c r="B4149" s="42">
        <v>0.90800000000000003</v>
      </c>
      <c r="C4149" s="42">
        <v>1725.2</v>
      </c>
      <c r="D4149" s="42">
        <v>1900</v>
      </c>
      <c r="E4149" s="43">
        <v>44593</v>
      </c>
    </row>
    <row r="4150" spans="1:5" x14ac:dyDescent="0.25">
      <c r="A4150" s="41" t="s">
        <v>16</v>
      </c>
      <c r="B4150" s="42">
        <v>0.90800000000000003</v>
      </c>
      <c r="C4150" s="42">
        <v>1725.2</v>
      </c>
      <c r="D4150" s="42">
        <v>1900</v>
      </c>
      <c r="E4150" s="43">
        <v>44593</v>
      </c>
    </row>
    <row r="4151" spans="1:5" x14ac:dyDescent="0.25">
      <c r="A4151" s="41" t="s">
        <v>16</v>
      </c>
      <c r="B4151" s="42">
        <v>1.0589999999999999</v>
      </c>
      <c r="C4151" s="42">
        <v>2012.1</v>
      </c>
      <c r="D4151" s="42">
        <v>1900</v>
      </c>
      <c r="E4151" s="43">
        <v>44593</v>
      </c>
    </row>
    <row r="4152" spans="1:5" x14ac:dyDescent="0.25">
      <c r="A4152" s="41" t="s">
        <v>16</v>
      </c>
      <c r="B4152" s="42">
        <v>0.30299999999999999</v>
      </c>
      <c r="C4152" s="42">
        <v>575.70000000000005</v>
      </c>
      <c r="D4152" s="42">
        <v>1900</v>
      </c>
      <c r="E4152" s="43">
        <v>44593</v>
      </c>
    </row>
    <row r="4153" spans="1:5" x14ac:dyDescent="0.25">
      <c r="A4153" s="41" t="s">
        <v>16</v>
      </c>
      <c r="B4153" s="42">
        <v>1.0589999999999999</v>
      </c>
      <c r="C4153" s="42">
        <v>2012.1</v>
      </c>
      <c r="D4153" s="42">
        <v>1900</v>
      </c>
      <c r="E4153" s="43">
        <v>44593</v>
      </c>
    </row>
    <row r="4154" spans="1:5" x14ac:dyDescent="0.25">
      <c r="A4154" s="41" t="s">
        <v>16</v>
      </c>
      <c r="B4154" s="42">
        <v>1.0589999999999999</v>
      </c>
      <c r="C4154" s="42">
        <v>2012.1</v>
      </c>
      <c r="D4154" s="42">
        <v>1900</v>
      </c>
      <c r="E4154" s="43">
        <v>44593</v>
      </c>
    </row>
    <row r="4155" spans="1:5" x14ac:dyDescent="0.25">
      <c r="A4155" s="41" t="s">
        <v>48</v>
      </c>
      <c r="B4155" s="42">
        <v>0.224</v>
      </c>
      <c r="C4155" s="42">
        <v>255.36</v>
      </c>
      <c r="D4155" s="42">
        <v>1140</v>
      </c>
      <c r="E4155" s="43">
        <v>44593</v>
      </c>
    </row>
    <row r="4156" spans="1:5" x14ac:dyDescent="0.25">
      <c r="A4156" s="41" t="s">
        <v>48</v>
      </c>
      <c r="B4156" s="42">
        <v>0.26</v>
      </c>
      <c r="C4156" s="42">
        <v>296.39999999999998</v>
      </c>
      <c r="D4156" s="42">
        <v>1140</v>
      </c>
      <c r="E4156" s="43">
        <v>44593</v>
      </c>
    </row>
    <row r="4157" spans="1:5" x14ac:dyDescent="0.25">
      <c r="A4157" s="41" t="s">
        <v>48</v>
      </c>
      <c r="B4157" s="42">
        <v>0.22500000000000001</v>
      </c>
      <c r="C4157" s="42">
        <v>256.5</v>
      </c>
      <c r="D4157" s="42">
        <v>1140</v>
      </c>
      <c r="E4157" s="43">
        <v>44593</v>
      </c>
    </row>
    <row r="4158" spans="1:5" x14ac:dyDescent="0.25">
      <c r="A4158" s="41" t="s">
        <v>48</v>
      </c>
      <c r="B4158" s="42">
        <v>0.26</v>
      </c>
      <c r="C4158" s="42">
        <v>296.39999999999998</v>
      </c>
      <c r="D4158" s="42">
        <v>1140</v>
      </c>
      <c r="E4158" s="43">
        <v>44593</v>
      </c>
    </row>
    <row r="4159" spans="1:5" x14ac:dyDescent="0.25">
      <c r="A4159" s="41" t="s">
        <v>48</v>
      </c>
      <c r="B4159" s="42">
        <v>0.3</v>
      </c>
      <c r="C4159" s="42">
        <v>342</v>
      </c>
      <c r="D4159" s="42">
        <v>1140</v>
      </c>
      <c r="E4159" s="43">
        <v>44593</v>
      </c>
    </row>
    <row r="4160" spans="1:5" x14ac:dyDescent="0.25">
      <c r="A4160" s="41" t="s">
        <v>48</v>
      </c>
      <c r="B4160" s="42">
        <v>0.8</v>
      </c>
      <c r="C4160" s="42">
        <v>912</v>
      </c>
      <c r="D4160" s="42">
        <v>1140</v>
      </c>
      <c r="E4160" s="43">
        <v>44593</v>
      </c>
    </row>
    <row r="4161" spans="1:5" x14ac:dyDescent="0.25">
      <c r="A4161" s="41" t="s">
        <v>48</v>
      </c>
      <c r="B4161" s="42">
        <v>0.26</v>
      </c>
      <c r="C4161" s="42">
        <v>296.39999999999998</v>
      </c>
      <c r="D4161" s="42">
        <v>1140</v>
      </c>
      <c r="E4161" s="43">
        <v>44593</v>
      </c>
    </row>
    <row r="4162" spans="1:5" x14ac:dyDescent="0.25">
      <c r="A4162" s="41" t="s">
        <v>48</v>
      </c>
      <c r="B4162" s="42">
        <v>0.18</v>
      </c>
      <c r="C4162" s="42">
        <v>205.2</v>
      </c>
      <c r="D4162" s="42">
        <v>1140</v>
      </c>
      <c r="E4162" s="43">
        <v>44593</v>
      </c>
    </row>
    <row r="4163" spans="1:5" x14ac:dyDescent="0.25">
      <c r="A4163" s="41" t="s">
        <v>48</v>
      </c>
      <c r="B4163" s="42">
        <v>8.5000000000000006E-2</v>
      </c>
      <c r="C4163" s="42">
        <v>96.9</v>
      </c>
      <c r="D4163" s="42">
        <v>1140</v>
      </c>
      <c r="E4163" s="43">
        <v>44593</v>
      </c>
    </row>
    <row r="4164" spans="1:5" x14ac:dyDescent="0.25">
      <c r="A4164" s="41" t="s">
        <v>48</v>
      </c>
      <c r="B4164" s="42">
        <v>8.4000000000000005E-2</v>
      </c>
      <c r="C4164" s="42">
        <v>95.76</v>
      </c>
      <c r="D4164" s="42">
        <v>1140</v>
      </c>
      <c r="E4164" s="43">
        <v>44593</v>
      </c>
    </row>
    <row r="4165" spans="1:5" x14ac:dyDescent="0.25">
      <c r="A4165" s="41" t="s">
        <v>48</v>
      </c>
      <c r="B4165" s="42">
        <v>0.32</v>
      </c>
      <c r="C4165" s="42">
        <v>364.8</v>
      </c>
      <c r="D4165" s="42">
        <v>1140</v>
      </c>
      <c r="E4165" s="43">
        <v>44593</v>
      </c>
    </row>
    <row r="4166" spans="1:5" x14ac:dyDescent="0.25">
      <c r="A4166" s="41" t="s">
        <v>48</v>
      </c>
      <c r="B4166" s="42">
        <v>0.26</v>
      </c>
      <c r="C4166" s="42">
        <v>296.39999999999998</v>
      </c>
      <c r="D4166" s="42">
        <v>1140</v>
      </c>
      <c r="E4166" s="43">
        <v>44593</v>
      </c>
    </row>
    <row r="4167" spans="1:5" x14ac:dyDescent="0.25">
      <c r="A4167" s="41" t="s">
        <v>48</v>
      </c>
      <c r="B4167" s="42">
        <v>0.49399999999999999</v>
      </c>
      <c r="C4167" s="42">
        <v>563.16</v>
      </c>
      <c r="D4167" s="42">
        <v>1140</v>
      </c>
      <c r="E4167" s="43">
        <v>44593</v>
      </c>
    </row>
    <row r="4168" spans="1:5" x14ac:dyDescent="0.25">
      <c r="A4168" s="41" t="s">
        <v>48</v>
      </c>
      <c r="B4168" s="42">
        <v>0.32500000000000001</v>
      </c>
      <c r="C4168" s="42">
        <v>370.5</v>
      </c>
      <c r="D4168" s="42">
        <v>1140</v>
      </c>
      <c r="E4168" s="43">
        <v>44593</v>
      </c>
    </row>
    <row r="4169" spans="1:5" x14ac:dyDescent="0.25">
      <c r="A4169" s="41" t="s">
        <v>48</v>
      </c>
      <c r="B4169" s="42">
        <v>1.875</v>
      </c>
      <c r="C4169" s="42">
        <v>2157.02</v>
      </c>
      <c r="D4169" s="42">
        <v>1150.4100000000001</v>
      </c>
      <c r="E4169" s="43">
        <v>44593</v>
      </c>
    </row>
    <row r="4170" spans="1:5" x14ac:dyDescent="0.25">
      <c r="A4170" s="41" t="s">
        <v>48</v>
      </c>
      <c r="B4170" s="42">
        <v>0.22500000000000001</v>
      </c>
      <c r="C4170" s="42">
        <v>256.5</v>
      </c>
      <c r="D4170" s="42">
        <v>1140</v>
      </c>
      <c r="E4170" s="43">
        <v>44593</v>
      </c>
    </row>
    <row r="4171" spans="1:5" x14ac:dyDescent="0.25">
      <c r="A4171" s="41" t="s">
        <v>48</v>
      </c>
      <c r="B4171" s="42">
        <v>0.1</v>
      </c>
      <c r="C4171" s="42">
        <v>114</v>
      </c>
      <c r="D4171" s="42">
        <v>1140</v>
      </c>
      <c r="E4171" s="43">
        <v>44593</v>
      </c>
    </row>
    <row r="4172" spans="1:5" x14ac:dyDescent="0.25">
      <c r="A4172" s="41" t="s">
        <v>48</v>
      </c>
      <c r="B4172" s="42">
        <v>0.11799999999999999</v>
      </c>
      <c r="C4172" s="42">
        <v>134.52000000000001</v>
      </c>
      <c r="D4172" s="42">
        <v>1140</v>
      </c>
      <c r="E4172" s="43">
        <v>44593</v>
      </c>
    </row>
    <row r="4173" spans="1:5" x14ac:dyDescent="0.25">
      <c r="A4173" s="41" t="s">
        <v>48</v>
      </c>
      <c r="B4173" s="42">
        <v>0.32</v>
      </c>
      <c r="C4173" s="42">
        <v>364.8</v>
      </c>
      <c r="D4173" s="42">
        <v>1140</v>
      </c>
      <c r="E4173" s="43">
        <v>44593</v>
      </c>
    </row>
    <row r="4174" spans="1:5" x14ac:dyDescent="0.25">
      <c r="A4174" s="41" t="s">
        <v>48</v>
      </c>
      <c r="B4174" s="42">
        <v>7.0000000000000007E-2</v>
      </c>
      <c r="C4174" s="42">
        <v>79.8</v>
      </c>
      <c r="D4174" s="42">
        <v>1140</v>
      </c>
      <c r="E4174" s="43">
        <v>44593</v>
      </c>
    </row>
    <row r="4175" spans="1:5" x14ac:dyDescent="0.25">
      <c r="A4175" s="41" t="s">
        <v>48</v>
      </c>
      <c r="B4175" s="42">
        <v>0.32</v>
      </c>
      <c r="C4175" s="42">
        <v>364.8</v>
      </c>
      <c r="D4175" s="42">
        <v>1140</v>
      </c>
      <c r="E4175" s="43">
        <v>44593</v>
      </c>
    </row>
    <row r="4176" spans="1:5" x14ac:dyDescent="0.25">
      <c r="A4176" s="41" t="s">
        <v>48</v>
      </c>
      <c r="B4176" s="42">
        <v>0.1</v>
      </c>
      <c r="C4176" s="42">
        <v>114</v>
      </c>
      <c r="D4176" s="42">
        <v>1140</v>
      </c>
      <c r="E4176" s="43">
        <v>44593</v>
      </c>
    </row>
    <row r="4177" spans="1:5" x14ac:dyDescent="0.25">
      <c r="A4177" s="41" t="s">
        <v>55</v>
      </c>
      <c r="B4177" s="42">
        <v>0.15</v>
      </c>
      <c r="C4177" s="42">
        <v>268.67</v>
      </c>
      <c r="D4177" s="42">
        <v>1791.13</v>
      </c>
      <c r="E4177" s="43">
        <v>44593</v>
      </c>
    </row>
    <row r="4178" spans="1:5" x14ac:dyDescent="0.25">
      <c r="A4178" s="41" t="s">
        <v>55</v>
      </c>
      <c r="B4178" s="42">
        <v>0.17</v>
      </c>
      <c r="C4178" s="42">
        <v>304.5</v>
      </c>
      <c r="D4178" s="42">
        <v>1791.18</v>
      </c>
      <c r="E4178" s="43">
        <v>44593</v>
      </c>
    </row>
    <row r="4179" spans="1:5" x14ac:dyDescent="0.25">
      <c r="A4179" s="41" t="s">
        <v>55</v>
      </c>
      <c r="B4179" s="42">
        <v>0.105</v>
      </c>
      <c r="C4179" s="42">
        <v>188.07</v>
      </c>
      <c r="D4179" s="42">
        <v>1791.14</v>
      </c>
      <c r="E4179" s="43">
        <v>44593</v>
      </c>
    </row>
    <row r="4180" spans="1:5" x14ac:dyDescent="0.25">
      <c r="A4180" s="41" t="s">
        <v>55</v>
      </c>
      <c r="B4180" s="42">
        <v>0.14299999999999999</v>
      </c>
      <c r="C4180" s="42">
        <v>256.13</v>
      </c>
      <c r="D4180" s="42">
        <v>1791.12</v>
      </c>
      <c r="E4180" s="43">
        <v>44593</v>
      </c>
    </row>
    <row r="4181" spans="1:5" x14ac:dyDescent="0.25">
      <c r="A4181" s="41" t="s">
        <v>71</v>
      </c>
      <c r="B4181" s="42">
        <v>1.1819999999999999</v>
      </c>
      <c r="C4181" s="42">
        <v>668.03</v>
      </c>
      <c r="D4181" s="42">
        <v>565.16999999999996</v>
      </c>
      <c r="E4181" s="43">
        <v>44593</v>
      </c>
    </row>
    <row r="4182" spans="1:5" x14ac:dyDescent="0.25">
      <c r="A4182" s="41" t="s">
        <v>71</v>
      </c>
      <c r="B4182" s="42">
        <v>0.51100000000000001</v>
      </c>
      <c r="C4182" s="42">
        <v>288.8</v>
      </c>
      <c r="D4182" s="42">
        <v>565.16999999999996</v>
      </c>
      <c r="E4182" s="43">
        <v>44593</v>
      </c>
    </row>
    <row r="4183" spans="1:5" x14ac:dyDescent="0.25">
      <c r="A4183" s="41" t="s">
        <v>71</v>
      </c>
      <c r="B4183" s="42">
        <v>0.13</v>
      </c>
      <c r="C4183" s="42">
        <v>73.47</v>
      </c>
      <c r="D4183" s="42">
        <v>565.15</v>
      </c>
      <c r="E4183" s="43">
        <v>44593</v>
      </c>
    </row>
    <row r="4184" spans="1:5" x14ac:dyDescent="0.25">
      <c r="A4184" s="41" t="s">
        <v>71</v>
      </c>
      <c r="B4184" s="42">
        <v>1.2</v>
      </c>
      <c r="C4184" s="42">
        <v>678.2</v>
      </c>
      <c r="D4184" s="42">
        <v>565.16999999999996</v>
      </c>
      <c r="E4184" s="43">
        <v>44593</v>
      </c>
    </row>
    <row r="4185" spans="1:5" x14ac:dyDescent="0.25">
      <c r="A4185" s="41" t="s">
        <v>71</v>
      </c>
      <c r="B4185" s="42">
        <v>8.6489999999999991</v>
      </c>
      <c r="C4185" s="42">
        <v>4558.71</v>
      </c>
      <c r="D4185" s="42">
        <v>527.08000000000004</v>
      </c>
      <c r="E4185" s="43">
        <v>44593</v>
      </c>
    </row>
    <row r="4186" spans="1:5" x14ac:dyDescent="0.25">
      <c r="A4186" s="41" t="s">
        <v>71</v>
      </c>
      <c r="B4186" s="42">
        <v>0.18099999999999999</v>
      </c>
      <c r="C4186" s="42">
        <v>87.39</v>
      </c>
      <c r="D4186" s="42">
        <v>482.82</v>
      </c>
      <c r="E4186" s="43">
        <v>44593</v>
      </c>
    </row>
    <row r="4187" spans="1:5" x14ac:dyDescent="0.25">
      <c r="A4187" s="41" t="s">
        <v>71</v>
      </c>
      <c r="B4187" s="42">
        <v>0.217</v>
      </c>
      <c r="C4187" s="42">
        <v>104.77</v>
      </c>
      <c r="D4187" s="42">
        <v>482.81</v>
      </c>
      <c r="E4187" s="43">
        <v>44593</v>
      </c>
    </row>
    <row r="4188" spans="1:5" x14ac:dyDescent="0.25">
      <c r="A4188" s="41" t="s">
        <v>71</v>
      </c>
      <c r="B4188" s="42">
        <v>1</v>
      </c>
      <c r="C4188" s="42">
        <v>482.81</v>
      </c>
      <c r="D4188" s="42">
        <v>482.81</v>
      </c>
      <c r="E4188" s="43">
        <v>44593</v>
      </c>
    </row>
    <row r="4189" spans="1:5" x14ac:dyDescent="0.25">
      <c r="A4189" s="41" t="s">
        <v>71</v>
      </c>
      <c r="B4189" s="42">
        <v>0.42599999999999999</v>
      </c>
      <c r="C4189" s="42">
        <v>205.68</v>
      </c>
      <c r="D4189" s="42">
        <v>482.82</v>
      </c>
      <c r="E4189" s="43">
        <v>44593</v>
      </c>
    </row>
    <row r="4190" spans="1:5" x14ac:dyDescent="0.25">
      <c r="A4190" s="41" t="s">
        <v>71</v>
      </c>
      <c r="B4190" s="42">
        <v>0.92100000000000004</v>
      </c>
      <c r="C4190" s="42">
        <v>444.66</v>
      </c>
      <c r="D4190" s="42">
        <v>482.8</v>
      </c>
      <c r="E4190" s="43">
        <v>44593</v>
      </c>
    </row>
    <row r="4191" spans="1:5" x14ac:dyDescent="0.25">
      <c r="A4191" s="41" t="s">
        <v>71</v>
      </c>
      <c r="B4191" s="42">
        <v>0.18099999999999999</v>
      </c>
      <c r="C4191" s="42">
        <v>87.39</v>
      </c>
      <c r="D4191" s="42">
        <v>482.82</v>
      </c>
      <c r="E4191" s="43">
        <v>44593</v>
      </c>
    </row>
    <row r="4192" spans="1:5" x14ac:dyDescent="0.25">
      <c r="A4192" s="41" t="s">
        <v>71</v>
      </c>
      <c r="B4192" s="42">
        <v>1.0640000000000001</v>
      </c>
      <c r="C4192" s="42">
        <v>513.71</v>
      </c>
      <c r="D4192" s="42">
        <v>482.81</v>
      </c>
      <c r="E4192" s="43">
        <v>44593</v>
      </c>
    </row>
    <row r="4193" spans="1:5" x14ac:dyDescent="0.25">
      <c r="A4193" s="41" t="s">
        <v>71</v>
      </c>
      <c r="B4193" s="42">
        <v>0.3</v>
      </c>
      <c r="C4193" s="42">
        <v>144.22999999999999</v>
      </c>
      <c r="D4193" s="42">
        <v>480.77</v>
      </c>
      <c r="E4193" s="43">
        <v>44593</v>
      </c>
    </row>
    <row r="4194" spans="1:5" x14ac:dyDescent="0.25">
      <c r="A4194" s="41" t="s">
        <v>71</v>
      </c>
      <c r="B4194" s="42">
        <v>0.127</v>
      </c>
      <c r="C4194" s="42">
        <v>61.05</v>
      </c>
      <c r="D4194" s="42">
        <v>480.71</v>
      </c>
      <c r="E4194" s="43">
        <v>44593</v>
      </c>
    </row>
    <row r="4195" spans="1:5" x14ac:dyDescent="0.25">
      <c r="A4195" s="41" t="s">
        <v>71</v>
      </c>
      <c r="B4195" s="42">
        <v>0.58499999999999996</v>
      </c>
      <c r="C4195" s="42">
        <v>281.20999999999998</v>
      </c>
      <c r="D4195" s="42">
        <v>480.7</v>
      </c>
      <c r="E4195" s="43">
        <v>44593</v>
      </c>
    </row>
    <row r="4196" spans="1:5" x14ac:dyDescent="0.25">
      <c r="A4196" s="41" t="s">
        <v>71</v>
      </c>
      <c r="B4196" s="42">
        <v>0.111</v>
      </c>
      <c r="C4196" s="42">
        <v>53.36</v>
      </c>
      <c r="D4196" s="42">
        <v>480.72</v>
      </c>
      <c r="E4196" s="43">
        <v>44593</v>
      </c>
    </row>
    <row r="4197" spans="1:5" x14ac:dyDescent="0.25">
      <c r="A4197" s="41" t="s">
        <v>71</v>
      </c>
      <c r="B4197" s="42">
        <v>2.085</v>
      </c>
      <c r="C4197" s="42">
        <v>1002.27</v>
      </c>
      <c r="D4197" s="42">
        <v>480.71</v>
      </c>
      <c r="E4197" s="43">
        <v>44593</v>
      </c>
    </row>
    <row r="4198" spans="1:5" x14ac:dyDescent="0.25">
      <c r="A4198" s="41" t="s">
        <v>71</v>
      </c>
      <c r="B4198" s="42">
        <v>0.217</v>
      </c>
      <c r="C4198" s="42">
        <v>104.31</v>
      </c>
      <c r="D4198" s="42">
        <v>480.69</v>
      </c>
      <c r="E4198" s="43">
        <v>44593</v>
      </c>
    </row>
    <row r="4199" spans="1:5" x14ac:dyDescent="0.25">
      <c r="A4199" s="41" t="s">
        <v>71</v>
      </c>
      <c r="B4199" s="42">
        <v>0.42599999999999999</v>
      </c>
      <c r="C4199" s="42">
        <v>205.68</v>
      </c>
      <c r="D4199" s="42">
        <v>482.82</v>
      </c>
      <c r="E4199" s="43">
        <v>44593</v>
      </c>
    </row>
    <row r="4200" spans="1:5" x14ac:dyDescent="0.25">
      <c r="A4200" s="41" t="s">
        <v>71</v>
      </c>
      <c r="B4200" s="42">
        <v>0.29799999999999999</v>
      </c>
      <c r="C4200" s="42">
        <v>143.88</v>
      </c>
      <c r="D4200" s="42">
        <v>482.82</v>
      </c>
      <c r="E4200" s="43">
        <v>44593</v>
      </c>
    </row>
    <row r="4201" spans="1:5" x14ac:dyDescent="0.25">
      <c r="A4201" s="41" t="s">
        <v>71</v>
      </c>
      <c r="B4201" s="42">
        <v>1</v>
      </c>
      <c r="C4201" s="42">
        <v>481.18</v>
      </c>
      <c r="D4201" s="42">
        <v>481.18</v>
      </c>
      <c r="E4201" s="43">
        <v>44593</v>
      </c>
    </row>
    <row r="4202" spans="1:5" x14ac:dyDescent="0.25">
      <c r="A4202" s="41" t="s">
        <v>71</v>
      </c>
      <c r="B4202" s="42">
        <v>0.127</v>
      </c>
      <c r="C4202" s="42">
        <v>60.96</v>
      </c>
      <c r="D4202" s="42">
        <v>480</v>
      </c>
      <c r="E4202" s="43">
        <v>44593</v>
      </c>
    </row>
    <row r="4203" spans="1:5" x14ac:dyDescent="0.25">
      <c r="A4203" s="41" t="s">
        <v>71</v>
      </c>
      <c r="B4203" s="42">
        <v>0.42599999999999999</v>
      </c>
      <c r="C4203" s="42">
        <v>204.48</v>
      </c>
      <c r="D4203" s="42">
        <v>480</v>
      </c>
      <c r="E4203" s="43">
        <v>44593</v>
      </c>
    </row>
    <row r="4204" spans="1:5" x14ac:dyDescent="0.25">
      <c r="A4204" s="41" t="s">
        <v>71</v>
      </c>
      <c r="B4204" s="42">
        <v>0.217</v>
      </c>
      <c r="C4204" s="42">
        <v>104.16</v>
      </c>
      <c r="D4204" s="42">
        <v>480</v>
      </c>
      <c r="E4204" s="43">
        <v>44593</v>
      </c>
    </row>
    <row r="4205" spans="1:5" x14ac:dyDescent="0.25">
      <c r="A4205" s="41" t="s">
        <v>71</v>
      </c>
      <c r="B4205" s="42">
        <v>0.80400000000000005</v>
      </c>
      <c r="C4205" s="42">
        <v>385.92</v>
      </c>
      <c r="D4205" s="42">
        <v>480</v>
      </c>
      <c r="E4205" s="43">
        <v>44593</v>
      </c>
    </row>
    <row r="4206" spans="1:5" x14ac:dyDescent="0.25">
      <c r="A4206" s="41" t="s">
        <v>71</v>
      </c>
      <c r="B4206" s="42">
        <v>0.127</v>
      </c>
      <c r="C4206" s="42">
        <v>60.96</v>
      </c>
      <c r="D4206" s="42">
        <v>480</v>
      </c>
      <c r="E4206" s="43">
        <v>44593</v>
      </c>
    </row>
    <row r="4207" spans="1:5" x14ac:dyDescent="0.25">
      <c r="A4207" s="41" t="s">
        <v>71</v>
      </c>
      <c r="B4207" s="42">
        <v>0.82699999999999996</v>
      </c>
      <c r="C4207" s="42">
        <v>396.96</v>
      </c>
      <c r="D4207" s="42">
        <v>480</v>
      </c>
      <c r="E4207" s="43">
        <v>44593</v>
      </c>
    </row>
    <row r="4208" spans="1:5" x14ac:dyDescent="0.25">
      <c r="A4208" s="41" t="s">
        <v>71</v>
      </c>
      <c r="B4208" s="42">
        <v>0.44700000000000001</v>
      </c>
      <c r="C4208" s="42">
        <v>214.56</v>
      </c>
      <c r="D4208" s="42">
        <v>480</v>
      </c>
      <c r="E4208" s="43">
        <v>44593</v>
      </c>
    </row>
    <row r="4209" spans="1:5" x14ac:dyDescent="0.25">
      <c r="A4209" s="41" t="s">
        <v>71</v>
      </c>
      <c r="B4209" s="42">
        <v>0.18099999999999999</v>
      </c>
      <c r="C4209" s="42">
        <v>86.88</v>
      </c>
      <c r="D4209" s="42">
        <v>480</v>
      </c>
      <c r="E4209" s="43">
        <v>44593</v>
      </c>
    </row>
    <row r="4210" spans="1:5" x14ac:dyDescent="0.25">
      <c r="A4210" s="41" t="s">
        <v>71</v>
      </c>
      <c r="B4210" s="42">
        <v>1.2</v>
      </c>
      <c r="C4210" s="42">
        <v>576</v>
      </c>
      <c r="D4210" s="42">
        <v>480</v>
      </c>
      <c r="E4210" s="43">
        <v>44593</v>
      </c>
    </row>
    <row r="4211" spans="1:5" x14ac:dyDescent="0.25">
      <c r="A4211" s="41" t="s">
        <v>71</v>
      </c>
      <c r="B4211" s="42">
        <v>0.223</v>
      </c>
      <c r="C4211" s="42">
        <v>107.04</v>
      </c>
      <c r="D4211" s="42">
        <v>480</v>
      </c>
      <c r="E4211" s="43">
        <v>44593</v>
      </c>
    </row>
    <row r="4212" spans="1:5" x14ac:dyDescent="0.25">
      <c r="A4212" s="41" t="s">
        <v>71</v>
      </c>
      <c r="B4212" s="42">
        <v>0.63900000000000001</v>
      </c>
      <c r="C4212" s="42">
        <v>306.72000000000003</v>
      </c>
      <c r="D4212" s="42">
        <v>480</v>
      </c>
      <c r="E4212" s="43">
        <v>44593</v>
      </c>
    </row>
    <row r="4213" spans="1:5" x14ac:dyDescent="0.25">
      <c r="A4213" s="41" t="s">
        <v>71</v>
      </c>
      <c r="B4213" s="42">
        <v>0.92200000000000004</v>
      </c>
      <c r="C4213" s="42">
        <v>442.56</v>
      </c>
      <c r="D4213" s="42">
        <v>480</v>
      </c>
      <c r="E4213" s="43">
        <v>44593</v>
      </c>
    </row>
    <row r="4214" spans="1:5" x14ac:dyDescent="0.25">
      <c r="A4214" s="41" t="s">
        <v>71</v>
      </c>
      <c r="B4214" s="42">
        <v>0.44700000000000001</v>
      </c>
      <c r="C4214" s="42">
        <v>214.56</v>
      </c>
      <c r="D4214" s="42">
        <v>480</v>
      </c>
      <c r="E4214" s="43">
        <v>44593</v>
      </c>
    </row>
    <row r="4215" spans="1:5" x14ac:dyDescent="0.25">
      <c r="A4215" s="41" t="s">
        <v>71</v>
      </c>
      <c r="B4215" s="42">
        <v>1.0640000000000001</v>
      </c>
      <c r="C4215" s="42">
        <v>510.72</v>
      </c>
      <c r="D4215" s="42">
        <v>480</v>
      </c>
      <c r="E4215" s="43">
        <v>44593</v>
      </c>
    </row>
    <row r="4216" spans="1:5" x14ac:dyDescent="0.25">
      <c r="A4216" s="41" t="s">
        <v>71</v>
      </c>
      <c r="B4216" s="42">
        <v>0.5</v>
      </c>
      <c r="C4216" s="42">
        <v>253.94</v>
      </c>
      <c r="D4216" s="42">
        <v>507.88</v>
      </c>
      <c r="E4216" s="43">
        <v>44593</v>
      </c>
    </row>
    <row r="4217" spans="1:5" x14ac:dyDescent="0.25">
      <c r="A4217" s="41" t="s">
        <v>71</v>
      </c>
      <c r="B4217" s="42">
        <v>0.46800000000000003</v>
      </c>
      <c r="C4217" s="42">
        <v>234.49</v>
      </c>
      <c r="D4217" s="42">
        <v>501.05</v>
      </c>
      <c r="E4217" s="43">
        <v>44593</v>
      </c>
    </row>
    <row r="4218" spans="1:5" x14ac:dyDescent="0.25">
      <c r="A4218" s="41" t="s">
        <v>71</v>
      </c>
      <c r="B4218" s="42">
        <v>0.13</v>
      </c>
      <c r="C4218" s="42">
        <v>62.4</v>
      </c>
      <c r="D4218" s="42">
        <v>480</v>
      </c>
      <c r="E4218" s="43">
        <v>44593</v>
      </c>
    </row>
    <row r="4219" spans="1:5" x14ac:dyDescent="0.25">
      <c r="A4219" s="41" t="s">
        <v>71</v>
      </c>
      <c r="B4219" s="42">
        <v>0.63900000000000001</v>
      </c>
      <c r="C4219" s="42">
        <v>306.72000000000003</v>
      </c>
      <c r="D4219" s="42">
        <v>480</v>
      </c>
      <c r="E4219" s="43">
        <v>44593</v>
      </c>
    </row>
    <row r="4220" spans="1:5" x14ac:dyDescent="0.25">
      <c r="A4220" s="41" t="s">
        <v>71</v>
      </c>
      <c r="B4220" s="42">
        <v>0.14899999999999999</v>
      </c>
      <c r="C4220" s="42">
        <v>71.52</v>
      </c>
      <c r="D4220" s="42">
        <v>480</v>
      </c>
      <c r="E4220" s="43">
        <v>44593</v>
      </c>
    </row>
    <row r="4221" spans="1:5" x14ac:dyDescent="0.25">
      <c r="A4221" s="41" t="s">
        <v>71</v>
      </c>
      <c r="B4221" s="42">
        <v>1.1919999999999999</v>
      </c>
      <c r="C4221" s="42">
        <v>572.16</v>
      </c>
      <c r="D4221" s="42">
        <v>480</v>
      </c>
      <c r="E4221" s="43">
        <v>44593</v>
      </c>
    </row>
    <row r="4222" spans="1:5" x14ac:dyDescent="0.25">
      <c r="A4222" s="41" t="s">
        <v>71</v>
      </c>
      <c r="B4222" s="42">
        <v>0.255</v>
      </c>
      <c r="C4222" s="42">
        <v>122.4</v>
      </c>
      <c r="D4222" s="42">
        <v>480</v>
      </c>
      <c r="E4222" s="43">
        <v>44593</v>
      </c>
    </row>
    <row r="4223" spans="1:5" x14ac:dyDescent="0.25">
      <c r="A4223" s="41" t="s">
        <v>71</v>
      </c>
      <c r="B4223" s="42">
        <v>0.42599999999999999</v>
      </c>
      <c r="C4223" s="42">
        <v>204.48</v>
      </c>
      <c r="D4223" s="42">
        <v>480</v>
      </c>
      <c r="E4223" s="43">
        <v>44593</v>
      </c>
    </row>
    <row r="4224" spans="1:5" x14ac:dyDescent="0.25">
      <c r="A4224" s="41" t="s">
        <v>71</v>
      </c>
      <c r="B4224" s="42">
        <v>0.14899999999999999</v>
      </c>
      <c r="C4224" s="42">
        <v>71.52</v>
      </c>
      <c r="D4224" s="42">
        <v>480</v>
      </c>
      <c r="E4224" s="43">
        <v>44593</v>
      </c>
    </row>
    <row r="4225" spans="1:5" x14ac:dyDescent="0.25">
      <c r="A4225" s="41" t="s">
        <v>71</v>
      </c>
      <c r="B4225" s="42">
        <v>0.224</v>
      </c>
      <c r="C4225" s="42">
        <v>107.52</v>
      </c>
      <c r="D4225" s="42">
        <v>480</v>
      </c>
      <c r="E4225" s="43">
        <v>44593</v>
      </c>
    </row>
    <row r="4226" spans="1:5" x14ac:dyDescent="0.25">
      <c r="A4226" s="41" t="s">
        <v>71</v>
      </c>
      <c r="B4226" s="42">
        <v>0.84</v>
      </c>
      <c r="C4226" s="42">
        <v>403.2</v>
      </c>
      <c r="D4226" s="42">
        <v>480</v>
      </c>
      <c r="E4226" s="43">
        <v>44593</v>
      </c>
    </row>
    <row r="4227" spans="1:5" x14ac:dyDescent="0.25">
      <c r="A4227" s="41" t="s">
        <v>71</v>
      </c>
      <c r="B4227" s="42">
        <v>0.21299999999999999</v>
      </c>
      <c r="C4227" s="42">
        <v>102.24</v>
      </c>
      <c r="D4227" s="42">
        <v>480</v>
      </c>
      <c r="E4227" s="43">
        <v>44593</v>
      </c>
    </row>
    <row r="4228" spans="1:5" x14ac:dyDescent="0.25">
      <c r="A4228" s="41" t="s">
        <v>71</v>
      </c>
      <c r="B4228" s="42">
        <v>0.53200000000000003</v>
      </c>
      <c r="C4228" s="42">
        <v>255.36</v>
      </c>
      <c r="D4228" s="42">
        <v>480</v>
      </c>
      <c r="E4228" s="43">
        <v>44593</v>
      </c>
    </row>
    <row r="4229" spans="1:5" x14ac:dyDescent="0.25">
      <c r="A4229" s="41" t="s">
        <v>71</v>
      </c>
      <c r="B4229" s="42">
        <v>0.13</v>
      </c>
      <c r="C4229" s="42">
        <v>62.4</v>
      </c>
      <c r="D4229" s="42">
        <v>480</v>
      </c>
      <c r="E4229" s="43">
        <v>44593</v>
      </c>
    </row>
    <row r="4230" spans="1:5" x14ac:dyDescent="0.25">
      <c r="A4230" s="41" t="s">
        <v>71</v>
      </c>
      <c r="B4230" s="42">
        <v>0.96299999999999997</v>
      </c>
      <c r="C4230" s="42">
        <v>462.24</v>
      </c>
      <c r="D4230" s="42">
        <v>480</v>
      </c>
      <c r="E4230" s="43">
        <v>44593</v>
      </c>
    </row>
    <row r="4231" spans="1:5" x14ac:dyDescent="0.25">
      <c r="A4231" s="41" t="s">
        <v>39</v>
      </c>
      <c r="B4231" s="42">
        <v>1.68</v>
      </c>
      <c r="C4231" s="42">
        <v>450.8</v>
      </c>
      <c r="D4231" s="42">
        <v>268.33</v>
      </c>
      <c r="E4231" s="43">
        <v>44593</v>
      </c>
    </row>
    <row r="4232" spans="1:5" x14ac:dyDescent="0.25">
      <c r="A4232" s="41" t="s">
        <v>39</v>
      </c>
      <c r="B4232" s="42">
        <v>0.06</v>
      </c>
      <c r="C4232" s="42">
        <v>16.100000000000001</v>
      </c>
      <c r="D4232" s="42">
        <v>268.33</v>
      </c>
      <c r="E4232" s="43">
        <v>44593</v>
      </c>
    </row>
    <row r="4233" spans="1:5" x14ac:dyDescent="0.25">
      <c r="A4233" s="41" t="s">
        <v>39</v>
      </c>
      <c r="B4233" s="42">
        <v>1.68</v>
      </c>
      <c r="C4233" s="42">
        <v>430.16</v>
      </c>
      <c r="D4233" s="42">
        <v>256.05</v>
      </c>
      <c r="E4233" s="43">
        <v>44593</v>
      </c>
    </row>
    <row r="4234" spans="1:5" x14ac:dyDescent="0.25">
      <c r="A4234" s="41" t="s">
        <v>39</v>
      </c>
      <c r="B4234" s="42">
        <v>1.68</v>
      </c>
      <c r="C4234" s="42">
        <v>434.59</v>
      </c>
      <c r="D4234" s="42">
        <v>258.68</v>
      </c>
      <c r="E4234" s="43">
        <v>44593</v>
      </c>
    </row>
    <row r="4235" spans="1:5" x14ac:dyDescent="0.25">
      <c r="A4235" s="41" t="s">
        <v>39</v>
      </c>
      <c r="B4235" s="42">
        <v>1.68</v>
      </c>
      <c r="C4235" s="42">
        <v>450.8</v>
      </c>
      <c r="D4235" s="42">
        <v>268.33</v>
      </c>
      <c r="E4235" s="43">
        <v>44593</v>
      </c>
    </row>
    <row r="4236" spans="1:5" x14ac:dyDescent="0.25">
      <c r="A4236" s="41" t="s">
        <v>39</v>
      </c>
      <c r="B4236" s="42">
        <v>1.68</v>
      </c>
      <c r="C4236" s="42">
        <v>450.8</v>
      </c>
      <c r="D4236" s="42">
        <v>268.33</v>
      </c>
      <c r="E4236" s="43">
        <v>44593</v>
      </c>
    </row>
    <row r="4237" spans="1:5" x14ac:dyDescent="0.25">
      <c r="A4237" s="41" t="s">
        <v>39</v>
      </c>
      <c r="B4237" s="42">
        <v>1.68</v>
      </c>
      <c r="C4237" s="42">
        <v>450.8</v>
      </c>
      <c r="D4237" s="42">
        <v>268.33</v>
      </c>
      <c r="E4237" s="43">
        <v>44593</v>
      </c>
    </row>
    <row r="4238" spans="1:5" x14ac:dyDescent="0.25">
      <c r="A4238" s="41" t="s">
        <v>40</v>
      </c>
      <c r="B4238" s="42">
        <v>1.5009999999999999</v>
      </c>
      <c r="C4238" s="42">
        <v>1020.68</v>
      </c>
      <c r="D4238" s="42">
        <v>680</v>
      </c>
      <c r="E4238" s="43">
        <v>44593</v>
      </c>
    </row>
    <row r="4239" spans="1:5" x14ac:dyDescent="0.25">
      <c r="A4239" s="41" t="s">
        <v>40</v>
      </c>
      <c r="B4239" s="42">
        <v>2.5019999999999998</v>
      </c>
      <c r="C4239" s="42">
        <v>1701.36</v>
      </c>
      <c r="D4239" s="42">
        <v>680</v>
      </c>
      <c r="E4239" s="43">
        <v>44593</v>
      </c>
    </row>
    <row r="4240" spans="1:5" x14ac:dyDescent="0.25">
      <c r="A4240" s="41" t="s">
        <v>40</v>
      </c>
      <c r="B4240" s="42">
        <v>3.7970000000000002</v>
      </c>
      <c r="C4240" s="42">
        <v>2581.96</v>
      </c>
      <c r="D4240" s="42">
        <v>680</v>
      </c>
      <c r="E4240" s="43">
        <v>44593</v>
      </c>
    </row>
    <row r="4241" spans="1:5" x14ac:dyDescent="0.25">
      <c r="A4241" s="41" t="s">
        <v>40</v>
      </c>
      <c r="B4241" s="42">
        <v>3.0019999999999998</v>
      </c>
      <c r="C4241" s="42">
        <v>2041.36</v>
      </c>
      <c r="D4241" s="42">
        <v>680</v>
      </c>
      <c r="E4241" s="43">
        <v>44593</v>
      </c>
    </row>
    <row r="4242" spans="1:5" x14ac:dyDescent="0.25">
      <c r="A4242" s="41" t="s">
        <v>40</v>
      </c>
      <c r="B4242" s="42">
        <v>3.0019999999999998</v>
      </c>
      <c r="C4242" s="42">
        <v>2041.36</v>
      </c>
      <c r="D4242" s="42">
        <v>680</v>
      </c>
      <c r="E4242" s="43">
        <v>44593</v>
      </c>
    </row>
    <row r="4243" spans="1:5" x14ac:dyDescent="0.25">
      <c r="A4243" s="41" t="s">
        <v>40</v>
      </c>
      <c r="B4243" s="42">
        <v>2.5019999999999998</v>
      </c>
      <c r="C4243" s="42">
        <v>1701.36</v>
      </c>
      <c r="D4243" s="42">
        <v>680</v>
      </c>
      <c r="E4243" s="43">
        <v>44593</v>
      </c>
    </row>
    <row r="4244" spans="1:5" x14ac:dyDescent="0.25">
      <c r="A4244" s="41" t="s">
        <v>40</v>
      </c>
      <c r="B4244" s="42">
        <v>3.7530000000000001</v>
      </c>
      <c r="C4244" s="42">
        <v>2552.04</v>
      </c>
      <c r="D4244" s="42">
        <v>680</v>
      </c>
      <c r="E4244" s="43">
        <v>44593</v>
      </c>
    </row>
    <row r="4245" spans="1:5" x14ac:dyDescent="0.25">
      <c r="A4245" s="41" t="s">
        <v>41</v>
      </c>
      <c r="B4245" s="42">
        <v>0.17599999999999999</v>
      </c>
      <c r="C4245" s="42">
        <v>57.38</v>
      </c>
      <c r="D4245" s="42">
        <v>326.02</v>
      </c>
      <c r="E4245" s="43">
        <v>44593</v>
      </c>
    </row>
    <row r="4246" spans="1:5" x14ac:dyDescent="0.25">
      <c r="A4246" s="41" t="s">
        <v>41</v>
      </c>
      <c r="B4246" s="42">
        <v>0.52</v>
      </c>
      <c r="C4246" s="42">
        <v>169.52</v>
      </c>
      <c r="D4246" s="42">
        <v>326</v>
      </c>
      <c r="E4246" s="43">
        <v>44593</v>
      </c>
    </row>
    <row r="4247" spans="1:5" x14ac:dyDescent="0.25">
      <c r="A4247" s="41" t="s">
        <v>41</v>
      </c>
      <c r="B4247" s="42">
        <v>4.7E-2</v>
      </c>
      <c r="C4247" s="42">
        <v>15.32</v>
      </c>
      <c r="D4247" s="42">
        <v>325.95999999999998</v>
      </c>
      <c r="E4247" s="43">
        <v>44593</v>
      </c>
    </row>
    <row r="4248" spans="1:5" x14ac:dyDescent="0.25">
      <c r="A4248" s="41" t="s">
        <v>41</v>
      </c>
      <c r="B4248" s="42">
        <v>8.7999999999999995E-2</v>
      </c>
      <c r="C4248" s="42">
        <v>28.69</v>
      </c>
      <c r="D4248" s="42">
        <v>326.02</v>
      </c>
      <c r="E4248" s="43">
        <v>44593</v>
      </c>
    </row>
    <row r="4249" spans="1:5" x14ac:dyDescent="0.25">
      <c r="A4249" s="41" t="s">
        <v>41</v>
      </c>
      <c r="B4249" s="42">
        <v>0.06</v>
      </c>
      <c r="C4249" s="42">
        <v>19.559999999999999</v>
      </c>
      <c r="D4249" s="42">
        <v>326</v>
      </c>
      <c r="E4249" s="43">
        <v>44593</v>
      </c>
    </row>
    <row r="4250" spans="1:5" x14ac:dyDescent="0.25">
      <c r="A4250" s="41" t="s">
        <v>41</v>
      </c>
      <c r="B4250" s="42">
        <v>3.7999999999999999E-2</v>
      </c>
      <c r="C4250" s="42">
        <v>12.39</v>
      </c>
      <c r="D4250" s="42">
        <v>326.05</v>
      </c>
      <c r="E4250" s="43">
        <v>44593</v>
      </c>
    </row>
    <row r="4251" spans="1:5" x14ac:dyDescent="0.25">
      <c r="A4251" s="41" t="s">
        <v>41</v>
      </c>
      <c r="B4251" s="42">
        <v>4.7E-2</v>
      </c>
      <c r="C4251" s="42">
        <v>15.32</v>
      </c>
      <c r="D4251" s="42">
        <v>325.95999999999998</v>
      </c>
      <c r="E4251" s="43">
        <v>44593</v>
      </c>
    </row>
    <row r="4252" spans="1:5" x14ac:dyDescent="0.25">
      <c r="A4252" s="41" t="s">
        <v>41</v>
      </c>
      <c r="B4252" s="42">
        <v>0.91</v>
      </c>
      <c r="C4252" s="42">
        <v>296.66000000000003</v>
      </c>
      <c r="D4252" s="42">
        <v>326</v>
      </c>
      <c r="E4252" s="43">
        <v>44593</v>
      </c>
    </row>
    <row r="4253" spans="1:5" x14ac:dyDescent="0.25">
      <c r="A4253" s="41" t="s">
        <v>41</v>
      </c>
      <c r="B4253" s="42">
        <v>3.7999999999999999E-2</v>
      </c>
      <c r="C4253" s="42">
        <v>12.39</v>
      </c>
      <c r="D4253" s="42">
        <v>326.05</v>
      </c>
      <c r="E4253" s="43">
        <v>44593</v>
      </c>
    </row>
    <row r="4254" spans="1:5" x14ac:dyDescent="0.25">
      <c r="A4254" s="41" t="s">
        <v>41</v>
      </c>
      <c r="B4254" s="42">
        <v>0.1</v>
      </c>
      <c r="C4254" s="42">
        <v>34.340000000000003</v>
      </c>
      <c r="D4254" s="42">
        <v>343.4</v>
      </c>
      <c r="E4254" s="43">
        <v>44593</v>
      </c>
    </row>
    <row r="4255" spans="1:5" x14ac:dyDescent="0.25">
      <c r="A4255" s="41" t="s">
        <v>41</v>
      </c>
      <c r="B4255" s="42">
        <v>4.3999999999999997E-2</v>
      </c>
      <c r="C4255" s="42">
        <v>15.12</v>
      </c>
      <c r="D4255" s="42">
        <v>343.64</v>
      </c>
      <c r="E4255" s="43">
        <v>44593</v>
      </c>
    </row>
    <row r="4256" spans="1:5" x14ac:dyDescent="0.25">
      <c r="A4256" s="41" t="s">
        <v>41</v>
      </c>
      <c r="B4256" s="42">
        <v>0.65</v>
      </c>
      <c r="C4256" s="42">
        <v>223.44</v>
      </c>
      <c r="D4256" s="42">
        <v>343.75</v>
      </c>
      <c r="E4256" s="43">
        <v>44593</v>
      </c>
    </row>
    <row r="4257" spans="1:5" x14ac:dyDescent="0.25">
      <c r="A4257" s="41" t="s">
        <v>41</v>
      </c>
      <c r="B4257" s="42">
        <v>3.7999999999999999E-2</v>
      </c>
      <c r="C4257" s="42">
        <v>13.06</v>
      </c>
      <c r="D4257" s="42">
        <v>343.68</v>
      </c>
      <c r="E4257" s="43">
        <v>44593</v>
      </c>
    </row>
    <row r="4258" spans="1:5" x14ac:dyDescent="0.25">
      <c r="A4258" s="41" t="s">
        <v>41</v>
      </c>
      <c r="B4258" s="42">
        <v>8.2000000000000003E-2</v>
      </c>
      <c r="C4258" s="42">
        <v>28.19</v>
      </c>
      <c r="D4258" s="42">
        <v>343.78</v>
      </c>
      <c r="E4258" s="43">
        <v>44593</v>
      </c>
    </row>
    <row r="4259" spans="1:5" x14ac:dyDescent="0.25">
      <c r="A4259" s="41" t="s">
        <v>41</v>
      </c>
      <c r="B4259" s="42">
        <v>0.13200000000000001</v>
      </c>
      <c r="C4259" s="42">
        <v>45.37</v>
      </c>
      <c r="D4259" s="42">
        <v>343.71</v>
      </c>
      <c r="E4259" s="43">
        <v>44593</v>
      </c>
    </row>
    <row r="4260" spans="1:5" x14ac:dyDescent="0.25">
      <c r="A4260" s="41" t="s">
        <v>41</v>
      </c>
      <c r="B4260" s="42">
        <v>4.7E-2</v>
      </c>
      <c r="C4260" s="42">
        <v>16.16</v>
      </c>
      <c r="D4260" s="42">
        <v>343.83</v>
      </c>
      <c r="E4260" s="43">
        <v>44593</v>
      </c>
    </row>
    <row r="4261" spans="1:5" x14ac:dyDescent="0.25">
      <c r="A4261" s="41" t="s">
        <v>41</v>
      </c>
      <c r="B4261" s="42">
        <v>0.78</v>
      </c>
      <c r="C4261" s="42">
        <v>268.13</v>
      </c>
      <c r="D4261" s="42">
        <v>343.76</v>
      </c>
      <c r="E4261" s="43">
        <v>44593</v>
      </c>
    </row>
    <row r="4262" spans="1:5" x14ac:dyDescent="0.25">
      <c r="A4262" s="41" t="s">
        <v>41</v>
      </c>
      <c r="B4262" s="42">
        <v>9.4E-2</v>
      </c>
      <c r="C4262" s="42">
        <v>32.31</v>
      </c>
      <c r="D4262" s="42">
        <v>343.72</v>
      </c>
      <c r="E4262" s="43">
        <v>44593</v>
      </c>
    </row>
    <row r="4263" spans="1:5" x14ac:dyDescent="0.25">
      <c r="A4263" s="41" t="s">
        <v>41</v>
      </c>
      <c r="B4263" s="42">
        <v>4.7E-2</v>
      </c>
      <c r="C4263" s="42">
        <v>16.16</v>
      </c>
      <c r="D4263" s="42">
        <v>343.83</v>
      </c>
      <c r="E4263" s="43">
        <v>44593</v>
      </c>
    </row>
    <row r="4264" spans="1:5" x14ac:dyDescent="0.25">
      <c r="A4264" s="41" t="s">
        <v>41</v>
      </c>
      <c r="B4264" s="42">
        <v>4.3999999999999997E-2</v>
      </c>
      <c r="C4264" s="42">
        <v>15.12</v>
      </c>
      <c r="D4264" s="42">
        <v>343.64</v>
      </c>
      <c r="E4264" s="43">
        <v>44593</v>
      </c>
    </row>
    <row r="4265" spans="1:5" x14ac:dyDescent="0.25">
      <c r="A4265" s="41" t="s">
        <v>41</v>
      </c>
      <c r="B4265" s="42">
        <v>0.182</v>
      </c>
      <c r="C4265" s="42">
        <v>62.56</v>
      </c>
      <c r="D4265" s="42">
        <v>343.74</v>
      </c>
      <c r="E4265" s="43">
        <v>44593</v>
      </c>
    </row>
    <row r="4266" spans="1:5" x14ac:dyDescent="0.25">
      <c r="A4266" s="41" t="s">
        <v>41</v>
      </c>
      <c r="B4266" s="42">
        <v>4.3999999999999997E-2</v>
      </c>
      <c r="C4266" s="42">
        <v>15.13</v>
      </c>
      <c r="D4266" s="42">
        <v>343.86</v>
      </c>
      <c r="E4266" s="43">
        <v>44593</v>
      </c>
    </row>
    <row r="4267" spans="1:5" x14ac:dyDescent="0.25">
      <c r="A4267" s="41" t="s">
        <v>41</v>
      </c>
      <c r="B4267" s="42">
        <v>4.3999999999999997E-2</v>
      </c>
      <c r="C4267" s="42">
        <v>15.12</v>
      </c>
      <c r="D4267" s="42">
        <v>343.64</v>
      </c>
      <c r="E4267" s="43">
        <v>44593</v>
      </c>
    </row>
    <row r="4268" spans="1:5" x14ac:dyDescent="0.25">
      <c r="A4268" s="41" t="s">
        <v>41</v>
      </c>
      <c r="B4268" s="42">
        <v>2.4E-2</v>
      </c>
      <c r="C4268" s="42">
        <v>8.25</v>
      </c>
      <c r="D4268" s="42">
        <v>343.75</v>
      </c>
      <c r="E4268" s="43">
        <v>44593</v>
      </c>
    </row>
    <row r="4269" spans="1:5" x14ac:dyDescent="0.25">
      <c r="A4269" s="41" t="s">
        <v>41</v>
      </c>
      <c r="B4269" s="42">
        <v>1.04</v>
      </c>
      <c r="C4269" s="42">
        <v>356.31</v>
      </c>
      <c r="D4269" s="42">
        <v>342.61</v>
      </c>
      <c r="E4269" s="43">
        <v>44593</v>
      </c>
    </row>
    <row r="4270" spans="1:5" x14ac:dyDescent="0.25">
      <c r="A4270" s="41" t="s">
        <v>41</v>
      </c>
      <c r="B4270" s="42">
        <v>4.3999999999999997E-2</v>
      </c>
      <c r="C4270" s="42">
        <v>14.85</v>
      </c>
      <c r="D4270" s="42">
        <v>337.5</v>
      </c>
      <c r="E4270" s="43">
        <v>44593</v>
      </c>
    </row>
    <row r="4271" spans="1:5" x14ac:dyDescent="0.25">
      <c r="A4271" s="41" t="s">
        <v>41</v>
      </c>
      <c r="B4271" s="42">
        <v>0.11</v>
      </c>
      <c r="C4271" s="42">
        <v>37.119999999999997</v>
      </c>
      <c r="D4271" s="42">
        <v>337.45</v>
      </c>
      <c r="E4271" s="43">
        <v>44593</v>
      </c>
    </row>
    <row r="4272" spans="1:5" x14ac:dyDescent="0.25">
      <c r="A4272" s="41" t="s">
        <v>41</v>
      </c>
      <c r="B4272" s="42">
        <v>2.5999999999999999E-2</v>
      </c>
      <c r="C4272" s="42">
        <v>8.77</v>
      </c>
      <c r="D4272" s="42">
        <v>337.31</v>
      </c>
      <c r="E4272" s="43">
        <v>44593</v>
      </c>
    </row>
    <row r="4273" spans="1:5" x14ac:dyDescent="0.25">
      <c r="A4273" s="41" t="s">
        <v>41</v>
      </c>
      <c r="B4273" s="42">
        <v>8.4000000000000005E-2</v>
      </c>
      <c r="C4273" s="42">
        <v>28.35</v>
      </c>
      <c r="D4273" s="42">
        <v>337.5</v>
      </c>
      <c r="E4273" s="43">
        <v>44593</v>
      </c>
    </row>
    <row r="4274" spans="1:5" x14ac:dyDescent="0.25">
      <c r="A4274" s="41" t="s">
        <v>41</v>
      </c>
      <c r="B4274" s="42">
        <v>2.1999999999999999E-2</v>
      </c>
      <c r="C4274" s="42">
        <v>7.42</v>
      </c>
      <c r="D4274" s="42">
        <v>337.27</v>
      </c>
      <c r="E4274" s="43">
        <v>44593</v>
      </c>
    </row>
    <row r="4275" spans="1:5" x14ac:dyDescent="0.25">
      <c r="A4275" s="41" t="s">
        <v>41</v>
      </c>
      <c r="B4275" s="42">
        <v>1.04</v>
      </c>
      <c r="C4275" s="42">
        <v>350.98</v>
      </c>
      <c r="D4275" s="42">
        <v>337.48</v>
      </c>
      <c r="E4275" s="43">
        <v>44593</v>
      </c>
    </row>
    <row r="4276" spans="1:5" x14ac:dyDescent="0.25">
      <c r="A4276" s="41" t="s">
        <v>41</v>
      </c>
      <c r="B4276" s="42">
        <v>0.124</v>
      </c>
      <c r="C4276" s="42">
        <v>42.88</v>
      </c>
      <c r="D4276" s="42">
        <v>345.81</v>
      </c>
      <c r="E4276" s="43">
        <v>44593</v>
      </c>
    </row>
    <row r="4277" spans="1:5" x14ac:dyDescent="0.25">
      <c r="A4277" s="41" t="s">
        <v>2</v>
      </c>
      <c r="B4277" s="42">
        <v>0.84</v>
      </c>
      <c r="C4277" s="42">
        <v>630</v>
      </c>
      <c r="D4277" s="42">
        <v>750</v>
      </c>
      <c r="E4277" s="43">
        <v>44593</v>
      </c>
    </row>
    <row r="4278" spans="1:5" x14ac:dyDescent="0.25">
      <c r="A4278" s="41" t="s">
        <v>2</v>
      </c>
      <c r="B4278" s="42">
        <v>0.39</v>
      </c>
      <c r="C4278" s="42">
        <v>292.5</v>
      </c>
      <c r="D4278" s="42">
        <v>750</v>
      </c>
      <c r="E4278" s="43">
        <v>44593</v>
      </c>
    </row>
    <row r="4279" spans="1:5" x14ac:dyDescent="0.25">
      <c r="A4279" s="41" t="s">
        <v>2</v>
      </c>
      <c r="B4279" s="42">
        <v>0.84</v>
      </c>
      <c r="C4279" s="42">
        <v>630</v>
      </c>
      <c r="D4279" s="42">
        <v>750</v>
      </c>
      <c r="E4279" s="43">
        <v>44593</v>
      </c>
    </row>
    <row r="4280" spans="1:5" x14ac:dyDescent="0.25">
      <c r="A4280" s="41" t="s">
        <v>2</v>
      </c>
      <c r="B4280" s="42">
        <v>0.84</v>
      </c>
      <c r="C4280" s="42">
        <v>630</v>
      </c>
      <c r="D4280" s="42">
        <v>750</v>
      </c>
      <c r="E4280" s="43">
        <v>44593</v>
      </c>
    </row>
    <row r="4281" spans="1:5" x14ac:dyDescent="0.25">
      <c r="A4281" s="41" t="s">
        <v>2</v>
      </c>
      <c r="B4281" s="42">
        <v>0.02</v>
      </c>
      <c r="C4281" s="42">
        <v>15</v>
      </c>
      <c r="D4281" s="42">
        <v>750</v>
      </c>
      <c r="E4281" s="43">
        <v>44593</v>
      </c>
    </row>
    <row r="4282" spans="1:5" x14ac:dyDescent="0.25">
      <c r="A4282" s="41" t="s">
        <v>2</v>
      </c>
      <c r="B4282" s="42">
        <v>0.42</v>
      </c>
      <c r="C4282" s="42">
        <v>315</v>
      </c>
      <c r="D4282" s="42">
        <v>750</v>
      </c>
      <c r="E4282" s="43">
        <v>44593</v>
      </c>
    </row>
    <row r="4283" spans="1:5" x14ac:dyDescent="0.25">
      <c r="A4283" s="41" t="s">
        <v>2</v>
      </c>
      <c r="B4283" s="42">
        <v>1.05</v>
      </c>
      <c r="C4283" s="42">
        <v>787.5</v>
      </c>
      <c r="D4283" s="42">
        <v>750</v>
      </c>
      <c r="E4283" s="43">
        <v>44593</v>
      </c>
    </row>
    <row r="4284" spans="1:5" x14ac:dyDescent="0.25">
      <c r="A4284" s="41" t="s">
        <v>42</v>
      </c>
      <c r="B4284" s="42">
        <v>0.5</v>
      </c>
      <c r="C4284" s="42">
        <v>162.5</v>
      </c>
      <c r="D4284" s="42">
        <v>325</v>
      </c>
      <c r="E4284" s="43">
        <v>44593</v>
      </c>
    </row>
    <row r="4285" spans="1:5" x14ac:dyDescent="0.25">
      <c r="A4285" s="41" t="s">
        <v>42</v>
      </c>
      <c r="B4285" s="42">
        <v>1.25</v>
      </c>
      <c r="C4285" s="42">
        <v>406.25</v>
      </c>
      <c r="D4285" s="42">
        <v>325</v>
      </c>
      <c r="E4285" s="43">
        <v>44593</v>
      </c>
    </row>
    <row r="4286" spans="1:5" x14ac:dyDescent="0.25">
      <c r="A4286" s="41" t="s">
        <v>42</v>
      </c>
      <c r="B4286" s="42">
        <v>0.5</v>
      </c>
      <c r="C4286" s="42">
        <v>162.5</v>
      </c>
      <c r="D4286" s="42">
        <v>325</v>
      </c>
      <c r="E4286" s="43">
        <v>44593</v>
      </c>
    </row>
    <row r="4287" spans="1:5" x14ac:dyDescent="0.25">
      <c r="A4287" s="41" t="s">
        <v>42</v>
      </c>
      <c r="B4287" s="42">
        <v>0.5</v>
      </c>
      <c r="C4287" s="42">
        <v>152.5</v>
      </c>
      <c r="D4287" s="42">
        <v>305</v>
      </c>
      <c r="E4287" s="43">
        <v>44593</v>
      </c>
    </row>
    <row r="4288" spans="1:5" x14ac:dyDescent="0.25">
      <c r="A4288" s="41" t="s">
        <v>42</v>
      </c>
      <c r="B4288" s="42">
        <v>0.75</v>
      </c>
      <c r="C4288" s="42">
        <v>213.75</v>
      </c>
      <c r="D4288" s="42">
        <v>285</v>
      </c>
      <c r="E4288" s="43">
        <v>44593</v>
      </c>
    </row>
    <row r="4289" spans="1:5" x14ac:dyDescent="0.25">
      <c r="A4289" s="41" t="s">
        <v>42</v>
      </c>
      <c r="B4289" s="42">
        <v>0.75</v>
      </c>
      <c r="C4289" s="42">
        <v>225.75</v>
      </c>
      <c r="D4289" s="42">
        <v>301</v>
      </c>
      <c r="E4289" s="43">
        <v>44593</v>
      </c>
    </row>
    <row r="4290" spans="1:5" x14ac:dyDescent="0.25">
      <c r="A4290" s="41" t="s">
        <v>42</v>
      </c>
      <c r="B4290" s="42">
        <v>1</v>
      </c>
      <c r="C4290" s="42">
        <v>331</v>
      </c>
      <c r="D4290" s="42">
        <v>331</v>
      </c>
      <c r="E4290" s="43">
        <v>44593</v>
      </c>
    </row>
    <row r="4291" spans="1:5" x14ac:dyDescent="0.25">
      <c r="A4291" s="41" t="s">
        <v>42</v>
      </c>
      <c r="B4291" s="42">
        <v>1</v>
      </c>
      <c r="C4291" s="42">
        <v>383.38</v>
      </c>
      <c r="D4291" s="42">
        <v>383.38</v>
      </c>
      <c r="E4291" s="43">
        <v>44593</v>
      </c>
    </row>
    <row r="4292" spans="1:5" x14ac:dyDescent="0.25">
      <c r="A4292" s="41" t="s">
        <v>43</v>
      </c>
      <c r="B4292" s="42">
        <v>0.93500000000000005</v>
      </c>
      <c r="C4292" s="42">
        <v>163.61000000000001</v>
      </c>
      <c r="D4292" s="42">
        <v>174.98</v>
      </c>
      <c r="E4292" s="43">
        <v>44593</v>
      </c>
    </row>
    <row r="4293" spans="1:5" x14ac:dyDescent="0.25">
      <c r="A4293" s="41" t="s">
        <v>43</v>
      </c>
      <c r="B4293" s="42">
        <v>0.14699999999999999</v>
      </c>
      <c r="C4293" s="42">
        <v>25.72</v>
      </c>
      <c r="D4293" s="42">
        <v>174.97</v>
      </c>
      <c r="E4293" s="43">
        <v>44593</v>
      </c>
    </row>
    <row r="4294" spans="1:5" x14ac:dyDescent="0.25">
      <c r="A4294" s="41" t="s">
        <v>43</v>
      </c>
      <c r="B4294" s="42">
        <v>1.5029999999999999</v>
      </c>
      <c r="C4294" s="42">
        <v>263</v>
      </c>
      <c r="D4294" s="42">
        <v>174.98</v>
      </c>
      <c r="E4294" s="43">
        <v>44593</v>
      </c>
    </row>
    <row r="4295" spans="1:5" x14ac:dyDescent="0.25">
      <c r="A4295" s="41" t="s">
        <v>43</v>
      </c>
      <c r="B4295" s="42">
        <v>1.804</v>
      </c>
      <c r="C4295" s="42">
        <v>315.66000000000003</v>
      </c>
      <c r="D4295" s="42">
        <v>174.98</v>
      </c>
      <c r="E4295" s="43">
        <v>44593</v>
      </c>
    </row>
    <row r="4296" spans="1:5" x14ac:dyDescent="0.25">
      <c r="A4296" s="41" t="s">
        <v>43</v>
      </c>
      <c r="B4296" s="42">
        <v>1.804</v>
      </c>
      <c r="C4296" s="42">
        <v>315.85000000000002</v>
      </c>
      <c r="D4296" s="42">
        <v>175.08</v>
      </c>
      <c r="E4296" s="43">
        <v>44593</v>
      </c>
    </row>
    <row r="4297" spans="1:5" x14ac:dyDescent="0.25">
      <c r="A4297" s="41" t="s">
        <v>43</v>
      </c>
      <c r="B4297" s="42">
        <v>0.93500000000000005</v>
      </c>
      <c r="C4297" s="42">
        <v>179.21</v>
      </c>
      <c r="D4297" s="42">
        <v>191.67</v>
      </c>
      <c r="E4297" s="43">
        <v>44593</v>
      </c>
    </row>
    <row r="4298" spans="1:5" x14ac:dyDescent="0.25">
      <c r="A4298" s="41" t="s">
        <v>43</v>
      </c>
      <c r="B4298" s="42">
        <v>1.202</v>
      </c>
      <c r="C4298" s="42">
        <v>230.38</v>
      </c>
      <c r="D4298" s="42">
        <v>191.66</v>
      </c>
      <c r="E4298" s="43">
        <v>44593</v>
      </c>
    </row>
    <row r="4299" spans="1:5" x14ac:dyDescent="0.25">
      <c r="A4299" s="41" t="s">
        <v>43</v>
      </c>
      <c r="B4299" s="42">
        <v>2.5249999999999999</v>
      </c>
      <c r="C4299" s="42">
        <v>483.96</v>
      </c>
      <c r="D4299" s="42">
        <v>191.67</v>
      </c>
      <c r="E4299" s="43">
        <v>44593</v>
      </c>
    </row>
    <row r="4300" spans="1:5" x14ac:dyDescent="0.25">
      <c r="A4300" s="41" t="s">
        <v>43</v>
      </c>
      <c r="B4300" s="42">
        <v>2.1040000000000001</v>
      </c>
      <c r="C4300" s="42">
        <v>403.27</v>
      </c>
      <c r="D4300" s="42">
        <v>191.67</v>
      </c>
      <c r="E4300" s="43">
        <v>44593</v>
      </c>
    </row>
    <row r="4301" spans="1:5" x14ac:dyDescent="0.25">
      <c r="A4301" s="41" t="s">
        <v>44</v>
      </c>
      <c r="B4301" s="42">
        <v>0.64</v>
      </c>
      <c r="C4301" s="42">
        <v>183.46</v>
      </c>
      <c r="D4301" s="42">
        <v>286.66000000000003</v>
      </c>
      <c r="E4301" s="43">
        <v>44593</v>
      </c>
    </row>
    <row r="4302" spans="1:5" x14ac:dyDescent="0.25">
      <c r="A4302" s="41" t="s">
        <v>44</v>
      </c>
      <c r="B4302" s="42">
        <v>0.9</v>
      </c>
      <c r="C4302" s="42">
        <v>258.01</v>
      </c>
      <c r="D4302" s="42">
        <v>286.68</v>
      </c>
      <c r="E4302" s="43">
        <v>44593</v>
      </c>
    </row>
    <row r="4303" spans="1:5" x14ac:dyDescent="0.25">
      <c r="A4303" s="41" t="s">
        <v>44</v>
      </c>
      <c r="B4303" s="42">
        <v>0.96</v>
      </c>
      <c r="C4303" s="42">
        <v>267.43</v>
      </c>
      <c r="D4303" s="42">
        <v>278.57</v>
      </c>
      <c r="E4303" s="43">
        <v>44593</v>
      </c>
    </row>
    <row r="4304" spans="1:5" x14ac:dyDescent="0.25">
      <c r="A4304" s="41" t="s">
        <v>44</v>
      </c>
      <c r="B4304" s="42">
        <v>0.96</v>
      </c>
      <c r="C4304" s="42">
        <v>267.43</v>
      </c>
      <c r="D4304" s="42">
        <v>278.57</v>
      </c>
      <c r="E4304" s="43">
        <v>44593</v>
      </c>
    </row>
    <row r="4305" spans="1:5" x14ac:dyDescent="0.25">
      <c r="A4305" s="41" t="s">
        <v>44</v>
      </c>
      <c r="B4305" s="42">
        <v>0.96</v>
      </c>
      <c r="C4305" s="42">
        <v>267.43</v>
      </c>
      <c r="D4305" s="42">
        <v>278.57</v>
      </c>
      <c r="E4305" s="43">
        <v>44593</v>
      </c>
    </row>
    <row r="4306" spans="1:5" x14ac:dyDescent="0.25">
      <c r="A4306" s="41" t="s">
        <v>44</v>
      </c>
      <c r="B4306" s="42">
        <v>0.96</v>
      </c>
      <c r="C4306" s="42">
        <v>261.66000000000003</v>
      </c>
      <c r="D4306" s="42">
        <v>272.56</v>
      </c>
      <c r="E4306" s="43">
        <v>44593</v>
      </c>
    </row>
    <row r="4307" spans="1:5" x14ac:dyDescent="0.25">
      <c r="A4307" s="41" t="s">
        <v>44</v>
      </c>
      <c r="B4307" s="42">
        <v>1.28</v>
      </c>
      <c r="C4307" s="42">
        <v>337.26</v>
      </c>
      <c r="D4307" s="42">
        <v>263.48</v>
      </c>
      <c r="E4307" s="43">
        <v>44593</v>
      </c>
    </row>
    <row r="4308" spans="1:5" x14ac:dyDescent="0.25">
      <c r="A4308" s="41" t="s">
        <v>44</v>
      </c>
      <c r="B4308" s="42">
        <v>1.28</v>
      </c>
      <c r="C4308" s="42">
        <v>356.63</v>
      </c>
      <c r="D4308" s="42">
        <v>278.62</v>
      </c>
      <c r="E4308" s="43">
        <v>44593</v>
      </c>
    </row>
    <row r="4309" spans="1:5" x14ac:dyDescent="0.25">
      <c r="A4309" s="41" t="s">
        <v>45</v>
      </c>
      <c r="B4309" s="42">
        <v>0.54</v>
      </c>
      <c r="C4309" s="42">
        <v>191.42</v>
      </c>
      <c r="D4309" s="42">
        <v>354.48</v>
      </c>
      <c r="E4309" s="43">
        <v>44593</v>
      </c>
    </row>
    <row r="4310" spans="1:5" x14ac:dyDescent="0.25">
      <c r="A4310" s="41" t="s">
        <v>45</v>
      </c>
      <c r="B4310" s="42">
        <v>0.78</v>
      </c>
      <c r="C4310" s="42">
        <v>277.87</v>
      </c>
      <c r="D4310" s="42">
        <v>356.24</v>
      </c>
      <c r="E4310" s="43">
        <v>44593</v>
      </c>
    </row>
    <row r="4311" spans="1:5" x14ac:dyDescent="0.25">
      <c r="A4311" s="41" t="s">
        <v>45</v>
      </c>
      <c r="B4311" s="42">
        <v>0.91</v>
      </c>
      <c r="C4311" s="42">
        <v>324.19</v>
      </c>
      <c r="D4311" s="42">
        <v>356.25</v>
      </c>
      <c r="E4311" s="43">
        <v>44593</v>
      </c>
    </row>
    <row r="4312" spans="1:5" x14ac:dyDescent="0.25">
      <c r="A4312" s="41" t="s">
        <v>45</v>
      </c>
      <c r="B4312" s="42">
        <v>0.78</v>
      </c>
      <c r="C4312" s="42">
        <v>277.87</v>
      </c>
      <c r="D4312" s="42">
        <v>356.24</v>
      </c>
      <c r="E4312" s="43">
        <v>44593</v>
      </c>
    </row>
    <row r="4313" spans="1:5" x14ac:dyDescent="0.25">
      <c r="A4313" s="41" t="s">
        <v>45</v>
      </c>
      <c r="B4313" s="42">
        <v>0.33</v>
      </c>
      <c r="C4313" s="42">
        <v>117.56</v>
      </c>
      <c r="D4313" s="42">
        <v>356.24</v>
      </c>
      <c r="E4313" s="43">
        <v>44593</v>
      </c>
    </row>
    <row r="4314" spans="1:5" x14ac:dyDescent="0.25">
      <c r="A4314" s="41" t="s">
        <v>45</v>
      </c>
      <c r="B4314" s="42">
        <v>1.04</v>
      </c>
      <c r="C4314" s="42">
        <v>370.5</v>
      </c>
      <c r="D4314" s="42">
        <v>356.25</v>
      </c>
      <c r="E4314" s="43">
        <v>44593</v>
      </c>
    </row>
    <row r="4315" spans="1:5" x14ac:dyDescent="0.25">
      <c r="A4315" s="41" t="s">
        <v>45</v>
      </c>
      <c r="B4315" s="42">
        <v>1.04</v>
      </c>
      <c r="C4315" s="42">
        <v>367.69</v>
      </c>
      <c r="D4315" s="42">
        <v>353.55</v>
      </c>
      <c r="E4315" s="43">
        <v>44593</v>
      </c>
    </row>
    <row r="4316" spans="1:5" x14ac:dyDescent="0.25">
      <c r="A4316" s="41" t="s">
        <v>45</v>
      </c>
      <c r="B4316" s="42">
        <v>1.04</v>
      </c>
      <c r="C4316" s="42">
        <v>354.25</v>
      </c>
      <c r="D4316" s="42">
        <v>340.63</v>
      </c>
      <c r="E4316" s="43">
        <v>44593</v>
      </c>
    </row>
    <row r="4317" spans="1:5" x14ac:dyDescent="0.25">
      <c r="A4317" s="41" t="s">
        <v>46</v>
      </c>
      <c r="B4317" s="42">
        <v>0.97</v>
      </c>
      <c r="C4317" s="42">
        <v>790.54</v>
      </c>
      <c r="D4317" s="42">
        <v>814.99</v>
      </c>
      <c r="E4317" s="43">
        <v>44593</v>
      </c>
    </row>
    <row r="4318" spans="1:5" x14ac:dyDescent="0.25">
      <c r="A4318" s="41" t="s">
        <v>46</v>
      </c>
      <c r="B4318" s="42">
        <v>1.8979999999999999</v>
      </c>
      <c r="C4318" s="42">
        <v>1523.33</v>
      </c>
      <c r="D4318" s="42">
        <v>802.6</v>
      </c>
      <c r="E4318" s="43">
        <v>44593</v>
      </c>
    </row>
    <row r="4319" spans="1:5" x14ac:dyDescent="0.25">
      <c r="A4319" s="41" t="s">
        <v>46</v>
      </c>
      <c r="B4319" s="42">
        <v>1.4790000000000001</v>
      </c>
      <c r="C4319" s="42">
        <v>1131.3800000000001</v>
      </c>
      <c r="D4319" s="42">
        <v>764.96</v>
      </c>
      <c r="E4319" s="43">
        <v>44593</v>
      </c>
    </row>
    <row r="4320" spans="1:5" x14ac:dyDescent="0.25">
      <c r="A4320" s="41" t="s">
        <v>46</v>
      </c>
      <c r="B4320" s="42">
        <v>0.97</v>
      </c>
      <c r="C4320" s="42">
        <v>742</v>
      </c>
      <c r="D4320" s="42">
        <v>764.95</v>
      </c>
      <c r="E4320" s="43">
        <v>44593</v>
      </c>
    </row>
    <row r="4321" spans="1:5" x14ac:dyDescent="0.25">
      <c r="A4321" s="41" t="s">
        <v>46</v>
      </c>
      <c r="B4321" s="42">
        <v>0.5</v>
      </c>
      <c r="C4321" s="42">
        <v>382.47</v>
      </c>
      <c r="D4321" s="42">
        <v>764.94</v>
      </c>
      <c r="E4321" s="43">
        <v>44593</v>
      </c>
    </row>
    <row r="4322" spans="1:5" x14ac:dyDescent="0.25">
      <c r="A4322" s="41" t="s">
        <v>46</v>
      </c>
      <c r="B4322" s="42">
        <v>2.6190000000000002</v>
      </c>
      <c r="C4322" s="42">
        <v>2003.65</v>
      </c>
      <c r="D4322" s="42">
        <v>765.04</v>
      </c>
      <c r="E4322" s="43">
        <v>44593</v>
      </c>
    </row>
    <row r="4323" spans="1:5" x14ac:dyDescent="0.25">
      <c r="A4323" s="41" t="s">
        <v>46</v>
      </c>
      <c r="B4323" s="42">
        <v>1.4019999999999999</v>
      </c>
      <c r="C4323" s="42">
        <v>1072.5899999999999</v>
      </c>
      <c r="D4323" s="42">
        <v>765.04</v>
      </c>
      <c r="E4323" s="43">
        <v>44593</v>
      </c>
    </row>
    <row r="4324" spans="1:5" x14ac:dyDescent="0.25">
      <c r="A4324" s="41" t="s">
        <v>47</v>
      </c>
      <c r="B4324" s="42">
        <v>1.2609999999999999</v>
      </c>
      <c r="C4324" s="42">
        <v>1071.8499999999999</v>
      </c>
      <c r="D4324" s="42">
        <v>850</v>
      </c>
      <c r="E4324" s="43">
        <v>44593</v>
      </c>
    </row>
    <row r="4325" spans="1:5" x14ac:dyDescent="0.25">
      <c r="A4325" s="41" t="s">
        <v>47</v>
      </c>
      <c r="B4325" s="42">
        <v>1.2609999999999999</v>
      </c>
      <c r="C4325" s="42">
        <v>1071.8499999999999</v>
      </c>
      <c r="D4325" s="42">
        <v>850</v>
      </c>
      <c r="E4325" s="43">
        <v>44593</v>
      </c>
    </row>
    <row r="4326" spans="1:5" x14ac:dyDescent="0.25">
      <c r="A4326" s="41" t="s">
        <v>47</v>
      </c>
      <c r="B4326" s="42">
        <v>2.5</v>
      </c>
      <c r="C4326" s="42">
        <v>2049.1799999999998</v>
      </c>
      <c r="D4326" s="42">
        <v>819.67</v>
      </c>
      <c r="E4326" s="43">
        <v>44593</v>
      </c>
    </row>
    <row r="4327" spans="1:5" x14ac:dyDescent="0.25">
      <c r="A4327" s="41" t="s">
        <v>47</v>
      </c>
      <c r="B4327" s="42">
        <v>0.94599999999999995</v>
      </c>
      <c r="C4327" s="42">
        <v>737.79</v>
      </c>
      <c r="D4327" s="42">
        <v>779.9</v>
      </c>
      <c r="E4327" s="43">
        <v>44593</v>
      </c>
    </row>
    <row r="4328" spans="1:5" x14ac:dyDescent="0.25">
      <c r="A4328" s="41" t="s">
        <v>47</v>
      </c>
      <c r="B4328" s="42">
        <v>1.2609999999999999</v>
      </c>
      <c r="C4328" s="42">
        <v>935.24</v>
      </c>
      <c r="D4328" s="42">
        <v>741.67</v>
      </c>
      <c r="E4328" s="43">
        <v>44593</v>
      </c>
    </row>
    <row r="4329" spans="1:5" x14ac:dyDescent="0.25">
      <c r="A4329" s="41" t="s">
        <v>53</v>
      </c>
      <c r="B4329" s="42">
        <v>5.94</v>
      </c>
      <c r="C4329" s="42">
        <v>1692.91</v>
      </c>
      <c r="D4329" s="42">
        <v>285</v>
      </c>
      <c r="E4329" s="43">
        <v>44593</v>
      </c>
    </row>
    <row r="4330" spans="1:5" x14ac:dyDescent="0.25">
      <c r="A4330" s="41" t="s">
        <v>53</v>
      </c>
      <c r="B4330" s="42">
        <v>1.6970000000000001</v>
      </c>
      <c r="C4330" s="42">
        <v>483.64</v>
      </c>
      <c r="D4330" s="42">
        <v>285</v>
      </c>
      <c r="E4330" s="43">
        <v>44593</v>
      </c>
    </row>
    <row r="4331" spans="1:5" x14ac:dyDescent="0.25">
      <c r="A4331" s="41" t="s">
        <v>53</v>
      </c>
      <c r="B4331" s="42">
        <v>5.67</v>
      </c>
      <c r="C4331" s="42">
        <v>1615.95</v>
      </c>
      <c r="D4331" s="42">
        <v>285</v>
      </c>
      <c r="E4331" s="43">
        <v>44593</v>
      </c>
    </row>
    <row r="4332" spans="1:5" x14ac:dyDescent="0.25">
      <c r="A4332" s="41" t="s">
        <v>53</v>
      </c>
      <c r="B4332" s="42">
        <v>2.2280000000000002</v>
      </c>
      <c r="C4332" s="42">
        <v>684.59</v>
      </c>
      <c r="D4332" s="42">
        <v>307.27</v>
      </c>
      <c r="E4332" s="43">
        <v>44593</v>
      </c>
    </row>
    <row r="4333" spans="1:5" x14ac:dyDescent="0.25">
      <c r="A4333" s="41" t="s">
        <v>53</v>
      </c>
      <c r="B4333" s="42">
        <v>0.6</v>
      </c>
      <c r="C4333" s="42">
        <v>336.35</v>
      </c>
      <c r="D4333" s="42">
        <v>560.58000000000004</v>
      </c>
      <c r="E4333" s="43">
        <v>44593</v>
      </c>
    </row>
    <row r="4334" spans="1:5" x14ac:dyDescent="0.25">
      <c r="A4334" s="41" t="s">
        <v>53</v>
      </c>
      <c r="B4334" s="42">
        <v>1.1539999999999999</v>
      </c>
      <c r="C4334" s="42">
        <v>646.91999999999996</v>
      </c>
      <c r="D4334" s="42">
        <v>560.59</v>
      </c>
      <c r="E4334" s="43">
        <v>44593</v>
      </c>
    </row>
    <row r="4335" spans="1:5" x14ac:dyDescent="0.25">
      <c r="A4335" s="41" t="s">
        <v>53</v>
      </c>
      <c r="B4335" s="42">
        <v>1.4850000000000001</v>
      </c>
      <c r="C4335" s="42">
        <v>832.48</v>
      </c>
      <c r="D4335" s="42">
        <v>560.59</v>
      </c>
      <c r="E4335" s="43">
        <v>44593</v>
      </c>
    </row>
    <row r="4336" spans="1:5" x14ac:dyDescent="0.25">
      <c r="A4336" s="41" t="s">
        <v>53</v>
      </c>
      <c r="B4336" s="42">
        <v>3.7130000000000001</v>
      </c>
      <c r="C4336" s="42">
        <v>2081.4699999999998</v>
      </c>
      <c r="D4336" s="42">
        <v>560.59</v>
      </c>
      <c r="E4336" s="43">
        <v>44593</v>
      </c>
    </row>
    <row r="4337" spans="1:5" x14ac:dyDescent="0.25">
      <c r="A4337" s="41" t="s">
        <v>53</v>
      </c>
      <c r="B4337" s="42">
        <v>2.97</v>
      </c>
      <c r="C4337" s="42">
        <v>1664.95</v>
      </c>
      <c r="D4337" s="42">
        <v>560.59</v>
      </c>
      <c r="E4337" s="43">
        <v>44593</v>
      </c>
    </row>
    <row r="4338" spans="1:5" x14ac:dyDescent="0.25">
      <c r="A4338" s="41" t="s">
        <v>53</v>
      </c>
      <c r="B4338" s="42">
        <v>4.8600000000000003</v>
      </c>
      <c r="C4338" s="42">
        <v>1518.22</v>
      </c>
      <c r="D4338" s="42">
        <v>312.39</v>
      </c>
      <c r="E4338" s="43">
        <v>44593</v>
      </c>
    </row>
    <row r="4339" spans="1:5" x14ac:dyDescent="0.25">
      <c r="A4339" s="41" t="s">
        <v>53</v>
      </c>
      <c r="B4339" s="42">
        <v>1.1539999999999999</v>
      </c>
      <c r="C4339" s="42">
        <v>328.89</v>
      </c>
      <c r="D4339" s="42">
        <v>285</v>
      </c>
      <c r="E4339" s="43">
        <v>44593</v>
      </c>
    </row>
    <row r="4340" spans="1:5" x14ac:dyDescent="0.25">
      <c r="A4340" s="41" t="s">
        <v>53</v>
      </c>
      <c r="B4340" s="42">
        <v>3.97</v>
      </c>
      <c r="C4340" s="42">
        <v>1131.45</v>
      </c>
      <c r="D4340" s="42">
        <v>285</v>
      </c>
      <c r="E4340" s="43">
        <v>44593</v>
      </c>
    </row>
    <row r="4341" spans="1:5" x14ac:dyDescent="0.25">
      <c r="A4341" s="41" t="s">
        <v>53</v>
      </c>
      <c r="B4341" s="42">
        <v>1.4850000000000001</v>
      </c>
      <c r="C4341" s="42">
        <v>423.22</v>
      </c>
      <c r="D4341" s="42">
        <v>285</v>
      </c>
      <c r="E4341" s="43">
        <v>44593</v>
      </c>
    </row>
    <row r="4342" spans="1:5" x14ac:dyDescent="0.25">
      <c r="A4342" s="41" t="s">
        <v>53</v>
      </c>
      <c r="B4342" s="42">
        <v>1.1539999999999999</v>
      </c>
      <c r="C4342" s="42">
        <v>328.89</v>
      </c>
      <c r="D4342" s="42">
        <v>285</v>
      </c>
      <c r="E4342" s="43">
        <v>44593</v>
      </c>
    </row>
    <row r="4343" spans="1:5" x14ac:dyDescent="0.25">
      <c r="A4343" s="41" t="s">
        <v>53</v>
      </c>
      <c r="B4343" s="42">
        <v>4.75</v>
      </c>
      <c r="C4343" s="42">
        <v>1353.75</v>
      </c>
      <c r="D4343" s="42">
        <v>285</v>
      </c>
      <c r="E4343" s="43">
        <v>44593</v>
      </c>
    </row>
    <row r="4344" spans="1:5" x14ac:dyDescent="0.25">
      <c r="A4344" s="41" t="s">
        <v>53</v>
      </c>
      <c r="B4344" s="42">
        <v>2.036</v>
      </c>
      <c r="C4344" s="42">
        <v>580.26</v>
      </c>
      <c r="D4344" s="42">
        <v>285</v>
      </c>
      <c r="E4344" s="43">
        <v>44593</v>
      </c>
    </row>
    <row r="4345" spans="1:5" x14ac:dyDescent="0.25">
      <c r="A4345" s="41" t="s">
        <v>53</v>
      </c>
      <c r="B4345" s="42">
        <v>5.67</v>
      </c>
      <c r="C4345" s="42">
        <v>1615.95</v>
      </c>
      <c r="D4345" s="42">
        <v>285</v>
      </c>
      <c r="E4345" s="43">
        <v>44593</v>
      </c>
    </row>
    <row r="4346" spans="1:5" x14ac:dyDescent="0.25">
      <c r="A4346" s="41" t="s">
        <v>53</v>
      </c>
      <c r="B4346" s="42">
        <v>2.97</v>
      </c>
      <c r="C4346" s="42">
        <v>846.45</v>
      </c>
      <c r="D4346" s="42">
        <v>285</v>
      </c>
      <c r="E4346" s="43">
        <v>44593</v>
      </c>
    </row>
    <row r="4347" spans="1:5" x14ac:dyDescent="0.25">
      <c r="A4347" s="41" t="s">
        <v>53</v>
      </c>
      <c r="B4347" s="42">
        <v>1</v>
      </c>
      <c r="C4347" s="42">
        <v>285</v>
      </c>
      <c r="D4347" s="42">
        <v>285</v>
      </c>
      <c r="E4347" s="43">
        <v>44593</v>
      </c>
    </row>
    <row r="4348" spans="1:5" x14ac:dyDescent="0.25">
      <c r="A4348" s="41" t="s">
        <v>53</v>
      </c>
      <c r="B4348" s="42">
        <v>1.4850000000000001</v>
      </c>
      <c r="C4348" s="42">
        <v>423.22</v>
      </c>
      <c r="D4348" s="42">
        <v>285</v>
      </c>
      <c r="E4348" s="43">
        <v>44593</v>
      </c>
    </row>
    <row r="4349" spans="1:5" x14ac:dyDescent="0.25">
      <c r="A4349" s="41" t="s">
        <v>53</v>
      </c>
      <c r="B4349" s="42">
        <v>1.357</v>
      </c>
      <c r="C4349" s="42">
        <v>386.75</v>
      </c>
      <c r="D4349" s="42">
        <v>285</v>
      </c>
      <c r="E4349" s="43">
        <v>44593</v>
      </c>
    </row>
    <row r="4350" spans="1:5" x14ac:dyDescent="0.25">
      <c r="A4350" s="41" t="s">
        <v>53</v>
      </c>
      <c r="B4350" s="42">
        <v>3.3929999999999998</v>
      </c>
      <c r="C4350" s="42">
        <v>967</v>
      </c>
      <c r="D4350" s="42">
        <v>285</v>
      </c>
      <c r="E4350" s="43">
        <v>44593</v>
      </c>
    </row>
    <row r="4351" spans="1:5" x14ac:dyDescent="0.25">
      <c r="A4351" s="41" t="s">
        <v>53</v>
      </c>
      <c r="B4351" s="42">
        <v>1.357</v>
      </c>
      <c r="C4351" s="42">
        <v>386.75</v>
      </c>
      <c r="D4351" s="42">
        <v>285</v>
      </c>
      <c r="E4351" s="43">
        <v>44593</v>
      </c>
    </row>
    <row r="4352" spans="1:5" x14ac:dyDescent="0.25">
      <c r="A4352" s="41" t="s">
        <v>53</v>
      </c>
      <c r="B4352" s="42">
        <v>3.7130000000000001</v>
      </c>
      <c r="C4352" s="42">
        <v>1058.21</v>
      </c>
      <c r="D4352" s="42">
        <v>285</v>
      </c>
      <c r="E4352" s="43">
        <v>44593</v>
      </c>
    </row>
    <row r="4353" spans="1:5" x14ac:dyDescent="0.25">
      <c r="A4353" s="41" t="s">
        <v>53</v>
      </c>
      <c r="B4353" s="42">
        <v>4.8600000000000003</v>
      </c>
      <c r="C4353" s="42">
        <v>1385.1</v>
      </c>
      <c r="D4353" s="42">
        <v>285</v>
      </c>
      <c r="E4353" s="43">
        <v>44593</v>
      </c>
    </row>
    <row r="4354" spans="1:5" x14ac:dyDescent="0.25">
      <c r="A4354" s="41" t="s">
        <v>53</v>
      </c>
      <c r="B4354" s="42">
        <v>3.81</v>
      </c>
      <c r="C4354" s="42">
        <v>1085.8499999999999</v>
      </c>
      <c r="D4354" s="42">
        <v>285</v>
      </c>
      <c r="E4354" s="43">
        <v>44593</v>
      </c>
    </row>
    <row r="4355" spans="1:5" x14ac:dyDescent="0.25">
      <c r="A4355" s="41" t="s">
        <v>53</v>
      </c>
      <c r="B4355" s="42">
        <v>1.262</v>
      </c>
      <c r="C4355" s="42">
        <v>359.67</v>
      </c>
      <c r="D4355" s="42">
        <v>285</v>
      </c>
      <c r="E4355" s="43">
        <v>44593</v>
      </c>
    </row>
    <row r="4356" spans="1:5" x14ac:dyDescent="0.25">
      <c r="A4356" s="41" t="s">
        <v>179</v>
      </c>
      <c r="B4356" s="42">
        <v>0.3</v>
      </c>
      <c r="C4356" s="42">
        <v>48</v>
      </c>
      <c r="D4356" s="42">
        <v>160</v>
      </c>
      <c r="E4356" s="43">
        <v>44593</v>
      </c>
    </row>
    <row r="4357" spans="1:5" x14ac:dyDescent="0.25">
      <c r="A4357" s="41" t="s">
        <v>179</v>
      </c>
      <c r="B4357" s="42">
        <v>7.4999999999999997E-2</v>
      </c>
      <c r="C4357" s="42">
        <v>12</v>
      </c>
      <c r="D4357" s="42">
        <v>160</v>
      </c>
      <c r="E4357" s="43">
        <v>44593</v>
      </c>
    </row>
    <row r="4358" spans="1:5" x14ac:dyDescent="0.25">
      <c r="A4358" s="41" t="s">
        <v>179</v>
      </c>
      <c r="B4358" s="42">
        <v>0.52</v>
      </c>
      <c r="C4358" s="42">
        <v>83.2</v>
      </c>
      <c r="D4358" s="42">
        <v>160</v>
      </c>
      <c r="E4358" s="43">
        <v>44593</v>
      </c>
    </row>
    <row r="4359" spans="1:5" x14ac:dyDescent="0.25">
      <c r="A4359" s="41" t="s">
        <v>179</v>
      </c>
      <c r="B4359" s="42">
        <v>8.7999999999999995E-2</v>
      </c>
      <c r="C4359" s="42">
        <v>14.08</v>
      </c>
      <c r="D4359" s="42">
        <v>160</v>
      </c>
      <c r="E4359" s="43">
        <v>44593</v>
      </c>
    </row>
    <row r="4360" spans="1:5" x14ac:dyDescent="0.25">
      <c r="A4360" s="41" t="s">
        <v>179</v>
      </c>
      <c r="B4360" s="42">
        <v>4.2999999999999997E-2</v>
      </c>
      <c r="C4360" s="42">
        <v>6.88</v>
      </c>
      <c r="D4360" s="42">
        <v>160</v>
      </c>
      <c r="E4360" s="43">
        <v>44593</v>
      </c>
    </row>
    <row r="4361" spans="1:5" x14ac:dyDescent="0.25">
      <c r="A4361" s="41" t="s">
        <v>179</v>
      </c>
      <c r="B4361" s="42">
        <v>2.4369999999999998</v>
      </c>
      <c r="C4361" s="42">
        <v>389.92</v>
      </c>
      <c r="D4361" s="42">
        <v>160</v>
      </c>
      <c r="E4361" s="43">
        <v>44593</v>
      </c>
    </row>
    <row r="4362" spans="1:5" x14ac:dyDescent="0.25">
      <c r="A4362" s="41" t="s">
        <v>179</v>
      </c>
      <c r="B4362" s="42">
        <v>7.4999999999999997E-2</v>
      </c>
      <c r="C4362" s="42">
        <v>12</v>
      </c>
      <c r="D4362" s="42">
        <v>160</v>
      </c>
      <c r="E4362" s="43">
        <v>44593</v>
      </c>
    </row>
    <row r="4363" spans="1:5" x14ac:dyDescent="0.25">
      <c r="A4363" s="41" t="s">
        <v>179</v>
      </c>
      <c r="B4363" s="42">
        <v>6.9269999999999996</v>
      </c>
      <c r="C4363" s="42">
        <v>1108.32</v>
      </c>
      <c r="D4363" s="42">
        <v>160</v>
      </c>
      <c r="E4363" s="43">
        <v>44593</v>
      </c>
    </row>
    <row r="4364" spans="1:5" x14ac:dyDescent="0.25">
      <c r="A4364" s="41" t="s">
        <v>179</v>
      </c>
      <c r="B4364" s="42">
        <v>6.5250000000000004</v>
      </c>
      <c r="C4364" s="42">
        <v>1044</v>
      </c>
      <c r="D4364" s="42">
        <v>160</v>
      </c>
      <c r="E4364" s="43">
        <v>44593</v>
      </c>
    </row>
    <row r="4365" spans="1:5" x14ac:dyDescent="0.25">
      <c r="A4365" s="41" t="s">
        <v>179</v>
      </c>
      <c r="B4365" s="42">
        <v>1.8</v>
      </c>
      <c r="C4365" s="42">
        <v>288</v>
      </c>
      <c r="D4365" s="42">
        <v>160</v>
      </c>
      <c r="E4365" s="43">
        <v>44593</v>
      </c>
    </row>
    <row r="4366" spans="1:5" x14ac:dyDescent="0.25">
      <c r="A4366" s="41" t="s">
        <v>179</v>
      </c>
      <c r="B4366" s="42">
        <v>0.3</v>
      </c>
      <c r="C4366" s="42">
        <v>48</v>
      </c>
      <c r="D4366" s="42">
        <v>160</v>
      </c>
      <c r="E4366" s="43">
        <v>44593</v>
      </c>
    </row>
    <row r="4367" spans="1:5" x14ac:dyDescent="0.25">
      <c r="A4367" s="41" t="s">
        <v>179</v>
      </c>
      <c r="B4367" s="42">
        <v>0.1</v>
      </c>
      <c r="C4367" s="42">
        <v>16</v>
      </c>
      <c r="D4367" s="42">
        <v>160</v>
      </c>
      <c r="E4367" s="43">
        <v>44593</v>
      </c>
    </row>
    <row r="4368" spans="1:5" x14ac:dyDescent="0.25">
      <c r="A4368" s="41" t="s">
        <v>179</v>
      </c>
      <c r="B4368" s="42">
        <v>4.2999999999999997E-2</v>
      </c>
      <c r="C4368" s="42">
        <v>6.88</v>
      </c>
      <c r="D4368" s="42">
        <v>160</v>
      </c>
      <c r="E4368" s="43">
        <v>44593</v>
      </c>
    </row>
    <row r="4369" spans="1:5" x14ac:dyDescent="0.25">
      <c r="A4369" s="41" t="s">
        <v>179</v>
      </c>
      <c r="B4369" s="42">
        <v>7.4999999999999997E-2</v>
      </c>
      <c r="C4369" s="42">
        <v>12</v>
      </c>
      <c r="D4369" s="42">
        <v>160</v>
      </c>
      <c r="E4369" s="43">
        <v>44593</v>
      </c>
    </row>
    <row r="4370" spans="1:5" x14ac:dyDescent="0.25">
      <c r="A4370" s="41" t="s">
        <v>179</v>
      </c>
      <c r="B4370" s="42">
        <v>5.2009999999999996</v>
      </c>
      <c r="C4370" s="42">
        <v>832.16</v>
      </c>
      <c r="D4370" s="42">
        <v>160</v>
      </c>
      <c r="E4370" s="43">
        <v>44593</v>
      </c>
    </row>
    <row r="4371" spans="1:5" x14ac:dyDescent="0.25">
      <c r="A4371" s="41" t="s">
        <v>179</v>
      </c>
      <c r="B4371" s="42">
        <v>4.2999999999999997E-2</v>
      </c>
      <c r="C4371" s="42">
        <v>6.88</v>
      </c>
      <c r="D4371" s="42">
        <v>160</v>
      </c>
      <c r="E4371" s="43">
        <v>44593</v>
      </c>
    </row>
    <row r="4372" spans="1:5" x14ac:dyDescent="0.25">
      <c r="A4372" s="41" t="s">
        <v>179</v>
      </c>
      <c r="B4372" s="42">
        <v>0.1</v>
      </c>
      <c r="C4372" s="42">
        <v>16</v>
      </c>
      <c r="D4372" s="42">
        <v>160</v>
      </c>
      <c r="E4372" s="43">
        <v>44593</v>
      </c>
    </row>
    <row r="4373" spans="1:5" x14ac:dyDescent="0.25">
      <c r="A4373" s="41" t="s">
        <v>179</v>
      </c>
      <c r="B4373" s="42">
        <v>5.5339999999999998</v>
      </c>
      <c r="C4373" s="42">
        <v>885.44</v>
      </c>
      <c r="D4373" s="42">
        <v>160</v>
      </c>
      <c r="E4373" s="43">
        <v>44593</v>
      </c>
    </row>
    <row r="4374" spans="1:5" x14ac:dyDescent="0.25">
      <c r="A4374" s="41" t="s">
        <v>179</v>
      </c>
      <c r="B4374" s="42">
        <v>2.6619999999999999</v>
      </c>
      <c r="C4374" s="42">
        <v>425.92</v>
      </c>
      <c r="D4374" s="42">
        <v>160</v>
      </c>
      <c r="E4374" s="43">
        <v>44593</v>
      </c>
    </row>
    <row r="4375" spans="1:5" x14ac:dyDescent="0.25">
      <c r="A4375" s="41" t="s">
        <v>179</v>
      </c>
      <c r="B4375" s="42">
        <v>1.0649999999999999</v>
      </c>
      <c r="C4375" s="42">
        <v>170.4</v>
      </c>
      <c r="D4375" s="42">
        <v>160</v>
      </c>
      <c r="E4375" s="43">
        <v>44593</v>
      </c>
    </row>
    <row r="4376" spans="1:5" x14ac:dyDescent="0.25">
      <c r="A4376" s="41" t="s">
        <v>179</v>
      </c>
      <c r="B4376" s="42">
        <v>0.7</v>
      </c>
      <c r="C4376" s="42">
        <v>112</v>
      </c>
      <c r="D4376" s="42">
        <v>160</v>
      </c>
      <c r="E4376" s="43">
        <v>44593</v>
      </c>
    </row>
    <row r="4377" spans="1:5" x14ac:dyDescent="0.25">
      <c r="A4377" s="41" t="s">
        <v>179</v>
      </c>
      <c r="B4377" s="42">
        <v>0.95099999999999996</v>
      </c>
      <c r="C4377" s="42">
        <v>152.16</v>
      </c>
      <c r="D4377" s="42">
        <v>160</v>
      </c>
      <c r="E4377" s="43">
        <v>44593</v>
      </c>
    </row>
    <row r="4378" spans="1:5" x14ac:dyDescent="0.25">
      <c r="A4378" s="41" t="s">
        <v>179</v>
      </c>
      <c r="B4378" s="42">
        <v>6.93</v>
      </c>
      <c r="C4378" s="42">
        <v>1098.9100000000001</v>
      </c>
      <c r="D4378" s="42">
        <v>158.57</v>
      </c>
      <c r="E4378" s="43">
        <v>44593</v>
      </c>
    </row>
    <row r="4379" spans="1:5" x14ac:dyDescent="0.25">
      <c r="A4379" s="41" t="s">
        <v>179</v>
      </c>
      <c r="B4379" s="42">
        <v>3.6960000000000002</v>
      </c>
      <c r="C4379" s="42">
        <v>583.04999999999995</v>
      </c>
      <c r="D4379" s="42">
        <v>157.75</v>
      </c>
      <c r="E4379" s="43">
        <v>44593</v>
      </c>
    </row>
    <row r="4380" spans="1:5" x14ac:dyDescent="0.25">
      <c r="A4380" s="41" t="s">
        <v>179</v>
      </c>
      <c r="B4380" s="42">
        <v>0.85499999999999998</v>
      </c>
      <c r="C4380" s="42">
        <v>137.76</v>
      </c>
      <c r="D4380" s="42">
        <v>161.12</v>
      </c>
      <c r="E4380" s="43">
        <v>44593</v>
      </c>
    </row>
    <row r="4381" spans="1:5" x14ac:dyDescent="0.25">
      <c r="A4381" s="41" t="s">
        <v>179</v>
      </c>
      <c r="B4381" s="42">
        <v>0.21299999999999999</v>
      </c>
      <c r="C4381" s="42">
        <v>37.700000000000003</v>
      </c>
      <c r="D4381" s="42">
        <v>177</v>
      </c>
      <c r="E4381" s="43">
        <v>44593</v>
      </c>
    </row>
    <row r="4382" spans="1:5" x14ac:dyDescent="0.25">
      <c r="A4382" s="41" t="s">
        <v>179</v>
      </c>
      <c r="B4382" s="42">
        <v>4.2999999999999997E-2</v>
      </c>
      <c r="C4382" s="42">
        <v>7.61</v>
      </c>
      <c r="D4382" s="42">
        <v>176.98</v>
      </c>
      <c r="E4382" s="43">
        <v>44593</v>
      </c>
    </row>
    <row r="4383" spans="1:5" x14ac:dyDescent="0.25">
      <c r="A4383" s="41" t="s">
        <v>179</v>
      </c>
      <c r="B4383" s="42">
        <v>0.09</v>
      </c>
      <c r="C4383" s="42">
        <v>15.93</v>
      </c>
      <c r="D4383" s="42">
        <v>177</v>
      </c>
      <c r="E4383" s="43">
        <v>44593</v>
      </c>
    </row>
    <row r="4384" spans="1:5" x14ac:dyDescent="0.25">
      <c r="A4384" s="41" t="s">
        <v>179</v>
      </c>
      <c r="B4384" s="42">
        <v>0.92400000000000004</v>
      </c>
      <c r="C4384" s="42">
        <v>163.55000000000001</v>
      </c>
      <c r="D4384" s="42">
        <v>177</v>
      </c>
      <c r="E4384" s="43">
        <v>44593</v>
      </c>
    </row>
    <row r="4385" spans="1:5" x14ac:dyDescent="0.25">
      <c r="A4385" s="41" t="s">
        <v>179</v>
      </c>
      <c r="B4385" s="42">
        <v>0.125</v>
      </c>
      <c r="C4385" s="42">
        <v>22.13</v>
      </c>
      <c r="D4385" s="42">
        <v>177.04</v>
      </c>
      <c r="E4385" s="43">
        <v>44593</v>
      </c>
    </row>
    <row r="4386" spans="1:5" x14ac:dyDescent="0.25">
      <c r="A4386" s="41" t="s">
        <v>179</v>
      </c>
      <c r="B4386" s="42">
        <v>0.31</v>
      </c>
      <c r="C4386" s="42">
        <v>54.87</v>
      </c>
      <c r="D4386" s="42">
        <v>177</v>
      </c>
      <c r="E4386" s="43">
        <v>44593</v>
      </c>
    </row>
    <row r="4387" spans="1:5" x14ac:dyDescent="0.25">
      <c r="A4387" s="41" t="s">
        <v>179</v>
      </c>
      <c r="B4387" s="42">
        <v>8.7999999999999995E-2</v>
      </c>
      <c r="C4387" s="42">
        <v>15.58</v>
      </c>
      <c r="D4387" s="42">
        <v>177.05</v>
      </c>
      <c r="E4387" s="43">
        <v>44593</v>
      </c>
    </row>
    <row r="4388" spans="1:5" x14ac:dyDescent="0.25">
      <c r="A4388" s="41" t="s">
        <v>179</v>
      </c>
      <c r="B4388" s="42">
        <v>4.2999999999999997E-2</v>
      </c>
      <c r="C4388" s="42">
        <v>7.61</v>
      </c>
      <c r="D4388" s="42">
        <v>176.98</v>
      </c>
      <c r="E4388" s="43">
        <v>44593</v>
      </c>
    </row>
    <row r="4389" spans="1:5" x14ac:dyDescent="0.25">
      <c r="A4389" s="41" t="s">
        <v>179</v>
      </c>
      <c r="B4389" s="42">
        <v>0.4</v>
      </c>
      <c r="C4389" s="42">
        <v>70.8</v>
      </c>
      <c r="D4389" s="42">
        <v>177</v>
      </c>
      <c r="E4389" s="43">
        <v>44593</v>
      </c>
    </row>
    <row r="4390" spans="1:5" x14ac:dyDescent="0.25">
      <c r="A4390" s="41" t="s">
        <v>179</v>
      </c>
      <c r="B4390" s="42">
        <v>5.7290000000000001</v>
      </c>
      <c r="C4390" s="42">
        <v>1014.03</v>
      </c>
      <c r="D4390" s="42">
        <v>177</v>
      </c>
      <c r="E4390" s="43">
        <v>44593</v>
      </c>
    </row>
    <row r="4391" spans="1:5" x14ac:dyDescent="0.25">
      <c r="A4391" s="41" t="s">
        <v>179</v>
      </c>
      <c r="B4391" s="42">
        <v>0.1</v>
      </c>
      <c r="C4391" s="42">
        <v>17.7</v>
      </c>
      <c r="D4391" s="42">
        <v>177</v>
      </c>
      <c r="E4391" s="43">
        <v>44593</v>
      </c>
    </row>
    <row r="4392" spans="1:5" x14ac:dyDescent="0.25">
      <c r="A4392" s="41" t="s">
        <v>179</v>
      </c>
      <c r="B4392" s="42">
        <v>0.71599999999999997</v>
      </c>
      <c r="C4392" s="42">
        <v>126.73</v>
      </c>
      <c r="D4392" s="42">
        <v>177</v>
      </c>
      <c r="E4392" s="43">
        <v>44593</v>
      </c>
    </row>
    <row r="4393" spans="1:5" x14ac:dyDescent="0.25">
      <c r="A4393" s="41" t="s">
        <v>179</v>
      </c>
      <c r="B4393" s="42">
        <v>0.15</v>
      </c>
      <c r="C4393" s="42">
        <v>26.55</v>
      </c>
      <c r="D4393" s="42">
        <v>177</v>
      </c>
      <c r="E4393" s="43">
        <v>44593</v>
      </c>
    </row>
    <row r="4394" spans="1:5" x14ac:dyDescent="0.25">
      <c r="A4394" s="41" t="s">
        <v>179</v>
      </c>
      <c r="B4394" s="42">
        <v>4.2999999999999997E-2</v>
      </c>
      <c r="C4394" s="42">
        <v>7.61</v>
      </c>
      <c r="D4394" s="42">
        <v>176.98</v>
      </c>
      <c r="E4394" s="43">
        <v>44593</v>
      </c>
    </row>
    <row r="4395" spans="1:5" x14ac:dyDescent="0.25">
      <c r="A4395" s="41" t="s">
        <v>179</v>
      </c>
      <c r="B4395" s="42">
        <v>1.099</v>
      </c>
      <c r="C4395" s="42">
        <v>194.52</v>
      </c>
      <c r="D4395" s="42">
        <v>177</v>
      </c>
      <c r="E4395" s="43">
        <v>44593</v>
      </c>
    </row>
    <row r="4396" spans="1:5" x14ac:dyDescent="0.25">
      <c r="A4396" s="41" t="s">
        <v>179</v>
      </c>
      <c r="B4396" s="42">
        <v>0.1</v>
      </c>
      <c r="C4396" s="42">
        <v>17.7</v>
      </c>
      <c r="D4396" s="42">
        <v>177</v>
      </c>
      <c r="E4396" s="43">
        <v>44593</v>
      </c>
    </row>
    <row r="4397" spans="1:5" x14ac:dyDescent="0.25">
      <c r="A4397" s="41" t="s">
        <v>179</v>
      </c>
      <c r="B4397" s="42">
        <v>4.2999999999999997E-2</v>
      </c>
      <c r="C4397" s="42">
        <v>7.61</v>
      </c>
      <c r="D4397" s="42">
        <v>176.98</v>
      </c>
      <c r="E4397" s="43">
        <v>44593</v>
      </c>
    </row>
    <row r="4398" spans="1:5" x14ac:dyDescent="0.25">
      <c r="A4398" s="41" t="s">
        <v>179</v>
      </c>
      <c r="B4398" s="42">
        <v>0.55000000000000004</v>
      </c>
      <c r="C4398" s="42">
        <v>97.35</v>
      </c>
      <c r="D4398" s="42">
        <v>177</v>
      </c>
      <c r="E4398" s="43">
        <v>44593</v>
      </c>
    </row>
    <row r="4399" spans="1:5" x14ac:dyDescent="0.25">
      <c r="A4399" s="41" t="s">
        <v>179</v>
      </c>
      <c r="B4399" s="42">
        <v>0.13500000000000001</v>
      </c>
      <c r="C4399" s="42">
        <v>23.9</v>
      </c>
      <c r="D4399" s="42">
        <v>177.04</v>
      </c>
      <c r="E4399" s="43">
        <v>44593</v>
      </c>
    </row>
    <row r="4400" spans="1:5" x14ac:dyDescent="0.25">
      <c r="A4400" s="41" t="s">
        <v>179</v>
      </c>
      <c r="B4400" s="42">
        <v>5.2999999999999999E-2</v>
      </c>
      <c r="C4400" s="42">
        <v>9.3800000000000008</v>
      </c>
      <c r="D4400" s="42">
        <v>176.98</v>
      </c>
      <c r="E4400" s="43">
        <v>44593</v>
      </c>
    </row>
    <row r="4401" spans="1:5" x14ac:dyDescent="0.25">
      <c r="A4401" s="41" t="s">
        <v>179</v>
      </c>
      <c r="B4401" s="42">
        <v>2.2770000000000001</v>
      </c>
      <c r="C4401" s="42">
        <v>403.02</v>
      </c>
      <c r="D4401" s="42">
        <v>177</v>
      </c>
      <c r="E4401" s="43">
        <v>44593</v>
      </c>
    </row>
    <row r="4402" spans="1:5" x14ac:dyDescent="0.25">
      <c r="A4402" s="41" t="s">
        <v>179</v>
      </c>
      <c r="B4402" s="42">
        <v>7.4999999999999997E-2</v>
      </c>
      <c r="C4402" s="42">
        <v>13.28</v>
      </c>
      <c r="D4402" s="42">
        <v>177.07</v>
      </c>
      <c r="E4402" s="43">
        <v>44593</v>
      </c>
    </row>
    <row r="4403" spans="1:5" x14ac:dyDescent="0.25">
      <c r="A4403" s="41" t="s">
        <v>179</v>
      </c>
      <c r="B4403" s="42">
        <v>0.05</v>
      </c>
      <c r="C4403" s="42">
        <v>8.85</v>
      </c>
      <c r="D4403" s="42">
        <v>177</v>
      </c>
      <c r="E4403" s="43">
        <v>44593</v>
      </c>
    </row>
    <row r="4404" spans="1:5" x14ac:dyDescent="0.25">
      <c r="A4404" s="41" t="s">
        <v>179</v>
      </c>
      <c r="B4404" s="42">
        <v>0.1</v>
      </c>
      <c r="C4404" s="42">
        <v>17.7</v>
      </c>
      <c r="D4404" s="42">
        <v>177</v>
      </c>
      <c r="E4404" s="43">
        <v>44593</v>
      </c>
    </row>
    <row r="4405" spans="1:5" x14ac:dyDescent="0.25">
      <c r="A4405" s="41" t="s">
        <v>179</v>
      </c>
      <c r="B4405" s="42">
        <v>0.05</v>
      </c>
      <c r="C4405" s="42">
        <v>8.85</v>
      </c>
      <c r="D4405" s="42">
        <v>177</v>
      </c>
      <c r="E4405" s="43">
        <v>44593</v>
      </c>
    </row>
    <row r="4406" spans="1:5" x14ac:dyDescent="0.25">
      <c r="A4406" s="41" t="s">
        <v>179</v>
      </c>
      <c r="B4406" s="42">
        <v>2.97</v>
      </c>
      <c r="C4406" s="42">
        <v>525.69000000000005</v>
      </c>
      <c r="D4406" s="42">
        <v>177</v>
      </c>
      <c r="E4406" s="43">
        <v>44593</v>
      </c>
    </row>
    <row r="4407" spans="1:5" x14ac:dyDescent="0.25">
      <c r="A4407" s="41" t="s">
        <v>179</v>
      </c>
      <c r="B4407" s="42">
        <v>0.45</v>
      </c>
      <c r="C4407" s="42">
        <v>79.650000000000006</v>
      </c>
      <c r="D4407" s="42">
        <v>177</v>
      </c>
      <c r="E4407" s="43">
        <v>44593</v>
      </c>
    </row>
    <row r="4408" spans="1:5" x14ac:dyDescent="0.25">
      <c r="A4408" s="41" t="s">
        <v>179</v>
      </c>
      <c r="B4408" s="42">
        <v>7.335</v>
      </c>
      <c r="C4408" s="42">
        <v>1298.3</v>
      </c>
      <c r="D4408" s="42">
        <v>177</v>
      </c>
      <c r="E4408" s="43">
        <v>44593</v>
      </c>
    </row>
    <row r="4409" spans="1:5" x14ac:dyDescent="0.25">
      <c r="A4409" s="41" t="s">
        <v>179</v>
      </c>
      <c r="B4409" s="42">
        <v>0.4</v>
      </c>
      <c r="C4409" s="42">
        <v>70.8</v>
      </c>
      <c r="D4409" s="42">
        <v>177</v>
      </c>
      <c r="E4409" s="43">
        <v>44593</v>
      </c>
    </row>
    <row r="4410" spans="1:5" x14ac:dyDescent="0.25">
      <c r="A4410" s="41" t="s">
        <v>179</v>
      </c>
      <c r="B4410" s="42">
        <v>5.1509999999999998</v>
      </c>
      <c r="C4410" s="42">
        <v>911.73</v>
      </c>
      <c r="D4410" s="42">
        <v>177</v>
      </c>
      <c r="E4410" s="43">
        <v>44593</v>
      </c>
    </row>
    <row r="4411" spans="1:5" x14ac:dyDescent="0.25">
      <c r="A4411" s="41" t="s">
        <v>179</v>
      </c>
      <c r="B4411" s="42">
        <v>0.05</v>
      </c>
      <c r="C4411" s="42">
        <v>8.85</v>
      </c>
      <c r="D4411" s="42">
        <v>177</v>
      </c>
      <c r="E4411" s="43">
        <v>44593</v>
      </c>
    </row>
    <row r="4412" spans="1:5" x14ac:dyDescent="0.25">
      <c r="A4412" s="41" t="s">
        <v>179</v>
      </c>
      <c r="B4412" s="42">
        <v>0.15</v>
      </c>
      <c r="C4412" s="42">
        <v>26.55</v>
      </c>
      <c r="D4412" s="42">
        <v>177</v>
      </c>
      <c r="E4412" s="43">
        <v>44593</v>
      </c>
    </row>
    <row r="4413" spans="1:5" x14ac:dyDescent="0.25">
      <c r="A4413" s="41" t="s">
        <v>179</v>
      </c>
      <c r="B4413" s="42">
        <v>5.5339999999999998</v>
      </c>
      <c r="C4413" s="42">
        <v>979.52</v>
      </c>
      <c r="D4413" s="42">
        <v>177</v>
      </c>
      <c r="E4413" s="43">
        <v>44593</v>
      </c>
    </row>
    <row r="4414" spans="1:5" x14ac:dyDescent="0.25">
      <c r="A4414" s="41" t="s">
        <v>179</v>
      </c>
      <c r="B4414" s="42">
        <v>0.05</v>
      </c>
      <c r="C4414" s="42">
        <v>8.85</v>
      </c>
      <c r="D4414" s="42">
        <v>177</v>
      </c>
      <c r="E4414" s="43">
        <v>44593</v>
      </c>
    </row>
    <row r="4415" spans="1:5" x14ac:dyDescent="0.25">
      <c r="A4415" s="41" t="s">
        <v>179</v>
      </c>
      <c r="B4415" s="42">
        <v>2.6619999999999999</v>
      </c>
      <c r="C4415" s="42">
        <v>471.17</v>
      </c>
      <c r="D4415" s="42">
        <v>177</v>
      </c>
      <c r="E4415" s="43">
        <v>44593</v>
      </c>
    </row>
    <row r="4416" spans="1:5" x14ac:dyDescent="0.25">
      <c r="A4416" s="41" t="s">
        <v>179</v>
      </c>
      <c r="B4416" s="42">
        <v>1.2629999999999999</v>
      </c>
      <c r="C4416" s="42">
        <v>223.55</v>
      </c>
      <c r="D4416" s="42">
        <v>177</v>
      </c>
      <c r="E4416" s="43">
        <v>44593</v>
      </c>
    </row>
    <row r="4417" spans="1:5" x14ac:dyDescent="0.25">
      <c r="A4417" s="41" t="s">
        <v>179</v>
      </c>
      <c r="B4417" s="42">
        <v>0.64</v>
      </c>
      <c r="C4417" s="42">
        <v>113.28</v>
      </c>
      <c r="D4417" s="42">
        <v>177</v>
      </c>
      <c r="E4417" s="43">
        <v>44593</v>
      </c>
    </row>
    <row r="4418" spans="1:5" x14ac:dyDescent="0.25">
      <c r="A4418" s="41" t="s">
        <v>179</v>
      </c>
      <c r="B4418" s="42">
        <v>0.05</v>
      </c>
      <c r="C4418" s="42">
        <v>8.85</v>
      </c>
      <c r="D4418" s="42">
        <v>177</v>
      </c>
      <c r="E4418" s="43">
        <v>44593</v>
      </c>
    </row>
    <row r="4419" spans="1:5" x14ac:dyDescent="0.25">
      <c r="A4419" s="41" t="s">
        <v>179</v>
      </c>
      <c r="B4419" s="42">
        <v>1.1830000000000001</v>
      </c>
      <c r="C4419" s="42">
        <v>209.39</v>
      </c>
      <c r="D4419" s="42">
        <v>177</v>
      </c>
      <c r="E4419" s="43">
        <v>44593</v>
      </c>
    </row>
    <row r="4420" spans="1:5" x14ac:dyDescent="0.25">
      <c r="A4420" s="41" t="s">
        <v>179</v>
      </c>
      <c r="B4420" s="42">
        <v>7.31</v>
      </c>
      <c r="C4420" s="42">
        <v>1293.8699999999999</v>
      </c>
      <c r="D4420" s="42">
        <v>177</v>
      </c>
      <c r="E4420" s="43">
        <v>44593</v>
      </c>
    </row>
    <row r="4421" spans="1:5" x14ac:dyDescent="0.25">
      <c r="A4421" s="41" t="s">
        <v>179</v>
      </c>
      <c r="B4421" s="42">
        <v>4.7519999999999998</v>
      </c>
      <c r="C4421" s="42">
        <v>851.31</v>
      </c>
      <c r="D4421" s="42">
        <v>179.15</v>
      </c>
      <c r="E4421" s="43">
        <v>44593</v>
      </c>
    </row>
    <row r="4422" spans="1:5" x14ac:dyDescent="0.25">
      <c r="A4422" s="41" t="s">
        <v>179</v>
      </c>
      <c r="B4422" s="42">
        <v>0.75700000000000001</v>
      </c>
      <c r="C4422" s="42">
        <v>136.13</v>
      </c>
      <c r="D4422" s="42">
        <v>179.83</v>
      </c>
      <c r="E4422" s="43">
        <v>44593</v>
      </c>
    </row>
    <row r="4423" spans="1:5" x14ac:dyDescent="0.25">
      <c r="A4423" s="41" t="s">
        <v>179</v>
      </c>
      <c r="B4423" s="42">
        <v>0.36</v>
      </c>
      <c r="C4423" s="42">
        <v>64.73</v>
      </c>
      <c r="D4423" s="42">
        <v>179.81</v>
      </c>
      <c r="E4423" s="43">
        <v>44593</v>
      </c>
    </row>
    <row r="4424" spans="1:5" x14ac:dyDescent="0.25">
      <c r="A4424" s="41" t="s">
        <v>179</v>
      </c>
      <c r="B4424" s="42">
        <v>0.05</v>
      </c>
      <c r="C4424" s="42">
        <v>8.99</v>
      </c>
      <c r="D4424" s="42">
        <v>179.8</v>
      </c>
      <c r="E4424" s="43">
        <v>44593</v>
      </c>
    </row>
    <row r="4425" spans="1:5" x14ac:dyDescent="0.25">
      <c r="A4425" s="41" t="s">
        <v>179</v>
      </c>
      <c r="B4425" s="42">
        <v>0.09</v>
      </c>
      <c r="C4425" s="42">
        <v>16.18</v>
      </c>
      <c r="D4425" s="42">
        <v>179.78</v>
      </c>
      <c r="E4425" s="43">
        <v>44593</v>
      </c>
    </row>
    <row r="4426" spans="1:5" x14ac:dyDescent="0.25">
      <c r="A4426" s="41" t="s">
        <v>179</v>
      </c>
      <c r="B4426" s="42">
        <v>1.002</v>
      </c>
      <c r="C4426" s="42">
        <v>180.19</v>
      </c>
      <c r="D4426" s="42">
        <v>179.83</v>
      </c>
      <c r="E4426" s="43">
        <v>44593</v>
      </c>
    </row>
    <row r="4427" spans="1:5" x14ac:dyDescent="0.25">
      <c r="A4427" s="41" t="s">
        <v>179</v>
      </c>
      <c r="B4427" s="42">
        <v>0.03</v>
      </c>
      <c r="C4427" s="42">
        <v>5.39</v>
      </c>
      <c r="D4427" s="42">
        <v>179.67</v>
      </c>
      <c r="E4427" s="43">
        <v>44593</v>
      </c>
    </row>
    <row r="4428" spans="1:5" x14ac:dyDescent="0.25">
      <c r="A4428" s="41" t="s">
        <v>179</v>
      </c>
      <c r="B4428" s="42">
        <v>0.28399999999999997</v>
      </c>
      <c r="C4428" s="42">
        <v>51.08</v>
      </c>
      <c r="D4428" s="42">
        <v>179.86</v>
      </c>
      <c r="E4428" s="43">
        <v>44593</v>
      </c>
    </row>
    <row r="4429" spans="1:5" x14ac:dyDescent="0.25">
      <c r="A4429" s="41" t="s">
        <v>179</v>
      </c>
      <c r="B4429" s="42">
        <v>0.105</v>
      </c>
      <c r="C4429" s="42">
        <v>18.88</v>
      </c>
      <c r="D4429" s="42">
        <v>179.81</v>
      </c>
      <c r="E4429" s="43">
        <v>44593</v>
      </c>
    </row>
    <row r="4430" spans="1:5" x14ac:dyDescent="0.25">
      <c r="A4430" s="41" t="s">
        <v>179</v>
      </c>
      <c r="B4430" s="42">
        <v>0.05</v>
      </c>
      <c r="C4430" s="42">
        <v>8.99</v>
      </c>
      <c r="D4430" s="42">
        <v>179.8</v>
      </c>
      <c r="E4430" s="43">
        <v>44593</v>
      </c>
    </row>
    <row r="4431" spans="1:5" x14ac:dyDescent="0.25">
      <c r="A4431" s="41" t="s">
        <v>179</v>
      </c>
      <c r="B4431" s="42">
        <v>2.33</v>
      </c>
      <c r="C4431" s="42">
        <v>419.01</v>
      </c>
      <c r="D4431" s="42">
        <v>179.83</v>
      </c>
      <c r="E4431" s="43">
        <v>44593</v>
      </c>
    </row>
    <row r="4432" spans="1:5" x14ac:dyDescent="0.25">
      <c r="A4432" s="41" t="s">
        <v>179</v>
      </c>
      <c r="B4432" s="42">
        <v>0.4</v>
      </c>
      <c r="C4432" s="42">
        <v>71.930000000000007</v>
      </c>
      <c r="D4432" s="42">
        <v>179.83</v>
      </c>
      <c r="E4432" s="43">
        <v>44593</v>
      </c>
    </row>
    <row r="4433" spans="1:5" x14ac:dyDescent="0.25">
      <c r="A4433" s="41" t="s">
        <v>179</v>
      </c>
      <c r="B4433" s="42">
        <v>5.1360000000000001</v>
      </c>
      <c r="C4433" s="42">
        <v>916.69</v>
      </c>
      <c r="D4433" s="42">
        <v>178.48</v>
      </c>
      <c r="E4433" s="43">
        <v>44593</v>
      </c>
    </row>
    <row r="4434" spans="1:5" x14ac:dyDescent="0.25">
      <c r="A4434" s="41" t="s">
        <v>179</v>
      </c>
      <c r="B4434" s="42">
        <v>0.17499999999999999</v>
      </c>
      <c r="C4434" s="42">
        <v>31.15</v>
      </c>
      <c r="D4434" s="42">
        <v>178</v>
      </c>
      <c r="E4434" s="43">
        <v>44593</v>
      </c>
    </row>
    <row r="4435" spans="1:5" x14ac:dyDescent="0.25">
      <c r="A4435" s="41" t="s">
        <v>179</v>
      </c>
      <c r="B4435" s="42">
        <v>0.81</v>
      </c>
      <c r="C4435" s="42">
        <v>144.18</v>
      </c>
      <c r="D4435" s="42">
        <v>178</v>
      </c>
      <c r="E4435" s="43">
        <v>44593</v>
      </c>
    </row>
    <row r="4436" spans="1:5" x14ac:dyDescent="0.25">
      <c r="A4436" s="41" t="s">
        <v>179</v>
      </c>
      <c r="B4436" s="42">
        <v>0.6</v>
      </c>
      <c r="C4436" s="42">
        <v>106.8</v>
      </c>
      <c r="D4436" s="42">
        <v>178</v>
      </c>
      <c r="E4436" s="43">
        <v>44593</v>
      </c>
    </row>
    <row r="4437" spans="1:5" x14ac:dyDescent="0.25">
      <c r="A4437" s="41" t="s">
        <v>179</v>
      </c>
      <c r="B4437" s="42">
        <v>0.05</v>
      </c>
      <c r="C4437" s="42">
        <v>8.9</v>
      </c>
      <c r="D4437" s="42">
        <v>178</v>
      </c>
      <c r="E4437" s="43">
        <v>44593</v>
      </c>
    </row>
    <row r="4438" spans="1:5" x14ac:dyDescent="0.25">
      <c r="A4438" s="41" t="s">
        <v>80</v>
      </c>
      <c r="B4438" s="42">
        <v>0.56000000000000005</v>
      </c>
      <c r="C4438" s="42">
        <v>151.19999999999999</v>
      </c>
      <c r="D4438" s="42">
        <v>270</v>
      </c>
      <c r="E4438" s="43">
        <v>44593</v>
      </c>
    </row>
    <row r="4439" spans="1:5" x14ac:dyDescent="0.25">
      <c r="A4439" s="41" t="s">
        <v>80</v>
      </c>
      <c r="B4439" s="42">
        <v>5.7759999999999998</v>
      </c>
      <c r="C4439" s="42">
        <v>1559.52</v>
      </c>
      <c r="D4439" s="42">
        <v>270</v>
      </c>
      <c r="E4439" s="43">
        <v>44593</v>
      </c>
    </row>
    <row r="4440" spans="1:5" x14ac:dyDescent="0.25">
      <c r="A4440" s="41" t="s">
        <v>80</v>
      </c>
      <c r="B4440" s="42">
        <v>8.2799999999999994</v>
      </c>
      <c r="C4440" s="42">
        <v>2235.6</v>
      </c>
      <c r="D4440" s="42">
        <v>270</v>
      </c>
      <c r="E4440" s="43">
        <v>44593</v>
      </c>
    </row>
    <row r="4441" spans="1:5" x14ac:dyDescent="0.25">
      <c r="A4441" s="41" t="s">
        <v>80</v>
      </c>
      <c r="B4441" s="42">
        <v>0.84</v>
      </c>
      <c r="C4441" s="42">
        <v>226.8</v>
      </c>
      <c r="D4441" s="42">
        <v>270</v>
      </c>
      <c r="E4441" s="43">
        <v>44593</v>
      </c>
    </row>
    <row r="4442" spans="1:5" x14ac:dyDescent="0.25">
      <c r="A4442" s="41" t="s">
        <v>80</v>
      </c>
      <c r="B4442" s="42">
        <v>7.4880000000000004</v>
      </c>
      <c r="C4442" s="42">
        <v>2021.76</v>
      </c>
      <c r="D4442" s="42">
        <v>270</v>
      </c>
      <c r="E4442" s="43">
        <v>44593</v>
      </c>
    </row>
    <row r="4443" spans="1:5" x14ac:dyDescent="0.25">
      <c r="A4443" s="41" t="s">
        <v>80</v>
      </c>
      <c r="B4443" s="42">
        <v>8.2799999999999994</v>
      </c>
      <c r="C4443" s="42">
        <v>3107.86</v>
      </c>
      <c r="D4443" s="42">
        <v>375.35</v>
      </c>
      <c r="E4443" s="43">
        <v>44593</v>
      </c>
    </row>
    <row r="4444" spans="1:5" x14ac:dyDescent="0.25">
      <c r="A4444" s="41" t="s">
        <v>80</v>
      </c>
      <c r="B4444" s="42">
        <v>1.591</v>
      </c>
      <c r="C4444" s="42">
        <v>641.48</v>
      </c>
      <c r="D4444" s="42">
        <v>403.19</v>
      </c>
      <c r="E4444" s="43">
        <v>44593</v>
      </c>
    </row>
    <row r="4445" spans="1:5" x14ac:dyDescent="0.25">
      <c r="A4445" s="41" t="s">
        <v>80</v>
      </c>
      <c r="B4445" s="42">
        <v>0.56000000000000005</v>
      </c>
      <c r="C4445" s="42">
        <v>225.79</v>
      </c>
      <c r="D4445" s="42">
        <v>403.2</v>
      </c>
      <c r="E4445" s="43">
        <v>44593</v>
      </c>
    </row>
    <row r="4446" spans="1:5" x14ac:dyDescent="0.25">
      <c r="A4446" s="41" t="s">
        <v>80</v>
      </c>
      <c r="B4446" s="42">
        <v>0.93600000000000005</v>
      </c>
      <c r="C4446" s="42">
        <v>377.39</v>
      </c>
      <c r="D4446" s="42">
        <v>403.19</v>
      </c>
      <c r="E4446" s="43">
        <v>44593</v>
      </c>
    </row>
    <row r="4447" spans="1:5" x14ac:dyDescent="0.25">
      <c r="A4447" s="41" t="s">
        <v>80</v>
      </c>
      <c r="B4447" s="42">
        <v>2.8079999999999998</v>
      </c>
      <c r="C4447" s="42">
        <v>1132.1600000000001</v>
      </c>
      <c r="D4447" s="42">
        <v>403.19</v>
      </c>
      <c r="E4447" s="43">
        <v>44593</v>
      </c>
    </row>
    <row r="4448" spans="1:5" x14ac:dyDescent="0.25">
      <c r="A4448" s="41" t="s">
        <v>80</v>
      </c>
      <c r="B4448" s="42">
        <v>1.76</v>
      </c>
      <c r="C4448" s="42">
        <v>709.61</v>
      </c>
      <c r="D4448" s="42">
        <v>403.19</v>
      </c>
      <c r="E4448" s="43">
        <v>44593</v>
      </c>
    </row>
    <row r="4449" spans="1:5" x14ac:dyDescent="0.25">
      <c r="A4449" s="41" t="s">
        <v>80</v>
      </c>
      <c r="B4449" s="42">
        <v>0.56000000000000005</v>
      </c>
      <c r="C4449" s="42">
        <v>225.79</v>
      </c>
      <c r="D4449" s="42">
        <v>403.2</v>
      </c>
      <c r="E4449" s="43">
        <v>44593</v>
      </c>
    </row>
    <row r="4450" spans="1:5" x14ac:dyDescent="0.25">
      <c r="A4450" s="41" t="s">
        <v>80</v>
      </c>
      <c r="B4450" s="42">
        <v>4.2119999999999997</v>
      </c>
      <c r="C4450" s="42">
        <v>1698.23</v>
      </c>
      <c r="D4450" s="42">
        <v>403.19</v>
      </c>
      <c r="E4450" s="43">
        <v>44593</v>
      </c>
    </row>
    <row r="4451" spans="1:5" x14ac:dyDescent="0.25">
      <c r="A4451" s="41" t="s">
        <v>80</v>
      </c>
      <c r="B4451" s="42">
        <v>1.4</v>
      </c>
      <c r="C4451" s="42">
        <v>564.47</v>
      </c>
      <c r="D4451" s="42">
        <v>403.19</v>
      </c>
      <c r="E4451" s="43">
        <v>44593</v>
      </c>
    </row>
    <row r="4452" spans="1:5" x14ac:dyDescent="0.25">
      <c r="A4452" s="41" t="s">
        <v>80</v>
      </c>
      <c r="B4452" s="42">
        <v>0.16</v>
      </c>
      <c r="C4452" s="42">
        <v>64.510000000000005</v>
      </c>
      <c r="D4452" s="42">
        <v>403.19</v>
      </c>
      <c r="E4452" s="43">
        <v>44593</v>
      </c>
    </row>
    <row r="4453" spans="1:5" x14ac:dyDescent="0.25">
      <c r="A4453" s="41" t="s">
        <v>80</v>
      </c>
      <c r="B4453" s="42">
        <v>3.7440000000000002</v>
      </c>
      <c r="C4453" s="42">
        <v>1509.54</v>
      </c>
      <c r="D4453" s="42">
        <v>403.19</v>
      </c>
      <c r="E4453" s="43">
        <v>44593</v>
      </c>
    </row>
    <row r="4454" spans="1:5" x14ac:dyDescent="0.25">
      <c r="A4454" s="41" t="s">
        <v>80</v>
      </c>
      <c r="B4454" s="42">
        <v>1.591</v>
      </c>
      <c r="C4454" s="42">
        <v>641.47</v>
      </c>
      <c r="D4454" s="42">
        <v>403.19</v>
      </c>
      <c r="E4454" s="43">
        <v>44593</v>
      </c>
    </row>
    <row r="4455" spans="1:5" x14ac:dyDescent="0.25">
      <c r="A4455" s="41" t="s">
        <v>80</v>
      </c>
      <c r="B4455" s="42">
        <v>0.56000000000000005</v>
      </c>
      <c r="C4455" s="42">
        <v>225.79</v>
      </c>
      <c r="D4455" s="42">
        <v>403.2</v>
      </c>
      <c r="E4455" s="43">
        <v>44593</v>
      </c>
    </row>
    <row r="4456" spans="1:5" x14ac:dyDescent="0.25">
      <c r="A4456" s="41" t="s">
        <v>80</v>
      </c>
      <c r="B4456" s="42">
        <v>1.8720000000000001</v>
      </c>
      <c r="C4456" s="42">
        <v>621.17999999999995</v>
      </c>
      <c r="D4456" s="42">
        <v>331.83</v>
      </c>
      <c r="E4456" s="43">
        <v>44593</v>
      </c>
    </row>
    <row r="4457" spans="1:5" x14ac:dyDescent="0.25">
      <c r="A4457" s="41" t="s">
        <v>80</v>
      </c>
      <c r="B4457" s="42">
        <v>1.3919999999999999</v>
      </c>
      <c r="C4457" s="42">
        <v>375.84</v>
      </c>
      <c r="D4457" s="42">
        <v>270</v>
      </c>
      <c r="E4457" s="43">
        <v>44593</v>
      </c>
    </row>
    <row r="4458" spans="1:5" x14ac:dyDescent="0.25">
      <c r="A4458" s="41" t="s">
        <v>80</v>
      </c>
      <c r="B4458" s="42">
        <v>8.2799999999999994</v>
      </c>
      <c r="C4458" s="42">
        <v>2235.6</v>
      </c>
      <c r="D4458" s="42">
        <v>270</v>
      </c>
      <c r="E4458" s="43">
        <v>44593</v>
      </c>
    </row>
    <row r="4459" spans="1:5" x14ac:dyDescent="0.25">
      <c r="A4459" s="41" t="s">
        <v>80</v>
      </c>
      <c r="B4459" s="42">
        <v>1.3859999999999999</v>
      </c>
      <c r="C4459" s="42">
        <v>374.22</v>
      </c>
      <c r="D4459" s="42">
        <v>270</v>
      </c>
      <c r="E4459" s="43">
        <v>44593</v>
      </c>
    </row>
    <row r="4460" spans="1:5" x14ac:dyDescent="0.25">
      <c r="A4460" s="41" t="s">
        <v>80</v>
      </c>
      <c r="B4460" s="42">
        <v>6.5519999999999996</v>
      </c>
      <c r="C4460" s="42">
        <v>1769.04</v>
      </c>
      <c r="D4460" s="42">
        <v>270</v>
      </c>
      <c r="E4460" s="43">
        <v>44593</v>
      </c>
    </row>
    <row r="4461" spans="1:5" x14ac:dyDescent="0.25">
      <c r="A4461" s="41" t="s">
        <v>80</v>
      </c>
      <c r="B4461" s="42">
        <v>0.56000000000000005</v>
      </c>
      <c r="C4461" s="42">
        <v>151.19999999999999</v>
      </c>
      <c r="D4461" s="42">
        <v>270</v>
      </c>
      <c r="E4461" s="43">
        <v>44593</v>
      </c>
    </row>
    <row r="4462" spans="1:5" x14ac:dyDescent="0.25">
      <c r="A4462" s="41" t="s">
        <v>80</v>
      </c>
      <c r="B4462" s="42">
        <v>1.2</v>
      </c>
      <c r="C4462" s="42">
        <v>324</v>
      </c>
      <c r="D4462" s="42">
        <v>270</v>
      </c>
      <c r="E4462" s="43">
        <v>44593</v>
      </c>
    </row>
    <row r="4463" spans="1:5" x14ac:dyDescent="0.25">
      <c r="A4463" s="41" t="s">
        <v>80</v>
      </c>
      <c r="B4463" s="42">
        <v>1.8720000000000001</v>
      </c>
      <c r="C4463" s="42">
        <v>505.44</v>
      </c>
      <c r="D4463" s="42">
        <v>270</v>
      </c>
      <c r="E4463" s="43">
        <v>44593</v>
      </c>
    </row>
    <row r="4464" spans="1:5" x14ac:dyDescent="0.25">
      <c r="A4464" s="41" t="s">
        <v>80</v>
      </c>
      <c r="B4464" s="42">
        <v>1.76</v>
      </c>
      <c r="C4464" s="42">
        <v>475.2</v>
      </c>
      <c r="D4464" s="42">
        <v>270</v>
      </c>
      <c r="E4464" s="43">
        <v>44593</v>
      </c>
    </row>
    <row r="4465" spans="1:5" x14ac:dyDescent="0.25">
      <c r="A4465" s="41" t="s">
        <v>80</v>
      </c>
      <c r="B4465" s="42">
        <v>0.56000000000000005</v>
      </c>
      <c r="C4465" s="42">
        <v>151.19999999999999</v>
      </c>
      <c r="D4465" s="42">
        <v>270</v>
      </c>
      <c r="E4465" s="43">
        <v>44593</v>
      </c>
    </row>
    <row r="4466" spans="1:5" x14ac:dyDescent="0.25">
      <c r="A4466" s="41" t="s">
        <v>80</v>
      </c>
      <c r="B4466" s="42">
        <v>2.8079999999999998</v>
      </c>
      <c r="C4466" s="42">
        <v>758.16</v>
      </c>
      <c r="D4466" s="42">
        <v>270</v>
      </c>
      <c r="E4466" s="43">
        <v>44593</v>
      </c>
    </row>
    <row r="4467" spans="1:5" x14ac:dyDescent="0.25">
      <c r="A4467" s="41" t="s">
        <v>80</v>
      </c>
      <c r="B4467" s="42">
        <v>0.84</v>
      </c>
      <c r="C4467" s="42">
        <v>226.8</v>
      </c>
      <c r="D4467" s="42">
        <v>270</v>
      </c>
      <c r="E4467" s="43">
        <v>44593</v>
      </c>
    </row>
    <row r="4468" spans="1:5" x14ac:dyDescent="0.25">
      <c r="A4468" s="41" t="s">
        <v>80</v>
      </c>
      <c r="B4468" s="42">
        <v>6.7279999999999998</v>
      </c>
      <c r="C4468" s="42">
        <v>1816.56</v>
      </c>
      <c r="D4468" s="42">
        <v>270</v>
      </c>
      <c r="E4468" s="43">
        <v>44593</v>
      </c>
    </row>
    <row r="4469" spans="1:5" x14ac:dyDescent="0.25">
      <c r="A4469" s="41" t="s">
        <v>80</v>
      </c>
      <c r="B4469" s="42">
        <v>0.56000000000000005</v>
      </c>
      <c r="C4469" s="42">
        <v>151.19999999999999</v>
      </c>
      <c r="D4469" s="42">
        <v>270</v>
      </c>
      <c r="E4469" s="43">
        <v>44593</v>
      </c>
    </row>
    <row r="4470" spans="1:5" x14ac:dyDescent="0.25">
      <c r="A4470" s="41" t="s">
        <v>80</v>
      </c>
      <c r="B4470" s="42">
        <v>3.4129999999999998</v>
      </c>
      <c r="C4470" s="42">
        <v>921.51</v>
      </c>
      <c r="D4470" s="42">
        <v>270</v>
      </c>
      <c r="E4470" s="43">
        <v>44593</v>
      </c>
    </row>
    <row r="4471" spans="1:5" x14ac:dyDescent="0.25">
      <c r="A4471" s="41" t="s">
        <v>80</v>
      </c>
      <c r="B4471" s="42">
        <v>0.84</v>
      </c>
      <c r="C4471" s="42">
        <v>226.8</v>
      </c>
      <c r="D4471" s="42">
        <v>270</v>
      </c>
      <c r="E4471" s="43">
        <v>44593</v>
      </c>
    </row>
    <row r="4472" spans="1:5" x14ac:dyDescent="0.25">
      <c r="A4472" s="41" t="s">
        <v>80</v>
      </c>
      <c r="B4472" s="42">
        <v>1.7989999999999999</v>
      </c>
      <c r="C4472" s="42">
        <v>485.73</v>
      </c>
      <c r="D4472" s="42">
        <v>270</v>
      </c>
      <c r="E4472" s="43">
        <v>44593</v>
      </c>
    </row>
    <row r="4473" spans="1:5" x14ac:dyDescent="0.25">
      <c r="A4473" s="41" t="s">
        <v>80</v>
      </c>
      <c r="B4473" s="42">
        <v>1.76</v>
      </c>
      <c r="C4473" s="42">
        <v>475.2</v>
      </c>
      <c r="D4473" s="42">
        <v>270</v>
      </c>
      <c r="E4473" s="43">
        <v>44593</v>
      </c>
    </row>
    <row r="4474" spans="1:5" x14ac:dyDescent="0.25">
      <c r="A4474" s="41" t="s">
        <v>80</v>
      </c>
      <c r="B4474" s="42">
        <v>1.6719999999999999</v>
      </c>
      <c r="C4474" s="42">
        <v>451.44</v>
      </c>
      <c r="D4474" s="42">
        <v>270</v>
      </c>
      <c r="E4474" s="43">
        <v>44593</v>
      </c>
    </row>
    <row r="4475" spans="1:5" x14ac:dyDescent="0.25">
      <c r="A4475" s="41" t="s">
        <v>80</v>
      </c>
      <c r="B4475" s="42">
        <v>5.5910000000000002</v>
      </c>
      <c r="C4475" s="42">
        <v>1515.33</v>
      </c>
      <c r="D4475" s="42">
        <v>271.02999999999997</v>
      </c>
      <c r="E4475" s="43">
        <v>44593</v>
      </c>
    </row>
    <row r="4476" spans="1:5" x14ac:dyDescent="0.25">
      <c r="A4476" s="41" t="s">
        <v>80</v>
      </c>
      <c r="B4476" s="42">
        <v>2.8079999999999998</v>
      </c>
      <c r="C4476" s="42">
        <v>786.24</v>
      </c>
      <c r="D4476" s="42">
        <v>280</v>
      </c>
      <c r="E4476" s="43">
        <v>44593</v>
      </c>
    </row>
    <row r="4477" spans="1:5" x14ac:dyDescent="0.25">
      <c r="A4477" s="41" t="s">
        <v>80</v>
      </c>
      <c r="B4477" s="42">
        <v>0.84</v>
      </c>
      <c r="C4477" s="42">
        <v>235.2</v>
      </c>
      <c r="D4477" s="42">
        <v>280</v>
      </c>
      <c r="E4477" s="43">
        <v>44593</v>
      </c>
    </row>
    <row r="4478" spans="1:5" x14ac:dyDescent="0.25">
      <c r="A4478" s="41" t="s">
        <v>80</v>
      </c>
      <c r="B4478" s="42">
        <v>3.7440000000000002</v>
      </c>
      <c r="C4478" s="42">
        <v>1048.32</v>
      </c>
      <c r="D4478" s="42">
        <v>280</v>
      </c>
      <c r="E4478" s="43">
        <v>44593</v>
      </c>
    </row>
    <row r="4479" spans="1:5" x14ac:dyDescent="0.25">
      <c r="A4479" s="41" t="s">
        <v>80</v>
      </c>
      <c r="B4479" s="42">
        <v>6.21</v>
      </c>
      <c r="C4479" s="42">
        <v>1738.8</v>
      </c>
      <c r="D4479" s="42">
        <v>280</v>
      </c>
      <c r="E4479" s="43">
        <v>44593</v>
      </c>
    </row>
    <row r="4480" spans="1:5" x14ac:dyDescent="0.25">
      <c r="A4480" s="41" t="s">
        <v>80</v>
      </c>
      <c r="B4480" s="42">
        <v>1.591</v>
      </c>
      <c r="C4480" s="42">
        <v>445.48</v>
      </c>
      <c r="D4480" s="42">
        <v>280</v>
      </c>
      <c r="E4480" s="43">
        <v>44593</v>
      </c>
    </row>
    <row r="4481" spans="1:5" x14ac:dyDescent="0.25">
      <c r="A4481" s="41" t="s">
        <v>80</v>
      </c>
      <c r="B4481" s="42">
        <v>0.84</v>
      </c>
      <c r="C4481" s="42">
        <v>235.2</v>
      </c>
      <c r="D4481" s="42">
        <v>280</v>
      </c>
      <c r="E4481" s="43">
        <v>44593</v>
      </c>
    </row>
    <row r="4482" spans="1:5" x14ac:dyDescent="0.25">
      <c r="A4482" s="41" t="s">
        <v>80</v>
      </c>
      <c r="B4482" s="42">
        <v>7.4880000000000004</v>
      </c>
      <c r="C4482" s="42">
        <v>2096.64</v>
      </c>
      <c r="D4482" s="42">
        <v>280</v>
      </c>
      <c r="E4482" s="43">
        <v>44593</v>
      </c>
    </row>
    <row r="4483" spans="1:5" x14ac:dyDescent="0.25">
      <c r="A4483" s="41" t="s">
        <v>80</v>
      </c>
      <c r="B4483" s="42">
        <v>7.2450000000000001</v>
      </c>
      <c r="C4483" s="42">
        <v>2028.6</v>
      </c>
      <c r="D4483" s="42">
        <v>280</v>
      </c>
      <c r="E4483" s="43">
        <v>44593</v>
      </c>
    </row>
    <row r="4484" spans="1:5" x14ac:dyDescent="0.25">
      <c r="A4484" s="41" t="s">
        <v>80</v>
      </c>
      <c r="B4484" s="42">
        <v>1.966</v>
      </c>
      <c r="C4484" s="42">
        <v>550.48</v>
      </c>
      <c r="D4484" s="42">
        <v>280</v>
      </c>
      <c r="E4484" s="43">
        <v>44593</v>
      </c>
    </row>
    <row r="4485" spans="1:5" x14ac:dyDescent="0.25">
      <c r="A4485" s="41" t="s">
        <v>80</v>
      </c>
      <c r="B4485" s="42">
        <v>1.4</v>
      </c>
      <c r="C4485" s="42">
        <v>392</v>
      </c>
      <c r="D4485" s="42">
        <v>280</v>
      </c>
      <c r="E4485" s="43">
        <v>44593</v>
      </c>
    </row>
    <row r="4486" spans="1:5" x14ac:dyDescent="0.25">
      <c r="A4486" s="41" t="s">
        <v>80</v>
      </c>
      <c r="B4486" s="42">
        <v>2.8079999999999998</v>
      </c>
      <c r="C4486" s="42">
        <v>786.24</v>
      </c>
      <c r="D4486" s="42">
        <v>280</v>
      </c>
      <c r="E4486" s="43">
        <v>44593</v>
      </c>
    </row>
    <row r="4487" spans="1:5" x14ac:dyDescent="0.25">
      <c r="A4487" s="41" t="s">
        <v>80</v>
      </c>
      <c r="B4487" s="42">
        <v>1.8720000000000001</v>
      </c>
      <c r="C4487" s="42">
        <v>524.16</v>
      </c>
      <c r="D4487" s="42">
        <v>280</v>
      </c>
      <c r="E4487" s="43">
        <v>44593</v>
      </c>
    </row>
    <row r="4488" spans="1:5" x14ac:dyDescent="0.25">
      <c r="A4488" s="41" t="s">
        <v>80</v>
      </c>
      <c r="B4488" s="42">
        <v>1.4</v>
      </c>
      <c r="C4488" s="42">
        <v>392</v>
      </c>
      <c r="D4488" s="42">
        <v>280</v>
      </c>
      <c r="E4488" s="43">
        <v>44593</v>
      </c>
    </row>
    <row r="4489" spans="1:5" x14ac:dyDescent="0.25">
      <c r="A4489" s="41" t="s">
        <v>80</v>
      </c>
      <c r="B4489" s="42">
        <v>5.6159999999999997</v>
      </c>
      <c r="C4489" s="42">
        <v>1572.48</v>
      </c>
      <c r="D4489" s="42">
        <v>280</v>
      </c>
      <c r="E4489" s="43">
        <v>44593</v>
      </c>
    </row>
    <row r="4490" spans="1:5" x14ac:dyDescent="0.25">
      <c r="A4490" s="41" t="s">
        <v>80</v>
      </c>
      <c r="B4490" s="42">
        <v>1.8720000000000001</v>
      </c>
      <c r="C4490" s="42">
        <v>524.16</v>
      </c>
      <c r="D4490" s="42">
        <v>280</v>
      </c>
      <c r="E4490" s="43">
        <v>44593</v>
      </c>
    </row>
    <row r="4491" spans="1:5" x14ac:dyDescent="0.25">
      <c r="A4491" s="41" t="s">
        <v>80</v>
      </c>
      <c r="B4491" s="42">
        <v>1.4</v>
      </c>
      <c r="C4491" s="42">
        <v>392</v>
      </c>
      <c r="D4491" s="42">
        <v>280</v>
      </c>
      <c r="E4491" s="43">
        <v>44593</v>
      </c>
    </row>
    <row r="4492" spans="1:5" x14ac:dyDescent="0.25">
      <c r="A4492" s="41" t="s">
        <v>80</v>
      </c>
      <c r="B4492" s="42">
        <v>0.08</v>
      </c>
      <c r="C4492" s="42">
        <v>22.4</v>
      </c>
      <c r="D4492" s="42">
        <v>280</v>
      </c>
      <c r="E4492" s="43">
        <v>44593</v>
      </c>
    </row>
    <row r="4493" spans="1:5" x14ac:dyDescent="0.25">
      <c r="A4493" s="41" t="s">
        <v>80</v>
      </c>
      <c r="B4493" s="42">
        <v>1.8720000000000001</v>
      </c>
      <c r="C4493" s="42">
        <v>827.62</v>
      </c>
      <c r="D4493" s="42">
        <v>442.1</v>
      </c>
      <c r="E4493" s="43">
        <v>44593</v>
      </c>
    </row>
    <row r="4494" spans="1:5" x14ac:dyDescent="0.25">
      <c r="A4494" s="41" t="s">
        <v>80</v>
      </c>
      <c r="B4494" s="42">
        <v>1.1200000000000001</v>
      </c>
      <c r="C4494" s="42">
        <v>522.37</v>
      </c>
      <c r="D4494" s="42">
        <v>466.4</v>
      </c>
      <c r="E4494" s="43">
        <v>44593</v>
      </c>
    </row>
    <row r="4495" spans="1:5" x14ac:dyDescent="0.25">
      <c r="A4495" s="41" t="s">
        <v>80</v>
      </c>
      <c r="B4495" s="42">
        <v>3.7440000000000002</v>
      </c>
      <c r="C4495" s="42">
        <v>1622.43</v>
      </c>
      <c r="D4495" s="42">
        <v>433.34</v>
      </c>
      <c r="E4495" s="43">
        <v>44593</v>
      </c>
    </row>
    <row r="4496" spans="1:5" x14ac:dyDescent="0.25">
      <c r="A4496" s="41" t="s">
        <v>80</v>
      </c>
      <c r="B4496" s="42">
        <v>2.3679999999999999</v>
      </c>
      <c r="C4496" s="42">
        <v>663.04</v>
      </c>
      <c r="D4496" s="42">
        <v>280</v>
      </c>
      <c r="E4496" s="43">
        <v>44593</v>
      </c>
    </row>
    <row r="4497" spans="1:5" x14ac:dyDescent="0.25">
      <c r="A4497" s="41" t="s">
        <v>80</v>
      </c>
      <c r="B4497" s="42">
        <v>8.2799999999999994</v>
      </c>
      <c r="C4497" s="42">
        <v>2318.4</v>
      </c>
      <c r="D4497" s="42">
        <v>280</v>
      </c>
      <c r="E4497" s="43">
        <v>44593</v>
      </c>
    </row>
    <row r="4498" spans="1:5" x14ac:dyDescent="0.25">
      <c r="A4498" s="41" t="s">
        <v>80</v>
      </c>
      <c r="B4498" s="42">
        <v>1.806</v>
      </c>
      <c r="C4498" s="42">
        <v>505.68</v>
      </c>
      <c r="D4498" s="42">
        <v>280</v>
      </c>
      <c r="E4498" s="43">
        <v>44593</v>
      </c>
    </row>
    <row r="4499" spans="1:5" x14ac:dyDescent="0.25">
      <c r="A4499" s="41" t="s">
        <v>80</v>
      </c>
      <c r="B4499" s="42">
        <v>5.6159999999999997</v>
      </c>
      <c r="C4499" s="42">
        <v>1572.48</v>
      </c>
      <c r="D4499" s="42">
        <v>280</v>
      </c>
      <c r="E4499" s="43">
        <v>44593</v>
      </c>
    </row>
    <row r="4500" spans="1:5" x14ac:dyDescent="0.25">
      <c r="A4500" s="41" t="s">
        <v>80</v>
      </c>
      <c r="B4500" s="42">
        <v>1.1200000000000001</v>
      </c>
      <c r="C4500" s="42">
        <v>313.60000000000002</v>
      </c>
      <c r="D4500" s="42">
        <v>280</v>
      </c>
      <c r="E4500" s="43">
        <v>44593</v>
      </c>
    </row>
    <row r="4501" spans="1:5" x14ac:dyDescent="0.25">
      <c r="A4501" s="41" t="s">
        <v>80</v>
      </c>
      <c r="B4501" s="42">
        <v>1.24</v>
      </c>
      <c r="C4501" s="42">
        <v>347.2</v>
      </c>
      <c r="D4501" s="42">
        <v>280</v>
      </c>
      <c r="E4501" s="43">
        <v>44593</v>
      </c>
    </row>
    <row r="4502" spans="1:5" x14ac:dyDescent="0.25">
      <c r="A4502" s="41" t="s">
        <v>80</v>
      </c>
      <c r="B4502" s="42">
        <v>1.8720000000000001</v>
      </c>
      <c r="C4502" s="42">
        <v>524.16</v>
      </c>
      <c r="D4502" s="42">
        <v>280</v>
      </c>
      <c r="E4502" s="43">
        <v>44593</v>
      </c>
    </row>
    <row r="4503" spans="1:5" x14ac:dyDescent="0.25">
      <c r="A4503" s="41" t="s">
        <v>80</v>
      </c>
      <c r="B4503" s="42">
        <v>2.0699999999999998</v>
      </c>
      <c r="C4503" s="42">
        <v>579.6</v>
      </c>
      <c r="D4503" s="42">
        <v>280</v>
      </c>
      <c r="E4503" s="43">
        <v>44593</v>
      </c>
    </row>
    <row r="4504" spans="1:5" x14ac:dyDescent="0.25">
      <c r="A4504" s="41" t="s">
        <v>80</v>
      </c>
      <c r="B4504" s="42">
        <v>1.1200000000000001</v>
      </c>
      <c r="C4504" s="42">
        <v>313.60000000000002</v>
      </c>
      <c r="D4504" s="42">
        <v>280</v>
      </c>
      <c r="E4504" s="43">
        <v>44593</v>
      </c>
    </row>
    <row r="4505" spans="1:5" x14ac:dyDescent="0.25">
      <c r="A4505" s="41" t="s">
        <v>80</v>
      </c>
      <c r="B4505" s="42">
        <v>1.1200000000000001</v>
      </c>
      <c r="C4505" s="42">
        <v>313.60000000000002</v>
      </c>
      <c r="D4505" s="42">
        <v>280</v>
      </c>
      <c r="E4505" s="43">
        <v>44593</v>
      </c>
    </row>
    <row r="4506" spans="1:5" x14ac:dyDescent="0.25">
      <c r="A4506" s="41" t="s">
        <v>80</v>
      </c>
      <c r="B4506" s="42">
        <v>9.3149999999999995</v>
      </c>
      <c r="C4506" s="42">
        <v>2608.1999999999998</v>
      </c>
      <c r="D4506" s="42">
        <v>280</v>
      </c>
      <c r="E4506" s="43">
        <v>44593</v>
      </c>
    </row>
    <row r="4507" spans="1:5" x14ac:dyDescent="0.25">
      <c r="A4507" s="41" t="s">
        <v>80</v>
      </c>
      <c r="B4507" s="42">
        <v>1.1200000000000001</v>
      </c>
      <c r="C4507" s="42">
        <v>313.60000000000002</v>
      </c>
      <c r="D4507" s="42">
        <v>280</v>
      </c>
      <c r="E4507" s="43">
        <v>44593</v>
      </c>
    </row>
    <row r="4508" spans="1:5" x14ac:dyDescent="0.25">
      <c r="A4508" s="41" t="s">
        <v>80</v>
      </c>
      <c r="B4508" s="42">
        <v>3.7440000000000002</v>
      </c>
      <c r="C4508" s="42">
        <v>1048.32</v>
      </c>
      <c r="D4508" s="42">
        <v>280</v>
      </c>
      <c r="E4508" s="43">
        <v>44593</v>
      </c>
    </row>
    <row r="4509" spans="1:5" x14ac:dyDescent="0.25">
      <c r="A4509" s="41" t="s">
        <v>80</v>
      </c>
      <c r="B4509" s="42">
        <v>1.8720000000000001</v>
      </c>
      <c r="C4509" s="42">
        <v>524.16</v>
      </c>
      <c r="D4509" s="42">
        <v>280</v>
      </c>
      <c r="E4509" s="43">
        <v>44593</v>
      </c>
    </row>
    <row r="4510" spans="1:5" x14ac:dyDescent="0.25">
      <c r="A4510" s="41" t="s">
        <v>80</v>
      </c>
      <c r="B4510" s="42">
        <v>1.7210000000000001</v>
      </c>
      <c r="C4510" s="42">
        <v>481.88</v>
      </c>
      <c r="D4510" s="42">
        <v>280</v>
      </c>
      <c r="E4510" s="43">
        <v>44593</v>
      </c>
    </row>
    <row r="4511" spans="1:5" x14ac:dyDescent="0.25">
      <c r="A4511" s="41" t="s">
        <v>80</v>
      </c>
      <c r="B4511" s="42">
        <v>0.9</v>
      </c>
      <c r="C4511" s="42">
        <v>252</v>
      </c>
      <c r="D4511" s="42">
        <v>280</v>
      </c>
      <c r="E4511" s="43">
        <v>44593</v>
      </c>
    </row>
    <row r="4512" spans="1:5" x14ac:dyDescent="0.25">
      <c r="A4512" s="41" t="s">
        <v>80</v>
      </c>
      <c r="B4512" s="42">
        <v>2.5760000000000001</v>
      </c>
      <c r="C4512" s="42">
        <v>721.28</v>
      </c>
      <c r="D4512" s="42">
        <v>280</v>
      </c>
      <c r="E4512" s="43">
        <v>44593</v>
      </c>
    </row>
    <row r="4513" spans="1:5" x14ac:dyDescent="0.25">
      <c r="A4513" s="41" t="s">
        <v>80</v>
      </c>
      <c r="B4513" s="42">
        <v>5.8410000000000002</v>
      </c>
      <c r="C4513" s="42">
        <v>1635.48</v>
      </c>
      <c r="D4513" s="42">
        <v>280</v>
      </c>
      <c r="E4513" s="43">
        <v>44593</v>
      </c>
    </row>
    <row r="4514" spans="1:5" x14ac:dyDescent="0.25">
      <c r="A4514" s="41" t="s">
        <v>95</v>
      </c>
      <c r="B4514" s="42">
        <v>2.036</v>
      </c>
      <c r="C4514" s="42">
        <v>600.62</v>
      </c>
      <c r="D4514" s="42">
        <v>295</v>
      </c>
      <c r="E4514" s="43">
        <v>44593</v>
      </c>
    </row>
    <row r="4515" spans="1:5" x14ac:dyDescent="0.25">
      <c r="A4515" s="41" t="s">
        <v>95</v>
      </c>
      <c r="B4515" s="42">
        <v>1.131</v>
      </c>
      <c r="C4515" s="42">
        <v>333.65</v>
      </c>
      <c r="D4515" s="42">
        <v>295</v>
      </c>
      <c r="E4515" s="43">
        <v>44593</v>
      </c>
    </row>
    <row r="4516" spans="1:5" x14ac:dyDescent="0.25">
      <c r="A4516" s="41" t="s">
        <v>95</v>
      </c>
      <c r="B4516" s="42">
        <v>1.357</v>
      </c>
      <c r="C4516" s="42">
        <v>400.32</v>
      </c>
      <c r="D4516" s="42">
        <v>295</v>
      </c>
      <c r="E4516" s="43">
        <v>44593</v>
      </c>
    </row>
    <row r="4517" spans="1:5" x14ac:dyDescent="0.25">
      <c r="A4517" s="41" t="s">
        <v>95</v>
      </c>
      <c r="B4517" s="42">
        <v>2.8279999999999998</v>
      </c>
      <c r="C4517" s="42">
        <v>834.26</v>
      </c>
      <c r="D4517" s="42">
        <v>295</v>
      </c>
      <c r="E4517" s="43">
        <v>44593</v>
      </c>
    </row>
    <row r="4518" spans="1:5" x14ac:dyDescent="0.25">
      <c r="A4518" s="41" t="s">
        <v>95</v>
      </c>
      <c r="B4518" s="42">
        <v>0.96099999999999997</v>
      </c>
      <c r="C4518" s="42">
        <v>283.49</v>
      </c>
      <c r="D4518" s="42">
        <v>294.99</v>
      </c>
      <c r="E4518" s="43">
        <v>44593</v>
      </c>
    </row>
    <row r="4519" spans="1:5" x14ac:dyDescent="0.25">
      <c r="A4519" s="41" t="s">
        <v>95</v>
      </c>
      <c r="B4519" s="42">
        <v>2.036</v>
      </c>
      <c r="C4519" s="42">
        <v>407.65</v>
      </c>
      <c r="D4519" s="42">
        <v>200.22</v>
      </c>
      <c r="E4519" s="43">
        <v>44593</v>
      </c>
    </row>
    <row r="4520" spans="1:5" x14ac:dyDescent="0.25">
      <c r="A4520" s="41" t="s">
        <v>95</v>
      </c>
      <c r="B4520" s="42">
        <v>2.8279999999999998</v>
      </c>
      <c r="C4520" s="42">
        <v>748</v>
      </c>
      <c r="D4520" s="42">
        <v>264.5</v>
      </c>
      <c r="E4520" s="43">
        <v>44593</v>
      </c>
    </row>
    <row r="4521" spans="1:5" x14ac:dyDescent="0.25">
      <c r="A4521" s="41" t="s">
        <v>95</v>
      </c>
      <c r="B4521" s="42">
        <v>3.6629999999999998</v>
      </c>
      <c r="C4521" s="42">
        <v>1080.58</v>
      </c>
      <c r="D4521" s="42">
        <v>295</v>
      </c>
      <c r="E4521" s="43">
        <v>44593</v>
      </c>
    </row>
    <row r="4522" spans="1:5" x14ac:dyDescent="0.25">
      <c r="A4522" s="41" t="s">
        <v>95</v>
      </c>
      <c r="B4522" s="42">
        <v>2.8279999999999998</v>
      </c>
      <c r="C4522" s="42">
        <v>834.26</v>
      </c>
      <c r="D4522" s="42">
        <v>295</v>
      </c>
      <c r="E4522" s="43">
        <v>44593</v>
      </c>
    </row>
    <row r="4523" spans="1:5" x14ac:dyDescent="0.25">
      <c r="A4523" s="41" t="s">
        <v>95</v>
      </c>
      <c r="B4523" s="42">
        <v>2.375</v>
      </c>
      <c r="C4523" s="42">
        <v>700.63</v>
      </c>
      <c r="D4523" s="42">
        <v>295</v>
      </c>
      <c r="E4523" s="43">
        <v>44593</v>
      </c>
    </row>
    <row r="4524" spans="1:5" x14ac:dyDescent="0.25">
      <c r="A4524" s="41" t="s">
        <v>95</v>
      </c>
      <c r="B4524" s="42">
        <v>1.8240000000000001</v>
      </c>
      <c r="C4524" s="42">
        <v>538.08000000000004</v>
      </c>
      <c r="D4524" s="42">
        <v>295</v>
      </c>
      <c r="E4524" s="43">
        <v>44593</v>
      </c>
    </row>
    <row r="4525" spans="1:5" x14ac:dyDescent="0.25">
      <c r="A4525" s="41" t="s">
        <v>95</v>
      </c>
      <c r="B4525" s="42">
        <v>1.3</v>
      </c>
      <c r="C4525" s="42">
        <v>383.5</v>
      </c>
      <c r="D4525" s="42">
        <v>295</v>
      </c>
      <c r="E4525" s="43">
        <v>44593</v>
      </c>
    </row>
    <row r="4526" spans="1:5" x14ac:dyDescent="0.25">
      <c r="A4526" s="41" t="s">
        <v>95</v>
      </c>
      <c r="B4526" s="42">
        <v>2.714</v>
      </c>
      <c r="C4526" s="42">
        <v>800.63</v>
      </c>
      <c r="D4526" s="42">
        <v>295</v>
      </c>
      <c r="E4526" s="43">
        <v>44593</v>
      </c>
    </row>
    <row r="4527" spans="1:5" x14ac:dyDescent="0.25">
      <c r="A4527" s="41" t="s">
        <v>95</v>
      </c>
      <c r="B4527" s="42">
        <v>3.3929999999999998</v>
      </c>
      <c r="C4527" s="42">
        <v>1000.94</v>
      </c>
      <c r="D4527" s="42">
        <v>295</v>
      </c>
      <c r="E4527" s="43">
        <v>44593</v>
      </c>
    </row>
    <row r="4528" spans="1:5" x14ac:dyDescent="0.25">
      <c r="A4528" s="41" t="s">
        <v>95</v>
      </c>
      <c r="B4528" s="42">
        <v>1.131</v>
      </c>
      <c r="C4528" s="42">
        <v>333.64</v>
      </c>
      <c r="D4528" s="42">
        <v>295</v>
      </c>
      <c r="E4528" s="43">
        <v>44593</v>
      </c>
    </row>
    <row r="4529" spans="1:5" x14ac:dyDescent="0.25">
      <c r="A4529" s="41" t="s">
        <v>95</v>
      </c>
      <c r="B4529" s="42">
        <v>2.036</v>
      </c>
      <c r="C4529" s="42">
        <v>600.62</v>
      </c>
      <c r="D4529" s="42">
        <v>295</v>
      </c>
      <c r="E4529" s="43">
        <v>44593</v>
      </c>
    </row>
    <row r="4530" spans="1:5" x14ac:dyDescent="0.25">
      <c r="A4530" s="41" t="s">
        <v>95</v>
      </c>
      <c r="B4530" s="42">
        <v>3.3929999999999998</v>
      </c>
      <c r="C4530" s="42">
        <v>1000.93</v>
      </c>
      <c r="D4530" s="42">
        <v>295</v>
      </c>
      <c r="E4530" s="43">
        <v>44593</v>
      </c>
    </row>
    <row r="4531" spans="1:5" x14ac:dyDescent="0.25">
      <c r="A4531" s="41" t="s">
        <v>95</v>
      </c>
      <c r="B4531" s="42">
        <v>4.0720000000000001</v>
      </c>
      <c r="C4531" s="42">
        <v>1201.24</v>
      </c>
      <c r="D4531" s="42">
        <v>295</v>
      </c>
      <c r="E4531" s="43">
        <v>44593</v>
      </c>
    </row>
    <row r="4532" spans="1:5" x14ac:dyDescent="0.25">
      <c r="A4532" s="41" t="s">
        <v>95</v>
      </c>
      <c r="B4532" s="42">
        <v>2.85</v>
      </c>
      <c r="C4532" s="42">
        <v>840.75</v>
      </c>
      <c r="D4532" s="42">
        <v>295</v>
      </c>
      <c r="E4532" s="43">
        <v>44593</v>
      </c>
    </row>
    <row r="4533" spans="1:5" x14ac:dyDescent="0.25">
      <c r="A4533" s="41" t="s">
        <v>95</v>
      </c>
      <c r="B4533" s="42">
        <v>1.131</v>
      </c>
      <c r="C4533" s="42">
        <v>333.65</v>
      </c>
      <c r="D4533" s="42">
        <v>295</v>
      </c>
      <c r="E4533" s="43">
        <v>44593</v>
      </c>
    </row>
    <row r="4534" spans="1:5" x14ac:dyDescent="0.25">
      <c r="A4534" s="41" t="s">
        <v>95</v>
      </c>
      <c r="B4534" s="42">
        <v>2.8279999999999998</v>
      </c>
      <c r="C4534" s="42">
        <v>834.26</v>
      </c>
      <c r="D4534" s="42">
        <v>295</v>
      </c>
      <c r="E4534" s="43">
        <v>44593</v>
      </c>
    </row>
    <row r="4535" spans="1:5" x14ac:dyDescent="0.25">
      <c r="A4535" s="41" t="s">
        <v>110</v>
      </c>
      <c r="B4535" s="42">
        <v>0.34599999999999997</v>
      </c>
      <c r="C4535" s="42">
        <v>468.12</v>
      </c>
      <c r="D4535" s="42">
        <v>1352.95</v>
      </c>
      <c r="E4535" s="43">
        <v>44593</v>
      </c>
    </row>
    <row r="4536" spans="1:5" x14ac:dyDescent="0.25">
      <c r="A4536" s="41" t="s">
        <v>110</v>
      </c>
      <c r="B4536" s="42">
        <v>0.68</v>
      </c>
      <c r="C4536" s="42">
        <v>1028</v>
      </c>
      <c r="D4536" s="42">
        <v>1511.76</v>
      </c>
      <c r="E4536" s="43">
        <v>44593</v>
      </c>
    </row>
    <row r="4537" spans="1:5" x14ac:dyDescent="0.25">
      <c r="A4537" s="41" t="s">
        <v>111</v>
      </c>
      <c r="B4537" s="42">
        <v>0.55200000000000005</v>
      </c>
      <c r="C4537" s="42">
        <v>1104</v>
      </c>
      <c r="D4537" s="42">
        <v>2000</v>
      </c>
      <c r="E4537" s="43">
        <v>44593</v>
      </c>
    </row>
    <row r="4538" spans="1:5" x14ac:dyDescent="0.25">
      <c r="A4538" s="41" t="s">
        <v>111</v>
      </c>
      <c r="B4538" s="42">
        <v>0.55700000000000005</v>
      </c>
      <c r="C4538" s="42">
        <v>1114</v>
      </c>
      <c r="D4538" s="42">
        <v>2000</v>
      </c>
      <c r="E4538" s="43">
        <v>44593</v>
      </c>
    </row>
    <row r="4539" spans="1:5" x14ac:dyDescent="0.25">
      <c r="A4539" s="41" t="s">
        <v>111</v>
      </c>
      <c r="B4539" s="42">
        <v>0.55700000000000005</v>
      </c>
      <c r="C4539" s="42">
        <v>1114</v>
      </c>
      <c r="D4539" s="42">
        <v>2000</v>
      </c>
      <c r="E4539" s="43">
        <v>44593</v>
      </c>
    </row>
    <row r="4540" spans="1:5" x14ac:dyDescent="0.25">
      <c r="A4540" s="41" t="s">
        <v>111</v>
      </c>
      <c r="B4540" s="42">
        <v>0.55700000000000005</v>
      </c>
      <c r="C4540" s="42">
        <v>1312.21</v>
      </c>
      <c r="D4540" s="42">
        <v>2355.85</v>
      </c>
      <c r="E4540" s="43">
        <v>44593</v>
      </c>
    </row>
    <row r="4541" spans="1:5" x14ac:dyDescent="0.25">
      <c r="A4541" s="41" t="s">
        <v>111</v>
      </c>
      <c r="B4541" s="42">
        <v>0.55700000000000005</v>
      </c>
      <c r="C4541" s="42">
        <v>1218.79</v>
      </c>
      <c r="D4541" s="42">
        <v>2188.13</v>
      </c>
      <c r="E4541" s="43">
        <v>44593</v>
      </c>
    </row>
    <row r="4542" spans="1:5" x14ac:dyDescent="0.25">
      <c r="A4542" s="41" t="s">
        <v>111</v>
      </c>
      <c r="B4542" s="42">
        <v>0.69599999999999995</v>
      </c>
      <c r="C4542" s="42">
        <v>1392</v>
      </c>
      <c r="D4542" s="42">
        <v>2000</v>
      </c>
      <c r="E4542" s="43">
        <v>44593</v>
      </c>
    </row>
    <row r="4543" spans="1:5" x14ac:dyDescent="0.25">
      <c r="A4543" s="41" t="s">
        <v>111</v>
      </c>
      <c r="B4543" s="42">
        <v>0.41699999999999998</v>
      </c>
      <c r="C4543" s="42">
        <v>834</v>
      </c>
      <c r="D4543" s="42">
        <v>2000</v>
      </c>
      <c r="E4543" s="43">
        <v>44593</v>
      </c>
    </row>
    <row r="4544" spans="1:5" x14ac:dyDescent="0.25">
      <c r="A4544" s="41" t="s">
        <v>56</v>
      </c>
      <c r="B4544" s="42">
        <v>1</v>
      </c>
      <c r="C4544" s="42">
        <v>640</v>
      </c>
      <c r="D4544" s="42">
        <v>640</v>
      </c>
      <c r="E4544" s="43">
        <v>44593</v>
      </c>
    </row>
    <row r="4545" spans="1:5" x14ac:dyDescent="0.25">
      <c r="A4545" s="41" t="s">
        <v>56</v>
      </c>
      <c r="B4545" s="42">
        <v>1.7450000000000001</v>
      </c>
      <c r="C4545" s="42">
        <v>1116.8</v>
      </c>
      <c r="D4545" s="42">
        <v>640</v>
      </c>
      <c r="E4545" s="43">
        <v>44593</v>
      </c>
    </row>
    <row r="4546" spans="1:5" x14ac:dyDescent="0.25">
      <c r="A4546" s="41" t="s">
        <v>56</v>
      </c>
      <c r="B4546" s="42">
        <v>0.16</v>
      </c>
      <c r="C4546" s="42">
        <v>102.4</v>
      </c>
      <c r="D4546" s="42">
        <v>640</v>
      </c>
      <c r="E4546" s="43">
        <v>44593</v>
      </c>
    </row>
    <row r="4547" spans="1:5" x14ac:dyDescent="0.25">
      <c r="A4547" s="41" t="s">
        <v>56</v>
      </c>
      <c r="B4547" s="42">
        <v>0.5</v>
      </c>
      <c r="C4547" s="42">
        <v>320</v>
      </c>
      <c r="D4547" s="42">
        <v>640</v>
      </c>
      <c r="E4547" s="43">
        <v>44593</v>
      </c>
    </row>
    <row r="4548" spans="1:5" x14ac:dyDescent="0.25">
      <c r="A4548" s="41" t="s">
        <v>56</v>
      </c>
      <c r="B4548" s="42">
        <v>2.88</v>
      </c>
      <c r="C4548" s="42">
        <v>1843.2</v>
      </c>
      <c r="D4548" s="42">
        <v>640</v>
      </c>
      <c r="E4548" s="43">
        <v>44593</v>
      </c>
    </row>
    <row r="4549" spans="1:5" x14ac:dyDescent="0.25">
      <c r="A4549" s="41" t="s">
        <v>56</v>
      </c>
      <c r="B4549" s="42">
        <v>18.736000000000001</v>
      </c>
      <c r="C4549" s="42">
        <v>11991.04</v>
      </c>
      <c r="D4549" s="42">
        <v>640</v>
      </c>
      <c r="E4549" s="43">
        <v>44593</v>
      </c>
    </row>
    <row r="4550" spans="1:5" x14ac:dyDescent="0.25">
      <c r="A4550" s="41" t="s">
        <v>56</v>
      </c>
      <c r="B4550" s="42">
        <v>1.413</v>
      </c>
      <c r="C4550" s="42">
        <v>904.32</v>
      </c>
      <c r="D4550" s="42">
        <v>640</v>
      </c>
      <c r="E4550" s="43">
        <v>44593</v>
      </c>
    </row>
    <row r="4551" spans="1:5" x14ac:dyDescent="0.25">
      <c r="A4551" s="41" t="s">
        <v>56</v>
      </c>
      <c r="B4551" s="42">
        <v>0.17899999999999999</v>
      </c>
      <c r="C4551" s="42">
        <v>114.56</v>
      </c>
      <c r="D4551" s="42">
        <v>640</v>
      </c>
      <c r="E4551" s="43">
        <v>44593</v>
      </c>
    </row>
    <row r="4552" spans="1:5" x14ac:dyDescent="0.25">
      <c r="A4552" s="41" t="s">
        <v>56</v>
      </c>
      <c r="B4552" s="42">
        <v>1.6519999999999999</v>
      </c>
      <c r="C4552" s="42">
        <v>1057.28</v>
      </c>
      <c r="D4552" s="42">
        <v>640</v>
      </c>
      <c r="E4552" s="43">
        <v>44593</v>
      </c>
    </row>
    <row r="4553" spans="1:5" x14ac:dyDescent="0.25">
      <c r="A4553" s="41" t="s">
        <v>56</v>
      </c>
      <c r="B4553" s="42">
        <v>1.0149999999999999</v>
      </c>
      <c r="C4553" s="42">
        <v>649.6</v>
      </c>
      <c r="D4553" s="42">
        <v>640</v>
      </c>
      <c r="E4553" s="43">
        <v>44593</v>
      </c>
    </row>
    <row r="4554" spans="1:5" x14ac:dyDescent="0.25">
      <c r="A4554" s="41" t="s">
        <v>56</v>
      </c>
      <c r="B4554" s="42">
        <v>0.29799999999999999</v>
      </c>
      <c r="C4554" s="42">
        <v>190.72</v>
      </c>
      <c r="D4554" s="42">
        <v>640</v>
      </c>
      <c r="E4554" s="43">
        <v>44593</v>
      </c>
    </row>
    <row r="4555" spans="1:5" x14ac:dyDescent="0.25">
      <c r="A4555" s="41" t="s">
        <v>56</v>
      </c>
      <c r="B4555" s="42">
        <v>0.4</v>
      </c>
      <c r="C4555" s="42">
        <v>256</v>
      </c>
      <c r="D4555" s="42">
        <v>640</v>
      </c>
      <c r="E4555" s="43">
        <v>44593</v>
      </c>
    </row>
    <row r="4556" spans="1:5" x14ac:dyDescent="0.25">
      <c r="A4556" s="41" t="s">
        <v>56</v>
      </c>
      <c r="B4556" s="42">
        <v>0.76300000000000001</v>
      </c>
      <c r="C4556" s="42">
        <v>488.32</v>
      </c>
      <c r="D4556" s="42">
        <v>640</v>
      </c>
      <c r="E4556" s="43">
        <v>44593</v>
      </c>
    </row>
    <row r="4557" spans="1:5" x14ac:dyDescent="0.25">
      <c r="A4557" s="41" t="s">
        <v>56</v>
      </c>
      <c r="B4557" s="42">
        <v>0.61799999999999999</v>
      </c>
      <c r="C4557" s="42">
        <v>395.52</v>
      </c>
      <c r="D4557" s="42">
        <v>640</v>
      </c>
      <c r="E4557" s="43">
        <v>44593</v>
      </c>
    </row>
    <row r="4558" spans="1:5" x14ac:dyDescent="0.25">
      <c r="A4558" s="41" t="s">
        <v>56</v>
      </c>
      <c r="B4558" s="42">
        <v>0.128</v>
      </c>
      <c r="C4558" s="42">
        <v>81.92</v>
      </c>
      <c r="D4558" s="42">
        <v>640</v>
      </c>
      <c r="E4558" s="43">
        <v>44593</v>
      </c>
    </row>
    <row r="4559" spans="1:5" x14ac:dyDescent="0.25">
      <c r="A4559" s="41" t="s">
        <v>56</v>
      </c>
      <c r="B4559" s="42">
        <v>0.84</v>
      </c>
      <c r="C4559" s="42">
        <v>537.6</v>
      </c>
      <c r="D4559" s="42">
        <v>640</v>
      </c>
      <c r="E4559" s="43">
        <v>44593</v>
      </c>
    </row>
    <row r="4560" spans="1:5" x14ac:dyDescent="0.25">
      <c r="A4560" s="41" t="s">
        <v>56</v>
      </c>
      <c r="B4560" s="42">
        <v>1.165</v>
      </c>
      <c r="C4560" s="42">
        <v>745.6</v>
      </c>
      <c r="D4560" s="42">
        <v>640</v>
      </c>
      <c r="E4560" s="43">
        <v>44593</v>
      </c>
    </row>
    <row r="4561" spans="1:5" x14ac:dyDescent="0.25">
      <c r="A4561" s="41" t="s">
        <v>56</v>
      </c>
      <c r="B4561" s="42">
        <v>0.79</v>
      </c>
      <c r="C4561" s="42">
        <v>505.6</v>
      </c>
      <c r="D4561" s="42">
        <v>640</v>
      </c>
      <c r="E4561" s="43">
        <v>44593</v>
      </c>
    </row>
    <row r="4562" spans="1:5" x14ac:dyDescent="0.25">
      <c r="A4562" s="41" t="s">
        <v>56</v>
      </c>
      <c r="B4562" s="42">
        <v>0.17899999999999999</v>
      </c>
      <c r="C4562" s="42">
        <v>114.56</v>
      </c>
      <c r="D4562" s="42">
        <v>640</v>
      </c>
      <c r="E4562" s="43">
        <v>44593</v>
      </c>
    </row>
    <row r="4563" spans="1:5" x14ac:dyDescent="0.25">
      <c r="A4563" s="41" t="s">
        <v>56</v>
      </c>
      <c r="B4563" s="42">
        <v>0.35</v>
      </c>
      <c r="C4563" s="42">
        <v>224</v>
      </c>
      <c r="D4563" s="42">
        <v>640</v>
      </c>
      <c r="E4563" s="43">
        <v>44593</v>
      </c>
    </row>
    <row r="4564" spans="1:5" x14ac:dyDescent="0.25">
      <c r="A4564" s="41" t="s">
        <v>56</v>
      </c>
      <c r="B4564" s="42">
        <v>1.24</v>
      </c>
      <c r="C4564" s="42">
        <v>793.6</v>
      </c>
      <c r="D4564" s="42">
        <v>640</v>
      </c>
      <c r="E4564" s="43">
        <v>44593</v>
      </c>
    </row>
    <row r="4565" spans="1:5" x14ac:dyDescent="0.25">
      <c r="A4565" s="41" t="s">
        <v>56</v>
      </c>
      <c r="B4565" s="42">
        <v>0.22800000000000001</v>
      </c>
      <c r="C4565" s="42">
        <v>145.91999999999999</v>
      </c>
      <c r="D4565" s="42">
        <v>640</v>
      </c>
      <c r="E4565" s="43">
        <v>44593</v>
      </c>
    </row>
    <row r="4566" spans="1:5" x14ac:dyDescent="0.25">
      <c r="A4566" s="41" t="s">
        <v>56</v>
      </c>
      <c r="B4566" s="42">
        <v>0.14499999999999999</v>
      </c>
      <c r="C4566" s="42">
        <v>92.8</v>
      </c>
      <c r="D4566" s="42">
        <v>640</v>
      </c>
      <c r="E4566" s="43">
        <v>44593</v>
      </c>
    </row>
    <row r="4567" spans="1:5" x14ac:dyDescent="0.25">
      <c r="A4567" s="41" t="s">
        <v>56</v>
      </c>
      <c r="B4567" s="42">
        <v>0.1</v>
      </c>
      <c r="C4567" s="42">
        <v>64</v>
      </c>
      <c r="D4567" s="42">
        <v>640</v>
      </c>
      <c r="E4567" s="43">
        <v>44593</v>
      </c>
    </row>
    <row r="4568" spans="1:5" x14ac:dyDescent="0.25">
      <c r="A4568" s="41" t="s">
        <v>56</v>
      </c>
      <c r="B4568" s="42">
        <v>1.272</v>
      </c>
      <c r="C4568" s="42">
        <v>814.08</v>
      </c>
      <c r="D4568" s="42">
        <v>640</v>
      </c>
      <c r="E4568" s="43">
        <v>44593</v>
      </c>
    </row>
    <row r="4569" spans="1:5" x14ac:dyDescent="0.25">
      <c r="A4569" s="41" t="s">
        <v>56</v>
      </c>
      <c r="B4569" s="42">
        <v>1.62</v>
      </c>
      <c r="C4569" s="42">
        <v>1036.8</v>
      </c>
      <c r="D4569" s="42">
        <v>640</v>
      </c>
      <c r="E4569" s="43">
        <v>44593</v>
      </c>
    </row>
    <row r="4570" spans="1:5" x14ac:dyDescent="0.25">
      <c r="A4570" s="41" t="s">
        <v>56</v>
      </c>
      <c r="B4570" s="42">
        <v>0.13600000000000001</v>
      </c>
      <c r="C4570" s="42">
        <v>87.04</v>
      </c>
      <c r="D4570" s="42">
        <v>640</v>
      </c>
      <c r="E4570" s="43">
        <v>44593</v>
      </c>
    </row>
    <row r="4571" spans="1:5" x14ac:dyDescent="0.25">
      <c r="A4571" s="41" t="s">
        <v>56</v>
      </c>
      <c r="B4571" s="42">
        <v>0.54</v>
      </c>
      <c r="C4571" s="42">
        <v>345.6</v>
      </c>
      <c r="D4571" s="42">
        <v>640</v>
      </c>
      <c r="E4571" s="43">
        <v>44593</v>
      </c>
    </row>
    <row r="4572" spans="1:5" x14ac:dyDescent="0.25">
      <c r="A4572" s="41" t="s">
        <v>56</v>
      </c>
      <c r="B4572" s="42">
        <v>0.63500000000000001</v>
      </c>
      <c r="C4572" s="42">
        <v>406.4</v>
      </c>
      <c r="D4572" s="42">
        <v>640</v>
      </c>
      <c r="E4572" s="43">
        <v>44593</v>
      </c>
    </row>
    <row r="4573" spans="1:5" x14ac:dyDescent="0.25">
      <c r="A4573" s="41" t="s">
        <v>56</v>
      </c>
      <c r="B4573" s="42">
        <v>1.5149999999999999</v>
      </c>
      <c r="C4573" s="42">
        <v>969.6</v>
      </c>
      <c r="D4573" s="42">
        <v>640</v>
      </c>
      <c r="E4573" s="43">
        <v>44593</v>
      </c>
    </row>
    <row r="4574" spans="1:5" x14ac:dyDescent="0.25">
      <c r="A4574" s="41" t="s">
        <v>56</v>
      </c>
      <c r="B4574" s="42">
        <v>0.128</v>
      </c>
      <c r="C4574" s="42">
        <v>81.92</v>
      </c>
      <c r="D4574" s="42">
        <v>640</v>
      </c>
      <c r="E4574" s="43">
        <v>44593</v>
      </c>
    </row>
    <row r="4575" spans="1:5" x14ac:dyDescent="0.25">
      <c r="A4575" s="41" t="s">
        <v>56</v>
      </c>
      <c r="B4575" s="42">
        <v>0.35</v>
      </c>
      <c r="C4575" s="42">
        <v>224</v>
      </c>
      <c r="D4575" s="42">
        <v>640</v>
      </c>
      <c r="E4575" s="43">
        <v>44593</v>
      </c>
    </row>
    <row r="4576" spans="1:5" x14ac:dyDescent="0.25">
      <c r="A4576" s="41" t="s">
        <v>56</v>
      </c>
      <c r="B4576" s="42">
        <v>1.397</v>
      </c>
      <c r="C4576" s="42">
        <v>894.08</v>
      </c>
      <c r="D4576" s="42">
        <v>640</v>
      </c>
      <c r="E4576" s="43">
        <v>44593</v>
      </c>
    </row>
    <row r="4577" spans="1:5" x14ac:dyDescent="0.25">
      <c r="A4577" s="41" t="s">
        <v>56</v>
      </c>
      <c r="B4577" s="42">
        <v>1.1819999999999999</v>
      </c>
      <c r="C4577" s="42">
        <v>756.48</v>
      </c>
      <c r="D4577" s="42">
        <v>640</v>
      </c>
      <c r="E4577" s="43">
        <v>44593</v>
      </c>
    </row>
    <row r="4578" spans="1:5" x14ac:dyDescent="0.25">
      <c r="A4578" s="41" t="s">
        <v>56</v>
      </c>
      <c r="B4578" s="42">
        <v>0.29799999999999999</v>
      </c>
      <c r="C4578" s="42">
        <v>190.72</v>
      </c>
      <c r="D4578" s="42">
        <v>640</v>
      </c>
      <c r="E4578" s="43">
        <v>44593</v>
      </c>
    </row>
    <row r="4579" spans="1:5" x14ac:dyDescent="0.25">
      <c r="A4579" s="41" t="s">
        <v>56</v>
      </c>
      <c r="B4579" s="42">
        <v>0.28000000000000003</v>
      </c>
      <c r="C4579" s="42">
        <v>179.2</v>
      </c>
      <c r="D4579" s="42">
        <v>640</v>
      </c>
      <c r="E4579" s="43">
        <v>44593</v>
      </c>
    </row>
    <row r="4580" spans="1:5" x14ac:dyDescent="0.25">
      <c r="A4580" s="41" t="s">
        <v>56</v>
      </c>
      <c r="B4580" s="42">
        <v>1.0149999999999999</v>
      </c>
      <c r="C4580" s="42">
        <v>649.6</v>
      </c>
      <c r="D4580" s="42">
        <v>640</v>
      </c>
      <c r="E4580" s="43">
        <v>44593</v>
      </c>
    </row>
    <row r="4581" spans="1:5" x14ac:dyDescent="0.25">
      <c r="A4581" s="41" t="s">
        <v>56</v>
      </c>
      <c r="B4581" s="42">
        <v>0.86299999999999999</v>
      </c>
      <c r="C4581" s="42">
        <v>552.32000000000005</v>
      </c>
      <c r="D4581" s="42">
        <v>640</v>
      </c>
      <c r="E4581" s="43">
        <v>44593</v>
      </c>
    </row>
    <row r="4582" spans="1:5" x14ac:dyDescent="0.25">
      <c r="A4582" s="41" t="s">
        <v>56</v>
      </c>
      <c r="B4582" s="42">
        <v>0.14499999999999999</v>
      </c>
      <c r="C4582" s="42">
        <v>92.8</v>
      </c>
      <c r="D4582" s="42">
        <v>640</v>
      </c>
      <c r="E4582" s="43">
        <v>44593</v>
      </c>
    </row>
    <row r="4583" spans="1:5" x14ac:dyDescent="0.25">
      <c r="A4583" s="41" t="s">
        <v>56</v>
      </c>
      <c r="B4583" s="42">
        <v>0.28000000000000003</v>
      </c>
      <c r="C4583" s="42">
        <v>179.2</v>
      </c>
      <c r="D4583" s="42">
        <v>640</v>
      </c>
      <c r="E4583" s="43">
        <v>44593</v>
      </c>
    </row>
    <row r="4584" spans="1:5" x14ac:dyDescent="0.25">
      <c r="A4584" s="41" t="s">
        <v>56</v>
      </c>
      <c r="B4584" s="42">
        <v>1.415</v>
      </c>
      <c r="C4584" s="42">
        <v>905.6</v>
      </c>
      <c r="D4584" s="42">
        <v>640</v>
      </c>
      <c r="E4584" s="43">
        <v>44593</v>
      </c>
    </row>
    <row r="4585" spans="1:5" x14ac:dyDescent="0.25">
      <c r="A4585" s="41" t="s">
        <v>56</v>
      </c>
      <c r="B4585" s="42">
        <v>1.395</v>
      </c>
      <c r="C4585" s="42">
        <v>892.8</v>
      </c>
      <c r="D4585" s="42">
        <v>640</v>
      </c>
      <c r="E4585" s="43">
        <v>44593</v>
      </c>
    </row>
    <row r="4586" spans="1:5" x14ac:dyDescent="0.25">
      <c r="A4586" s="41" t="s">
        <v>56</v>
      </c>
      <c r="B4586" s="42">
        <v>0.128</v>
      </c>
      <c r="C4586" s="42">
        <v>81.92</v>
      </c>
      <c r="D4586" s="42">
        <v>640</v>
      </c>
      <c r="E4586" s="43">
        <v>44593</v>
      </c>
    </row>
    <row r="4587" spans="1:5" x14ac:dyDescent="0.25">
      <c r="A4587" s="41" t="s">
        <v>56</v>
      </c>
      <c r="B4587" s="42">
        <v>0.4</v>
      </c>
      <c r="C4587" s="42">
        <v>256</v>
      </c>
      <c r="D4587" s="42">
        <v>640</v>
      </c>
      <c r="E4587" s="43">
        <v>44593</v>
      </c>
    </row>
    <row r="4588" spans="1:5" x14ac:dyDescent="0.25">
      <c r="A4588" s="41" t="s">
        <v>56</v>
      </c>
      <c r="B4588" s="42">
        <v>1.155</v>
      </c>
      <c r="C4588" s="42">
        <v>739.2</v>
      </c>
      <c r="D4588" s="42">
        <v>640</v>
      </c>
      <c r="E4588" s="43">
        <v>44593</v>
      </c>
    </row>
    <row r="4589" spans="1:5" x14ac:dyDescent="0.25">
      <c r="A4589" s="41" t="s">
        <v>56</v>
      </c>
      <c r="B4589" s="42">
        <v>0.76800000000000002</v>
      </c>
      <c r="C4589" s="42">
        <v>491.52</v>
      </c>
      <c r="D4589" s="42">
        <v>640</v>
      </c>
      <c r="E4589" s="43">
        <v>44593</v>
      </c>
    </row>
    <row r="4590" spans="1:5" x14ac:dyDescent="0.25">
      <c r="A4590" s="41" t="s">
        <v>56</v>
      </c>
      <c r="B4590" s="42">
        <v>0.14499999999999999</v>
      </c>
      <c r="C4590" s="42">
        <v>92.8</v>
      </c>
      <c r="D4590" s="42">
        <v>640</v>
      </c>
      <c r="E4590" s="43">
        <v>44593</v>
      </c>
    </row>
    <row r="4591" spans="1:5" x14ac:dyDescent="0.25">
      <c r="A4591" s="41" t="s">
        <v>56</v>
      </c>
      <c r="B4591" s="42">
        <v>1.31</v>
      </c>
      <c r="C4591" s="42">
        <v>838.4</v>
      </c>
      <c r="D4591" s="42">
        <v>640</v>
      </c>
      <c r="E4591" s="43">
        <v>44593</v>
      </c>
    </row>
    <row r="4592" spans="1:5" x14ac:dyDescent="0.25">
      <c r="A4592" s="41" t="s">
        <v>56</v>
      </c>
      <c r="B4592" s="42">
        <v>0.34</v>
      </c>
      <c r="C4592" s="42">
        <v>217.6</v>
      </c>
      <c r="D4592" s="42">
        <v>640</v>
      </c>
      <c r="E4592" s="43">
        <v>44593</v>
      </c>
    </row>
    <row r="4593" spans="1:5" x14ac:dyDescent="0.25">
      <c r="A4593" s="41" t="s">
        <v>56</v>
      </c>
      <c r="B4593" s="42">
        <v>0.29799999999999999</v>
      </c>
      <c r="C4593" s="42">
        <v>190.72</v>
      </c>
      <c r="D4593" s="42">
        <v>640</v>
      </c>
      <c r="E4593" s="43">
        <v>44593</v>
      </c>
    </row>
    <row r="4594" spans="1:5" x14ac:dyDescent="0.25">
      <c r="A4594" s="41" t="s">
        <v>56</v>
      </c>
      <c r="B4594" s="42">
        <v>0.1</v>
      </c>
      <c r="C4594" s="42">
        <v>64</v>
      </c>
      <c r="D4594" s="42">
        <v>640</v>
      </c>
      <c r="E4594" s="43">
        <v>44593</v>
      </c>
    </row>
    <row r="4595" spans="1:5" x14ac:dyDescent="0.25">
      <c r="A4595" s="41" t="s">
        <v>56</v>
      </c>
      <c r="B4595" s="42">
        <v>1.36</v>
      </c>
      <c r="C4595" s="42">
        <v>870.4</v>
      </c>
      <c r="D4595" s="42">
        <v>640</v>
      </c>
      <c r="E4595" s="43">
        <v>44593</v>
      </c>
    </row>
    <row r="4596" spans="1:5" x14ac:dyDescent="0.25">
      <c r="A4596" s="41" t="s">
        <v>56</v>
      </c>
      <c r="B4596" s="42">
        <v>0.82</v>
      </c>
      <c r="C4596" s="42">
        <v>524.79999999999995</v>
      </c>
      <c r="D4596" s="42">
        <v>640</v>
      </c>
      <c r="E4596" s="43">
        <v>44593</v>
      </c>
    </row>
    <row r="4597" spans="1:5" x14ac:dyDescent="0.25">
      <c r="A4597" s="41" t="s">
        <v>56</v>
      </c>
      <c r="B4597" s="42">
        <v>0.14499999999999999</v>
      </c>
      <c r="C4597" s="42">
        <v>92.8</v>
      </c>
      <c r="D4597" s="42">
        <v>640</v>
      </c>
      <c r="E4597" s="43">
        <v>44593</v>
      </c>
    </row>
    <row r="4598" spans="1:5" x14ac:dyDescent="0.25">
      <c r="A4598" s="41" t="s">
        <v>56</v>
      </c>
      <c r="B4598" s="42">
        <v>0.45</v>
      </c>
      <c r="C4598" s="42">
        <v>288</v>
      </c>
      <c r="D4598" s="42">
        <v>640</v>
      </c>
      <c r="E4598" s="43">
        <v>44593</v>
      </c>
    </row>
    <row r="4599" spans="1:5" x14ac:dyDescent="0.25">
      <c r="A4599" s="41" t="s">
        <v>56</v>
      </c>
      <c r="B4599" s="42">
        <v>1.04</v>
      </c>
      <c r="C4599" s="42">
        <v>665.6</v>
      </c>
      <c r="D4599" s="42">
        <v>640</v>
      </c>
      <c r="E4599" s="43">
        <v>44593</v>
      </c>
    </row>
    <row r="4600" spans="1:5" x14ac:dyDescent="0.25">
      <c r="A4600" s="41" t="s">
        <v>56</v>
      </c>
      <c r="B4600" s="42">
        <v>1.51</v>
      </c>
      <c r="C4600" s="42">
        <v>966.4</v>
      </c>
      <c r="D4600" s="42">
        <v>640</v>
      </c>
      <c r="E4600" s="43">
        <v>44593</v>
      </c>
    </row>
    <row r="4601" spans="1:5" x14ac:dyDescent="0.25">
      <c r="A4601" s="41" t="s">
        <v>56</v>
      </c>
      <c r="B4601" s="42">
        <v>0.17899999999999999</v>
      </c>
      <c r="C4601" s="42">
        <v>114.56</v>
      </c>
      <c r="D4601" s="42">
        <v>640</v>
      </c>
      <c r="E4601" s="43">
        <v>44593</v>
      </c>
    </row>
    <row r="4602" spans="1:5" x14ac:dyDescent="0.25">
      <c r="A4602" s="41" t="s">
        <v>56</v>
      </c>
      <c r="B4602" s="42">
        <v>2.25</v>
      </c>
      <c r="C4602" s="42">
        <v>1440</v>
      </c>
      <c r="D4602" s="42">
        <v>640</v>
      </c>
      <c r="E4602" s="43">
        <v>44593</v>
      </c>
    </row>
    <row r="4603" spans="1:5" x14ac:dyDescent="0.25">
      <c r="A4603" s="41" t="s">
        <v>56</v>
      </c>
      <c r="B4603" s="42">
        <v>21.632999999999999</v>
      </c>
      <c r="C4603" s="42">
        <v>13845.12</v>
      </c>
      <c r="D4603" s="42">
        <v>640</v>
      </c>
      <c r="E4603" s="43">
        <v>44593</v>
      </c>
    </row>
    <row r="4604" spans="1:5" x14ac:dyDescent="0.25">
      <c r="A4604" s="41" t="s">
        <v>56</v>
      </c>
      <c r="B4604" s="42">
        <v>1.472</v>
      </c>
      <c r="C4604" s="42">
        <v>942.08</v>
      </c>
      <c r="D4604" s="42">
        <v>640</v>
      </c>
      <c r="E4604" s="43">
        <v>44593</v>
      </c>
    </row>
    <row r="4605" spans="1:5" x14ac:dyDescent="0.25">
      <c r="A4605" s="41" t="s">
        <v>56</v>
      </c>
      <c r="B4605" s="42">
        <v>0.221</v>
      </c>
      <c r="C4605" s="42">
        <v>141.44</v>
      </c>
      <c r="D4605" s="42">
        <v>640</v>
      </c>
      <c r="E4605" s="43">
        <v>44593</v>
      </c>
    </row>
    <row r="4606" spans="1:5" x14ac:dyDescent="0.25">
      <c r="A4606" s="41" t="s">
        <v>56</v>
      </c>
      <c r="B4606" s="42">
        <v>1.712</v>
      </c>
      <c r="C4606" s="42">
        <v>1095.68</v>
      </c>
      <c r="D4606" s="42">
        <v>640</v>
      </c>
      <c r="E4606" s="43">
        <v>44593</v>
      </c>
    </row>
    <row r="4607" spans="1:5" x14ac:dyDescent="0.25">
      <c r="A4607" s="41" t="s">
        <v>56</v>
      </c>
      <c r="B4607" s="42">
        <v>1.03</v>
      </c>
      <c r="C4607" s="42">
        <v>659.2</v>
      </c>
      <c r="D4607" s="42">
        <v>640</v>
      </c>
      <c r="E4607" s="43">
        <v>44593</v>
      </c>
    </row>
    <row r="4608" spans="1:5" x14ac:dyDescent="0.25">
      <c r="A4608" s="41" t="s">
        <v>56</v>
      </c>
      <c r="B4608" s="42">
        <v>0.372</v>
      </c>
      <c r="C4608" s="42">
        <v>238.08</v>
      </c>
      <c r="D4608" s="42">
        <v>640</v>
      </c>
      <c r="E4608" s="43">
        <v>44593</v>
      </c>
    </row>
    <row r="4609" spans="1:5" x14ac:dyDescent="0.25">
      <c r="A4609" s="41" t="s">
        <v>56</v>
      </c>
      <c r="B4609" s="42">
        <v>1.26</v>
      </c>
      <c r="C4609" s="42">
        <v>806.4</v>
      </c>
      <c r="D4609" s="42">
        <v>640</v>
      </c>
      <c r="E4609" s="43">
        <v>44593</v>
      </c>
    </row>
    <row r="4610" spans="1:5" x14ac:dyDescent="0.25">
      <c r="A4610" s="41" t="s">
        <v>56</v>
      </c>
      <c r="B4610" s="42">
        <v>1.29</v>
      </c>
      <c r="C4610" s="42">
        <v>825.6</v>
      </c>
      <c r="D4610" s="42">
        <v>640</v>
      </c>
      <c r="E4610" s="43">
        <v>44593</v>
      </c>
    </row>
    <row r="4611" spans="1:5" x14ac:dyDescent="0.25">
      <c r="A4611" s="41" t="s">
        <v>56</v>
      </c>
      <c r="B4611" s="42">
        <v>0.879</v>
      </c>
      <c r="C4611" s="42">
        <v>562.55999999999995</v>
      </c>
      <c r="D4611" s="42">
        <v>640</v>
      </c>
      <c r="E4611" s="43">
        <v>44593</v>
      </c>
    </row>
    <row r="4612" spans="1:5" x14ac:dyDescent="0.25">
      <c r="A4612" s="41" t="s">
        <v>56</v>
      </c>
      <c r="B4612" s="42">
        <v>0.372</v>
      </c>
      <c r="C4612" s="42">
        <v>238.08</v>
      </c>
      <c r="D4612" s="42">
        <v>640</v>
      </c>
      <c r="E4612" s="43">
        <v>44593</v>
      </c>
    </row>
    <row r="4613" spans="1:5" x14ac:dyDescent="0.25">
      <c r="A4613" s="41" t="s">
        <v>56</v>
      </c>
      <c r="B4613" s="42">
        <v>1.3859999999999999</v>
      </c>
      <c r="C4613" s="42">
        <v>887.04</v>
      </c>
      <c r="D4613" s="42">
        <v>640</v>
      </c>
      <c r="E4613" s="43">
        <v>44593</v>
      </c>
    </row>
    <row r="4614" spans="1:5" x14ac:dyDescent="0.25">
      <c r="A4614" s="41" t="s">
        <v>56</v>
      </c>
      <c r="B4614" s="42">
        <v>1.425</v>
      </c>
      <c r="C4614" s="42">
        <v>912</v>
      </c>
      <c r="D4614" s="42">
        <v>640</v>
      </c>
      <c r="E4614" s="43">
        <v>44593</v>
      </c>
    </row>
    <row r="4615" spans="1:5" x14ac:dyDescent="0.25">
      <c r="A4615" s="41" t="s">
        <v>56</v>
      </c>
      <c r="B4615" s="42">
        <v>0.67800000000000005</v>
      </c>
      <c r="C4615" s="42">
        <v>433.92</v>
      </c>
      <c r="D4615" s="42">
        <v>640</v>
      </c>
      <c r="E4615" s="43">
        <v>44593</v>
      </c>
    </row>
    <row r="4616" spans="1:5" x14ac:dyDescent="0.25">
      <c r="A4616" s="41" t="s">
        <v>56</v>
      </c>
      <c r="B4616" s="42">
        <v>0.15</v>
      </c>
      <c r="C4616" s="42">
        <v>96</v>
      </c>
      <c r="D4616" s="42">
        <v>640</v>
      </c>
      <c r="E4616" s="43">
        <v>44593</v>
      </c>
    </row>
    <row r="4617" spans="1:5" x14ac:dyDescent="0.25">
      <c r="A4617" s="41" t="s">
        <v>56</v>
      </c>
      <c r="B4617" s="42">
        <v>0.52500000000000002</v>
      </c>
      <c r="C4617" s="42">
        <v>336</v>
      </c>
      <c r="D4617" s="42">
        <v>640</v>
      </c>
      <c r="E4617" s="43">
        <v>44593</v>
      </c>
    </row>
    <row r="4618" spans="1:5" x14ac:dyDescent="0.25">
      <c r="A4618" s="41" t="s">
        <v>56</v>
      </c>
      <c r="B4618" s="42">
        <v>1.635</v>
      </c>
      <c r="C4618" s="42">
        <v>1046.4000000000001</v>
      </c>
      <c r="D4618" s="42">
        <v>640</v>
      </c>
      <c r="E4618" s="43">
        <v>44593</v>
      </c>
    </row>
    <row r="4619" spans="1:5" x14ac:dyDescent="0.25">
      <c r="A4619" s="41" t="s">
        <v>56</v>
      </c>
      <c r="B4619" s="42">
        <v>0.218</v>
      </c>
      <c r="C4619" s="42">
        <v>139.52000000000001</v>
      </c>
      <c r="D4619" s="42">
        <v>640</v>
      </c>
      <c r="E4619" s="43">
        <v>44593</v>
      </c>
    </row>
    <row r="4620" spans="1:5" x14ac:dyDescent="0.25">
      <c r="A4620" s="41" t="s">
        <v>56</v>
      </c>
      <c r="B4620" s="42">
        <v>0.17</v>
      </c>
      <c r="C4620" s="42">
        <v>108.8</v>
      </c>
      <c r="D4620" s="42">
        <v>640</v>
      </c>
      <c r="E4620" s="43">
        <v>44593</v>
      </c>
    </row>
    <row r="4621" spans="1:5" x14ac:dyDescent="0.25">
      <c r="A4621" s="41" t="s">
        <v>56</v>
      </c>
      <c r="B4621" s="42">
        <v>0.15</v>
      </c>
      <c r="C4621" s="42">
        <v>96</v>
      </c>
      <c r="D4621" s="42">
        <v>640</v>
      </c>
      <c r="E4621" s="43">
        <v>44593</v>
      </c>
    </row>
    <row r="4622" spans="1:5" x14ac:dyDescent="0.25">
      <c r="A4622" s="41" t="s">
        <v>56</v>
      </c>
      <c r="B4622" s="42">
        <v>1.417</v>
      </c>
      <c r="C4622" s="42">
        <v>906.88</v>
      </c>
      <c r="D4622" s="42">
        <v>640</v>
      </c>
      <c r="E4622" s="43">
        <v>44593</v>
      </c>
    </row>
    <row r="4623" spans="1:5" x14ac:dyDescent="0.25">
      <c r="A4623" s="41" t="s">
        <v>56</v>
      </c>
      <c r="B4623" s="42">
        <v>1.786</v>
      </c>
      <c r="C4623" s="42">
        <v>1143.04</v>
      </c>
      <c r="D4623" s="42">
        <v>640</v>
      </c>
      <c r="E4623" s="43">
        <v>44593</v>
      </c>
    </row>
    <row r="4624" spans="1:5" x14ac:dyDescent="0.25">
      <c r="A4624" s="41" t="s">
        <v>56</v>
      </c>
      <c r="B4624" s="42">
        <v>0.16</v>
      </c>
      <c r="C4624" s="42">
        <v>102.4</v>
      </c>
      <c r="D4624" s="42">
        <v>640</v>
      </c>
      <c r="E4624" s="43">
        <v>44593</v>
      </c>
    </row>
    <row r="4625" spans="1:5" x14ac:dyDescent="0.25">
      <c r="A4625" s="41" t="s">
        <v>56</v>
      </c>
      <c r="B4625" s="42">
        <v>0.54</v>
      </c>
      <c r="C4625" s="42">
        <v>345.6</v>
      </c>
      <c r="D4625" s="42">
        <v>640</v>
      </c>
      <c r="E4625" s="43">
        <v>44593</v>
      </c>
    </row>
    <row r="4626" spans="1:5" x14ac:dyDescent="0.25">
      <c r="A4626" s="41" t="s">
        <v>56</v>
      </c>
      <c r="B4626" s="42">
        <v>0.73</v>
      </c>
      <c r="C4626" s="42">
        <v>467.2</v>
      </c>
      <c r="D4626" s="42">
        <v>640</v>
      </c>
      <c r="E4626" s="43">
        <v>44593</v>
      </c>
    </row>
    <row r="4627" spans="1:5" x14ac:dyDescent="0.25">
      <c r="A4627" s="41" t="s">
        <v>56</v>
      </c>
      <c r="B4627" s="42">
        <v>1.21</v>
      </c>
      <c r="C4627" s="42">
        <v>774.4</v>
      </c>
      <c r="D4627" s="42">
        <v>640</v>
      </c>
      <c r="E4627" s="43">
        <v>44593</v>
      </c>
    </row>
    <row r="4628" spans="1:5" x14ac:dyDescent="0.25">
      <c r="A4628" s="41" t="s">
        <v>56</v>
      </c>
      <c r="B4628" s="42">
        <v>0.17</v>
      </c>
      <c r="C4628" s="42">
        <v>108.8</v>
      </c>
      <c r="D4628" s="42">
        <v>640</v>
      </c>
      <c r="E4628" s="43">
        <v>44593</v>
      </c>
    </row>
    <row r="4629" spans="1:5" x14ac:dyDescent="0.25">
      <c r="A4629" s="41" t="s">
        <v>56</v>
      </c>
      <c r="B4629" s="42">
        <v>0.52500000000000002</v>
      </c>
      <c r="C4629" s="42">
        <v>336</v>
      </c>
      <c r="D4629" s="42">
        <v>640</v>
      </c>
      <c r="E4629" s="43">
        <v>44593</v>
      </c>
    </row>
    <row r="4630" spans="1:5" x14ac:dyDescent="0.25">
      <c r="A4630" s="41" t="s">
        <v>56</v>
      </c>
      <c r="B4630" s="42">
        <v>1.18</v>
      </c>
      <c r="C4630" s="42">
        <v>755.2</v>
      </c>
      <c r="D4630" s="42">
        <v>640</v>
      </c>
      <c r="E4630" s="43">
        <v>44593</v>
      </c>
    </row>
    <row r="4631" spans="1:5" x14ac:dyDescent="0.25">
      <c r="A4631" s="41" t="s">
        <v>56</v>
      </c>
      <c r="B4631" s="42">
        <v>1.046</v>
      </c>
      <c r="C4631" s="42">
        <v>669.44</v>
      </c>
      <c r="D4631" s="42">
        <v>640</v>
      </c>
      <c r="E4631" s="43">
        <v>44593</v>
      </c>
    </row>
    <row r="4632" spans="1:5" x14ac:dyDescent="0.25">
      <c r="A4632" s="41" t="s">
        <v>56</v>
      </c>
      <c r="B4632" s="42">
        <v>0.35</v>
      </c>
      <c r="C4632" s="42">
        <v>224</v>
      </c>
      <c r="D4632" s="42">
        <v>640</v>
      </c>
      <c r="E4632" s="43">
        <v>44593</v>
      </c>
    </row>
    <row r="4633" spans="1:5" x14ac:dyDescent="0.25">
      <c r="A4633" s="41" t="s">
        <v>56</v>
      </c>
      <c r="B4633" s="42">
        <v>0.36</v>
      </c>
      <c r="C4633" s="42">
        <v>230.4</v>
      </c>
      <c r="D4633" s="42">
        <v>640</v>
      </c>
      <c r="E4633" s="43">
        <v>44593</v>
      </c>
    </row>
    <row r="4634" spans="1:5" x14ac:dyDescent="0.25">
      <c r="A4634" s="41" t="s">
        <v>56</v>
      </c>
      <c r="B4634" s="42">
        <v>0.878</v>
      </c>
      <c r="C4634" s="42">
        <v>561.91999999999996</v>
      </c>
      <c r="D4634" s="42">
        <v>640</v>
      </c>
      <c r="E4634" s="43">
        <v>44593</v>
      </c>
    </row>
    <row r="4635" spans="1:5" x14ac:dyDescent="0.25">
      <c r="A4635" s="41" t="s">
        <v>56</v>
      </c>
      <c r="B4635" s="42">
        <v>1.1060000000000001</v>
      </c>
      <c r="C4635" s="42">
        <v>707.84</v>
      </c>
      <c r="D4635" s="42">
        <v>640</v>
      </c>
      <c r="E4635" s="43">
        <v>44593</v>
      </c>
    </row>
    <row r="4636" spans="1:5" x14ac:dyDescent="0.25">
      <c r="A4636" s="41" t="s">
        <v>56</v>
      </c>
      <c r="B4636" s="42">
        <v>0.17</v>
      </c>
      <c r="C4636" s="42">
        <v>108.8</v>
      </c>
      <c r="D4636" s="42">
        <v>640</v>
      </c>
      <c r="E4636" s="43">
        <v>44593</v>
      </c>
    </row>
    <row r="4637" spans="1:5" x14ac:dyDescent="0.25">
      <c r="A4637" s="41" t="s">
        <v>56</v>
      </c>
      <c r="B4637" s="42">
        <v>0.28000000000000003</v>
      </c>
      <c r="C4637" s="42">
        <v>179.2</v>
      </c>
      <c r="D4637" s="42">
        <v>640</v>
      </c>
      <c r="E4637" s="43">
        <v>44593</v>
      </c>
    </row>
    <row r="4638" spans="1:5" x14ac:dyDescent="0.25">
      <c r="A4638" s="41" t="s">
        <v>56</v>
      </c>
      <c r="B4638" s="42">
        <v>1.5940000000000001</v>
      </c>
      <c r="C4638" s="42">
        <v>1020.16</v>
      </c>
      <c r="D4638" s="42">
        <v>640</v>
      </c>
      <c r="E4638" s="43">
        <v>44593</v>
      </c>
    </row>
    <row r="4639" spans="1:5" x14ac:dyDescent="0.25">
      <c r="A4639" s="41" t="s">
        <v>56</v>
      </c>
      <c r="B4639" s="42">
        <v>1.5660000000000001</v>
      </c>
      <c r="C4639" s="42">
        <v>1002.24</v>
      </c>
      <c r="D4639" s="42">
        <v>640</v>
      </c>
      <c r="E4639" s="43">
        <v>44593</v>
      </c>
    </row>
    <row r="4640" spans="1:5" x14ac:dyDescent="0.25">
      <c r="A4640" s="41" t="s">
        <v>56</v>
      </c>
      <c r="B4640" s="42">
        <v>0.15</v>
      </c>
      <c r="C4640" s="42">
        <v>96</v>
      </c>
      <c r="D4640" s="42">
        <v>640</v>
      </c>
      <c r="E4640" s="43">
        <v>44593</v>
      </c>
    </row>
    <row r="4641" spans="1:5" x14ac:dyDescent="0.25">
      <c r="A4641" s="41" t="s">
        <v>56</v>
      </c>
      <c r="B4641" s="42">
        <v>0.35</v>
      </c>
      <c r="C4641" s="42">
        <v>224</v>
      </c>
      <c r="D4641" s="42">
        <v>640</v>
      </c>
      <c r="E4641" s="43">
        <v>44593</v>
      </c>
    </row>
    <row r="4642" spans="1:5" x14ac:dyDescent="0.25">
      <c r="A4642" s="41" t="s">
        <v>56</v>
      </c>
      <c r="B4642" s="42">
        <v>1.427</v>
      </c>
      <c r="C4642" s="42">
        <v>913.28</v>
      </c>
      <c r="D4642" s="42">
        <v>640</v>
      </c>
      <c r="E4642" s="43">
        <v>44593</v>
      </c>
    </row>
    <row r="4643" spans="1:5" x14ac:dyDescent="0.25">
      <c r="A4643" s="41" t="s">
        <v>56</v>
      </c>
      <c r="B4643" s="42">
        <v>0.94299999999999995</v>
      </c>
      <c r="C4643" s="42">
        <v>603.52</v>
      </c>
      <c r="D4643" s="42">
        <v>640</v>
      </c>
      <c r="E4643" s="43">
        <v>44593</v>
      </c>
    </row>
    <row r="4644" spans="1:5" x14ac:dyDescent="0.25">
      <c r="A4644" s="41" t="s">
        <v>56</v>
      </c>
      <c r="B4644" s="42">
        <v>0.21</v>
      </c>
      <c r="C4644" s="42">
        <v>134.4</v>
      </c>
      <c r="D4644" s="42">
        <v>640</v>
      </c>
      <c r="E4644" s="43">
        <v>44593</v>
      </c>
    </row>
    <row r="4645" spans="1:5" x14ac:dyDescent="0.25">
      <c r="A4645" s="41" t="s">
        <v>56</v>
      </c>
      <c r="B4645" s="42">
        <v>0.47299999999999998</v>
      </c>
      <c r="C4645" s="42">
        <v>302.72000000000003</v>
      </c>
      <c r="D4645" s="42">
        <v>640</v>
      </c>
      <c r="E4645" s="43">
        <v>44593</v>
      </c>
    </row>
    <row r="4646" spans="1:5" x14ac:dyDescent="0.25">
      <c r="A4646" s="41" t="s">
        <v>56</v>
      </c>
      <c r="B4646" s="42">
        <v>1.3460000000000001</v>
      </c>
      <c r="C4646" s="42">
        <v>861.44</v>
      </c>
      <c r="D4646" s="42">
        <v>640</v>
      </c>
      <c r="E4646" s="43">
        <v>44593</v>
      </c>
    </row>
    <row r="4647" spans="1:5" x14ac:dyDescent="0.25">
      <c r="A4647" s="41" t="s">
        <v>56</v>
      </c>
      <c r="B4647" s="42">
        <v>0.125</v>
      </c>
      <c r="C4647" s="42">
        <v>80</v>
      </c>
      <c r="D4647" s="42">
        <v>640</v>
      </c>
      <c r="E4647" s="43">
        <v>44593</v>
      </c>
    </row>
    <row r="4648" spans="1:5" x14ac:dyDescent="0.25">
      <c r="A4648" s="41" t="s">
        <v>56</v>
      </c>
      <c r="B4648" s="42">
        <v>0.16</v>
      </c>
      <c r="C4648" s="42">
        <v>102.4</v>
      </c>
      <c r="D4648" s="42">
        <v>640</v>
      </c>
      <c r="E4648" s="43">
        <v>44593</v>
      </c>
    </row>
    <row r="4649" spans="1:5" x14ac:dyDescent="0.25">
      <c r="A4649" s="41" t="s">
        <v>56</v>
      </c>
      <c r="B4649" s="42">
        <v>0.17499999999999999</v>
      </c>
      <c r="C4649" s="42">
        <v>112</v>
      </c>
      <c r="D4649" s="42">
        <v>640</v>
      </c>
      <c r="E4649" s="43">
        <v>44593</v>
      </c>
    </row>
    <row r="4650" spans="1:5" x14ac:dyDescent="0.25">
      <c r="A4650" s="41" t="s">
        <v>56</v>
      </c>
      <c r="B4650" s="42">
        <v>1.6970000000000001</v>
      </c>
      <c r="C4650" s="42">
        <v>1086.08</v>
      </c>
      <c r="D4650" s="42">
        <v>640</v>
      </c>
      <c r="E4650" s="43">
        <v>44593</v>
      </c>
    </row>
    <row r="4651" spans="1:5" x14ac:dyDescent="0.25">
      <c r="A4651" s="41" t="s">
        <v>56</v>
      </c>
      <c r="B4651" s="42">
        <v>1.17</v>
      </c>
      <c r="C4651" s="42">
        <v>748.8</v>
      </c>
      <c r="D4651" s="42">
        <v>640</v>
      </c>
      <c r="E4651" s="43">
        <v>44593</v>
      </c>
    </row>
    <row r="4652" spans="1:5" x14ac:dyDescent="0.25">
      <c r="A4652" s="41" t="s">
        <v>56</v>
      </c>
      <c r="B4652" s="42">
        <v>0.17</v>
      </c>
      <c r="C4652" s="42">
        <v>108.8</v>
      </c>
      <c r="D4652" s="42">
        <v>640</v>
      </c>
      <c r="E4652" s="43">
        <v>44593</v>
      </c>
    </row>
    <row r="4653" spans="1:5" x14ac:dyDescent="0.25">
      <c r="A4653" s="41" t="s">
        <v>57</v>
      </c>
      <c r="B4653" s="42">
        <v>2.6219999999999999</v>
      </c>
      <c r="C4653" s="42">
        <v>6555</v>
      </c>
      <c r="D4653" s="42">
        <v>2500</v>
      </c>
      <c r="E4653" s="43">
        <v>44593</v>
      </c>
    </row>
    <row r="4654" spans="1:5" x14ac:dyDescent="0.25">
      <c r="A4654" s="41" t="s">
        <v>57</v>
      </c>
      <c r="B4654" s="42">
        <v>0.63</v>
      </c>
      <c r="C4654" s="42">
        <v>1575</v>
      </c>
      <c r="D4654" s="42">
        <v>2500</v>
      </c>
      <c r="E4654" s="43">
        <v>44593</v>
      </c>
    </row>
    <row r="4655" spans="1:5" x14ac:dyDescent="0.25">
      <c r="A4655" s="41" t="s">
        <v>57</v>
      </c>
      <c r="B4655" s="42">
        <v>1.8120000000000001</v>
      </c>
      <c r="C4655" s="42">
        <v>6075.53</v>
      </c>
      <c r="D4655" s="42">
        <v>3352.94</v>
      </c>
      <c r="E4655" s="43">
        <v>44593</v>
      </c>
    </row>
    <row r="4656" spans="1:5" x14ac:dyDescent="0.25">
      <c r="A4656" s="41" t="s">
        <v>57</v>
      </c>
      <c r="B4656" s="42">
        <v>1.6120000000000001</v>
      </c>
      <c r="C4656" s="42">
        <v>5404.94</v>
      </c>
      <c r="D4656" s="42">
        <v>3352.94</v>
      </c>
      <c r="E4656" s="43">
        <v>44593</v>
      </c>
    </row>
    <row r="4657" spans="1:5" x14ac:dyDescent="0.25">
      <c r="A4657" s="41" t="s">
        <v>57</v>
      </c>
      <c r="B4657" s="42">
        <v>2.2120000000000002</v>
      </c>
      <c r="C4657" s="42">
        <v>7416.7</v>
      </c>
      <c r="D4657" s="42">
        <v>3352.94</v>
      </c>
      <c r="E4657" s="43">
        <v>44593</v>
      </c>
    </row>
    <row r="4658" spans="1:5" x14ac:dyDescent="0.25">
      <c r="A4658" s="41" t="s">
        <v>57</v>
      </c>
      <c r="B4658" s="42">
        <v>1.712</v>
      </c>
      <c r="C4658" s="42">
        <v>5740.23</v>
      </c>
      <c r="D4658" s="42">
        <v>3352.94</v>
      </c>
      <c r="E4658" s="43">
        <v>44593</v>
      </c>
    </row>
    <row r="4659" spans="1:5" x14ac:dyDescent="0.25">
      <c r="A4659" s="41" t="s">
        <v>57</v>
      </c>
      <c r="B4659" s="42">
        <v>1.9139999999999999</v>
      </c>
      <c r="C4659" s="42">
        <v>6377.05</v>
      </c>
      <c r="D4659" s="42">
        <v>3331.79</v>
      </c>
      <c r="E4659" s="43">
        <v>44593</v>
      </c>
    </row>
    <row r="4660" spans="1:5" x14ac:dyDescent="0.25">
      <c r="A4660" s="41" t="s">
        <v>57</v>
      </c>
      <c r="B4660" s="42">
        <v>1.8640000000000001</v>
      </c>
      <c r="C4660" s="42">
        <v>5032.8</v>
      </c>
      <c r="D4660" s="42">
        <v>2700</v>
      </c>
      <c r="E4660" s="43">
        <v>44593</v>
      </c>
    </row>
    <row r="4661" spans="1:5" x14ac:dyDescent="0.25">
      <c r="A4661" s="41" t="s">
        <v>57</v>
      </c>
      <c r="B4661" s="42">
        <v>1.762</v>
      </c>
      <c r="C4661" s="42">
        <v>4757.3999999999996</v>
      </c>
      <c r="D4661" s="42">
        <v>2700</v>
      </c>
      <c r="E4661" s="43">
        <v>44593</v>
      </c>
    </row>
    <row r="4662" spans="1:5" x14ac:dyDescent="0.25">
      <c r="A4662" s="41" t="s">
        <v>57</v>
      </c>
      <c r="B4662" s="42">
        <v>2.3220000000000001</v>
      </c>
      <c r="C4662" s="42">
        <v>6269.4</v>
      </c>
      <c r="D4662" s="42">
        <v>2700</v>
      </c>
      <c r="E4662" s="43">
        <v>44593</v>
      </c>
    </row>
    <row r="4663" spans="1:5" x14ac:dyDescent="0.25">
      <c r="A4663" s="41" t="s">
        <v>57</v>
      </c>
      <c r="B4663" s="42">
        <v>0.4</v>
      </c>
      <c r="C4663" s="42">
        <v>1080</v>
      </c>
      <c r="D4663" s="42">
        <v>2700</v>
      </c>
      <c r="E4663" s="43">
        <v>44593</v>
      </c>
    </row>
    <row r="4664" spans="1:5" x14ac:dyDescent="0.25">
      <c r="A4664" s="41" t="s">
        <v>57</v>
      </c>
      <c r="B4664" s="42">
        <v>0.13600000000000001</v>
      </c>
      <c r="C4664" s="42">
        <v>367.2</v>
      </c>
      <c r="D4664" s="42">
        <v>2700</v>
      </c>
      <c r="E4664" s="43">
        <v>44593</v>
      </c>
    </row>
    <row r="4665" spans="1:5" x14ac:dyDescent="0.25">
      <c r="A4665" s="41" t="s">
        <v>57</v>
      </c>
      <c r="B4665" s="42">
        <v>2.0139999999999998</v>
      </c>
      <c r="C4665" s="42">
        <v>5437.8</v>
      </c>
      <c r="D4665" s="42">
        <v>2700</v>
      </c>
      <c r="E4665" s="43">
        <v>44593</v>
      </c>
    </row>
    <row r="4666" spans="1:5" x14ac:dyDescent="0.25">
      <c r="A4666" s="41" t="s">
        <v>57</v>
      </c>
      <c r="B4666" s="42">
        <v>1.8140000000000001</v>
      </c>
      <c r="C4666" s="42">
        <v>4823</v>
      </c>
      <c r="D4666" s="42">
        <v>2658.77</v>
      </c>
      <c r="E4666" s="43">
        <v>44593</v>
      </c>
    </row>
    <row r="4667" spans="1:5" x14ac:dyDescent="0.25">
      <c r="A4667" s="41" t="s">
        <v>57</v>
      </c>
      <c r="B4667" s="42">
        <v>2.0139999999999998</v>
      </c>
      <c r="C4667" s="42">
        <v>5035</v>
      </c>
      <c r="D4667" s="42">
        <v>2500</v>
      </c>
      <c r="E4667" s="43">
        <v>44593</v>
      </c>
    </row>
    <row r="4668" spans="1:5" x14ac:dyDescent="0.25">
      <c r="A4668" s="41" t="s">
        <v>57</v>
      </c>
      <c r="B4668" s="42">
        <v>1.964</v>
      </c>
      <c r="C4668" s="42">
        <v>4910</v>
      </c>
      <c r="D4668" s="42">
        <v>2500</v>
      </c>
      <c r="E4668" s="43">
        <v>44593</v>
      </c>
    </row>
    <row r="4669" spans="1:5" x14ac:dyDescent="0.25">
      <c r="A4669" s="41" t="s">
        <v>57</v>
      </c>
      <c r="B4669" s="42">
        <v>2.0139999999999998</v>
      </c>
      <c r="C4669" s="42">
        <v>5308.2</v>
      </c>
      <c r="D4669" s="42">
        <v>2635.65</v>
      </c>
      <c r="E4669" s="43">
        <v>44593</v>
      </c>
    </row>
    <row r="4670" spans="1:5" x14ac:dyDescent="0.25">
      <c r="A4670" s="41" t="s">
        <v>57</v>
      </c>
      <c r="B4670" s="42">
        <v>2.0139999999999998</v>
      </c>
      <c r="C4670" s="42">
        <v>5437.8</v>
      </c>
      <c r="D4670" s="42">
        <v>2700</v>
      </c>
      <c r="E4670" s="43">
        <v>44593</v>
      </c>
    </row>
    <row r="4671" spans="1:5" x14ac:dyDescent="0.25">
      <c r="A4671" s="41" t="s">
        <v>57</v>
      </c>
      <c r="B4671" s="42">
        <v>2.8</v>
      </c>
      <c r="C4671" s="42">
        <v>7560</v>
      </c>
      <c r="D4671" s="42">
        <v>2700</v>
      </c>
      <c r="E4671" s="43">
        <v>44593</v>
      </c>
    </row>
    <row r="4672" spans="1:5" x14ac:dyDescent="0.25">
      <c r="A4672" s="41" t="s">
        <v>57</v>
      </c>
      <c r="B4672" s="42">
        <v>2.8</v>
      </c>
      <c r="C4672" s="42">
        <v>7560</v>
      </c>
      <c r="D4672" s="42">
        <v>2700</v>
      </c>
      <c r="E4672" s="43">
        <v>44593</v>
      </c>
    </row>
    <row r="4673" spans="1:5" x14ac:dyDescent="0.25">
      <c r="A4673" s="41" t="s">
        <v>57</v>
      </c>
      <c r="B4673" s="42">
        <v>2.8</v>
      </c>
      <c r="C4673" s="42">
        <v>4332.5</v>
      </c>
      <c r="D4673" s="42">
        <v>1547.32</v>
      </c>
      <c r="E4673" s="43">
        <v>44593</v>
      </c>
    </row>
    <row r="4674" spans="1:5" x14ac:dyDescent="0.25">
      <c r="A4674" s="41" t="s">
        <v>57</v>
      </c>
      <c r="B4674" s="42">
        <v>2.8</v>
      </c>
      <c r="C4674" s="42">
        <v>2483.04</v>
      </c>
      <c r="D4674" s="42">
        <v>886.8</v>
      </c>
      <c r="E4674" s="43">
        <v>44593</v>
      </c>
    </row>
    <row r="4675" spans="1:5" x14ac:dyDescent="0.25">
      <c r="A4675" s="41" t="s">
        <v>57</v>
      </c>
      <c r="B4675" s="42">
        <v>0.16</v>
      </c>
      <c r="C4675" s="42">
        <v>141.88999999999999</v>
      </c>
      <c r="D4675" s="42">
        <v>886.81</v>
      </c>
      <c r="E4675" s="43">
        <v>44593</v>
      </c>
    </row>
    <row r="4676" spans="1:5" x14ac:dyDescent="0.25">
      <c r="A4676" s="41" t="s">
        <v>57</v>
      </c>
      <c r="B4676" s="42">
        <v>2.8</v>
      </c>
      <c r="C4676" s="42">
        <v>2483.04</v>
      </c>
      <c r="D4676" s="42">
        <v>886.8</v>
      </c>
      <c r="E4676" s="43">
        <v>44593</v>
      </c>
    </row>
    <row r="4677" spans="1:5" x14ac:dyDescent="0.25">
      <c r="A4677" s="41" t="s">
        <v>57</v>
      </c>
      <c r="B4677" s="42">
        <v>2.8</v>
      </c>
      <c r="C4677" s="42">
        <v>5438.56</v>
      </c>
      <c r="D4677" s="42">
        <v>1942.34</v>
      </c>
      <c r="E4677" s="43">
        <v>44593</v>
      </c>
    </row>
    <row r="4678" spans="1:5" x14ac:dyDescent="0.25">
      <c r="A4678" s="41" t="s">
        <v>57</v>
      </c>
      <c r="B4678" s="42">
        <v>2.8</v>
      </c>
      <c r="C4678" s="42">
        <v>7560</v>
      </c>
      <c r="D4678" s="42">
        <v>2700</v>
      </c>
      <c r="E4678" s="43">
        <v>44593</v>
      </c>
    </row>
    <row r="4679" spans="1:5" x14ac:dyDescent="0.25">
      <c r="A4679" s="41" t="s">
        <v>57</v>
      </c>
      <c r="B4679" s="42">
        <v>3.52</v>
      </c>
      <c r="C4679" s="42">
        <v>9504</v>
      </c>
      <c r="D4679" s="42">
        <v>2700</v>
      </c>
      <c r="E4679" s="43">
        <v>44593</v>
      </c>
    </row>
    <row r="4680" spans="1:5" x14ac:dyDescent="0.25">
      <c r="A4680" s="41" t="s">
        <v>57</v>
      </c>
      <c r="B4680" s="42">
        <v>0.33600000000000002</v>
      </c>
      <c r="C4680" s="42">
        <v>907.2</v>
      </c>
      <c r="D4680" s="42">
        <v>2700</v>
      </c>
      <c r="E4680" s="43">
        <v>44593</v>
      </c>
    </row>
    <row r="4681" spans="1:5" x14ac:dyDescent="0.25">
      <c r="A4681" s="41" t="s">
        <v>57</v>
      </c>
      <c r="B4681" s="42">
        <v>2.8</v>
      </c>
      <c r="C4681" s="42">
        <v>7560</v>
      </c>
      <c r="D4681" s="42">
        <v>2700</v>
      </c>
      <c r="E4681" s="43">
        <v>44593</v>
      </c>
    </row>
    <row r="4682" spans="1:5" x14ac:dyDescent="0.25">
      <c r="A4682" s="41" t="s">
        <v>57</v>
      </c>
      <c r="B4682" s="42">
        <v>2.8</v>
      </c>
      <c r="C4682" s="42">
        <v>7560</v>
      </c>
      <c r="D4682" s="42">
        <v>2700</v>
      </c>
      <c r="E4682" s="43">
        <v>44593</v>
      </c>
    </row>
    <row r="4683" spans="1:5" x14ac:dyDescent="0.25">
      <c r="A4683" s="41" t="s">
        <v>57</v>
      </c>
      <c r="B4683" s="42">
        <v>2.8</v>
      </c>
      <c r="C4683" s="42">
        <v>7560</v>
      </c>
      <c r="D4683" s="42">
        <v>2700</v>
      </c>
      <c r="E4683" s="43">
        <v>44593</v>
      </c>
    </row>
    <row r="4684" spans="1:5" x14ac:dyDescent="0.25">
      <c r="A4684" s="41" t="s">
        <v>57</v>
      </c>
      <c r="B4684" s="42">
        <v>2.8</v>
      </c>
      <c r="C4684" s="42">
        <v>7560</v>
      </c>
      <c r="D4684" s="42">
        <v>2700</v>
      </c>
      <c r="E4684" s="43">
        <v>44593</v>
      </c>
    </row>
    <row r="4685" spans="1:5" x14ac:dyDescent="0.25">
      <c r="A4685" s="41" t="s">
        <v>57</v>
      </c>
      <c r="B4685" s="42">
        <v>0.16</v>
      </c>
      <c r="C4685" s="42">
        <v>432</v>
      </c>
      <c r="D4685" s="42">
        <v>2700</v>
      </c>
      <c r="E4685" s="43">
        <v>44593</v>
      </c>
    </row>
    <row r="4686" spans="1:5" x14ac:dyDescent="0.25">
      <c r="A4686" s="41" t="s">
        <v>21</v>
      </c>
      <c r="B4686" s="42">
        <v>24</v>
      </c>
      <c r="C4686" s="42">
        <v>1786</v>
      </c>
      <c r="D4686" s="42">
        <v>74.42</v>
      </c>
      <c r="E4686" s="43">
        <v>44593</v>
      </c>
    </row>
    <row r="4687" spans="1:5" x14ac:dyDescent="0.25">
      <c r="A4687" s="41" t="s">
        <v>21</v>
      </c>
      <c r="B4687" s="42">
        <v>39</v>
      </c>
      <c r="C4687" s="42">
        <v>3221</v>
      </c>
      <c r="D4687" s="42">
        <v>82.59</v>
      </c>
      <c r="E4687" s="43">
        <v>44593</v>
      </c>
    </row>
    <row r="4688" spans="1:5" x14ac:dyDescent="0.25">
      <c r="A4688" s="41" t="s">
        <v>29</v>
      </c>
      <c r="B4688" s="42">
        <v>7</v>
      </c>
      <c r="C4688" s="42">
        <v>2326.66</v>
      </c>
      <c r="D4688" s="42">
        <v>332.38</v>
      </c>
      <c r="E4688" s="43">
        <v>44593</v>
      </c>
    </row>
    <row r="4689" spans="1:5" x14ac:dyDescent="0.25">
      <c r="A4689" s="41" t="s">
        <v>29</v>
      </c>
      <c r="B4689" s="42">
        <v>6.8000000000000005E-2</v>
      </c>
      <c r="C4689" s="42">
        <v>22.6</v>
      </c>
      <c r="D4689" s="42">
        <v>332.35</v>
      </c>
      <c r="E4689" s="43">
        <v>44593</v>
      </c>
    </row>
    <row r="4690" spans="1:5" x14ac:dyDescent="0.25">
      <c r="A4690" s="41" t="s">
        <v>29</v>
      </c>
      <c r="B4690" s="42">
        <v>0.45</v>
      </c>
      <c r="C4690" s="42">
        <v>149.57</v>
      </c>
      <c r="D4690" s="42">
        <v>332.38</v>
      </c>
      <c r="E4690" s="43">
        <v>44593</v>
      </c>
    </row>
    <row r="4691" spans="1:5" x14ac:dyDescent="0.25">
      <c r="A4691" s="41" t="s">
        <v>29</v>
      </c>
      <c r="B4691" s="42">
        <v>3.6</v>
      </c>
      <c r="C4691" s="42">
        <v>1196.02</v>
      </c>
      <c r="D4691" s="42">
        <v>332.23</v>
      </c>
      <c r="E4691" s="43">
        <v>44593</v>
      </c>
    </row>
    <row r="4692" spans="1:5" x14ac:dyDescent="0.25">
      <c r="A4692" s="41" t="s">
        <v>29</v>
      </c>
      <c r="B4692" s="42">
        <v>3.6</v>
      </c>
      <c r="C4692" s="42">
        <v>1196.57</v>
      </c>
      <c r="D4692" s="42">
        <v>332.38</v>
      </c>
      <c r="E4692" s="43">
        <v>44593</v>
      </c>
    </row>
    <row r="4693" spans="1:5" x14ac:dyDescent="0.25">
      <c r="A4693" s="41" t="s">
        <v>29</v>
      </c>
      <c r="B4693" s="42">
        <v>9.08</v>
      </c>
      <c r="C4693" s="42">
        <v>3018.01</v>
      </c>
      <c r="D4693" s="42">
        <v>332.38</v>
      </c>
      <c r="E4693" s="43">
        <v>44593</v>
      </c>
    </row>
    <row r="4694" spans="1:5" x14ac:dyDescent="0.25">
      <c r="A4694" s="41" t="s">
        <v>29</v>
      </c>
      <c r="B4694" s="42">
        <v>9.16</v>
      </c>
      <c r="C4694" s="42">
        <v>3044.6</v>
      </c>
      <c r="D4694" s="42">
        <v>332.38</v>
      </c>
      <c r="E4694" s="43">
        <v>44593</v>
      </c>
    </row>
    <row r="4695" spans="1:5" x14ac:dyDescent="0.25">
      <c r="A4695" s="41" t="s">
        <v>29</v>
      </c>
      <c r="B4695" s="42">
        <v>10.79</v>
      </c>
      <c r="C4695" s="42">
        <v>3586.38</v>
      </c>
      <c r="D4695" s="42">
        <v>332.38</v>
      </c>
      <c r="E4695" s="43">
        <v>44593</v>
      </c>
    </row>
    <row r="4696" spans="1:5" x14ac:dyDescent="0.25">
      <c r="A4696" s="41" t="s">
        <v>29</v>
      </c>
      <c r="B4696" s="42">
        <v>3.16</v>
      </c>
      <c r="C4696" s="42">
        <v>1050.32</v>
      </c>
      <c r="D4696" s="42">
        <v>332.38</v>
      </c>
      <c r="E4696" s="43">
        <v>44593</v>
      </c>
    </row>
    <row r="4697" spans="1:5" x14ac:dyDescent="0.25">
      <c r="A4697" s="41" t="s">
        <v>29</v>
      </c>
      <c r="B4697" s="42">
        <v>6.8000000000000005E-2</v>
      </c>
      <c r="C4697" s="42">
        <v>22.6</v>
      </c>
      <c r="D4697" s="42">
        <v>332.35</v>
      </c>
      <c r="E4697" s="43">
        <v>44593</v>
      </c>
    </row>
    <row r="4698" spans="1:5" x14ac:dyDescent="0.25">
      <c r="A4698" s="41" t="s">
        <v>29</v>
      </c>
      <c r="B4698" s="42">
        <v>6</v>
      </c>
      <c r="C4698" s="42">
        <v>1994.28</v>
      </c>
      <c r="D4698" s="42">
        <v>332.38</v>
      </c>
      <c r="E4698" s="43">
        <v>44593</v>
      </c>
    </row>
    <row r="4699" spans="1:5" x14ac:dyDescent="0.25">
      <c r="A4699" s="41" t="s">
        <v>29</v>
      </c>
      <c r="B4699" s="42">
        <v>6</v>
      </c>
      <c r="C4699" s="42">
        <v>1849.09</v>
      </c>
      <c r="D4699" s="42">
        <v>308.18</v>
      </c>
      <c r="E4699" s="43">
        <v>44593</v>
      </c>
    </row>
    <row r="4700" spans="1:5" x14ac:dyDescent="0.25">
      <c r="A4700" s="41" t="s">
        <v>29</v>
      </c>
      <c r="B4700" s="42">
        <v>6</v>
      </c>
      <c r="C4700" s="42">
        <v>1720</v>
      </c>
      <c r="D4700" s="42">
        <v>286.67</v>
      </c>
      <c r="E4700" s="43">
        <v>44593</v>
      </c>
    </row>
    <row r="4701" spans="1:5" x14ac:dyDescent="0.25">
      <c r="A4701" s="41" t="s">
        <v>29</v>
      </c>
      <c r="B4701" s="42">
        <v>6</v>
      </c>
      <c r="C4701" s="42">
        <v>1720</v>
      </c>
      <c r="D4701" s="42">
        <v>286.67</v>
      </c>
      <c r="E4701" s="43">
        <v>44593</v>
      </c>
    </row>
    <row r="4702" spans="1:5" x14ac:dyDescent="0.25">
      <c r="A4702" s="41" t="s">
        <v>29</v>
      </c>
      <c r="B4702" s="42">
        <v>0.4</v>
      </c>
      <c r="C4702" s="42">
        <v>114.67</v>
      </c>
      <c r="D4702" s="42">
        <v>286.68</v>
      </c>
      <c r="E4702" s="43">
        <v>44593</v>
      </c>
    </row>
    <row r="4703" spans="1:5" x14ac:dyDescent="0.25">
      <c r="A4703" s="41" t="s">
        <v>29</v>
      </c>
      <c r="B4703" s="42">
        <v>6.2</v>
      </c>
      <c r="C4703" s="42">
        <v>1777.33</v>
      </c>
      <c r="D4703" s="42">
        <v>286.67</v>
      </c>
      <c r="E4703" s="43">
        <v>44593</v>
      </c>
    </row>
    <row r="4704" spans="1:5" x14ac:dyDescent="0.25">
      <c r="A4704" s="41" t="s">
        <v>29</v>
      </c>
      <c r="B4704" s="42">
        <v>6.24</v>
      </c>
      <c r="C4704" s="42">
        <v>1788.8</v>
      </c>
      <c r="D4704" s="42">
        <v>286.67</v>
      </c>
      <c r="E4704" s="43">
        <v>44593</v>
      </c>
    </row>
    <row r="4705" spans="1:5" x14ac:dyDescent="0.25">
      <c r="A4705" s="41" t="s">
        <v>29</v>
      </c>
      <c r="B4705" s="42">
        <v>3</v>
      </c>
      <c r="C4705" s="42">
        <v>860</v>
      </c>
      <c r="D4705" s="42">
        <v>286.67</v>
      </c>
      <c r="E4705" s="43">
        <v>44593</v>
      </c>
    </row>
    <row r="4706" spans="1:5" x14ac:dyDescent="0.25">
      <c r="A4706" s="41" t="s">
        <v>29</v>
      </c>
      <c r="B4706" s="42">
        <v>7.8</v>
      </c>
      <c r="C4706" s="42">
        <v>2236.56</v>
      </c>
      <c r="D4706" s="42">
        <v>286.74</v>
      </c>
      <c r="E4706" s="43">
        <v>44593</v>
      </c>
    </row>
    <row r="4707" spans="1:5" x14ac:dyDescent="0.25">
      <c r="A4707" s="41" t="s">
        <v>29</v>
      </c>
      <c r="B4707" s="42">
        <v>4</v>
      </c>
      <c r="C4707" s="42">
        <v>1146.67</v>
      </c>
      <c r="D4707" s="42">
        <v>286.67</v>
      </c>
      <c r="E4707" s="43">
        <v>44593</v>
      </c>
    </row>
    <row r="4708" spans="1:5" x14ac:dyDescent="0.25">
      <c r="A4708" s="41" t="s">
        <v>29</v>
      </c>
      <c r="B4708" s="42">
        <v>7.28</v>
      </c>
      <c r="C4708" s="42">
        <v>2086.94</v>
      </c>
      <c r="D4708" s="42">
        <v>286.67</v>
      </c>
      <c r="E4708" s="43">
        <v>44593</v>
      </c>
    </row>
    <row r="4709" spans="1:5" x14ac:dyDescent="0.25">
      <c r="A4709" s="41" t="s">
        <v>29</v>
      </c>
      <c r="B4709" s="42">
        <v>7</v>
      </c>
      <c r="C4709" s="42">
        <v>2006.66</v>
      </c>
      <c r="D4709" s="42">
        <v>286.67</v>
      </c>
      <c r="E4709" s="43">
        <v>44593</v>
      </c>
    </row>
    <row r="4710" spans="1:5" x14ac:dyDescent="0.25">
      <c r="A4710" s="41" t="s">
        <v>29</v>
      </c>
      <c r="B4710" s="42">
        <v>7</v>
      </c>
      <c r="C4710" s="42">
        <v>2006.67</v>
      </c>
      <c r="D4710" s="42">
        <v>286.67</v>
      </c>
      <c r="E4710" s="43">
        <v>44593</v>
      </c>
    </row>
    <row r="4711" spans="1:5" x14ac:dyDescent="0.25">
      <c r="A4711" s="41" t="s">
        <v>29</v>
      </c>
      <c r="B4711" s="42">
        <v>6.09</v>
      </c>
      <c r="C4711" s="42">
        <v>1745.8</v>
      </c>
      <c r="D4711" s="42">
        <v>286.67</v>
      </c>
      <c r="E4711" s="43">
        <v>44593</v>
      </c>
    </row>
    <row r="4712" spans="1:5" x14ac:dyDescent="0.25">
      <c r="A4712" s="41" t="s">
        <v>29</v>
      </c>
      <c r="B4712" s="42">
        <v>6</v>
      </c>
      <c r="C4712" s="42">
        <v>1720</v>
      </c>
      <c r="D4712" s="42">
        <v>286.67</v>
      </c>
      <c r="E4712" s="43">
        <v>44593</v>
      </c>
    </row>
    <row r="4713" spans="1:5" x14ac:dyDescent="0.25">
      <c r="A4713" s="41" t="s">
        <v>29</v>
      </c>
      <c r="B4713" s="42">
        <v>6.16</v>
      </c>
      <c r="C4713" s="42">
        <v>1765.87</v>
      </c>
      <c r="D4713" s="42">
        <v>286.67</v>
      </c>
      <c r="E4713" s="43">
        <v>44593</v>
      </c>
    </row>
    <row r="4714" spans="1:5" x14ac:dyDescent="0.25">
      <c r="A4714" s="41" t="s">
        <v>29</v>
      </c>
      <c r="B4714" s="42">
        <v>6</v>
      </c>
      <c r="C4714" s="42">
        <v>1720</v>
      </c>
      <c r="D4714" s="42">
        <v>286.67</v>
      </c>
      <c r="E4714" s="43">
        <v>44593</v>
      </c>
    </row>
    <row r="4715" spans="1:5" x14ac:dyDescent="0.25">
      <c r="A4715" s="41" t="s">
        <v>29</v>
      </c>
      <c r="B4715" s="42">
        <v>6.16</v>
      </c>
      <c r="C4715" s="42">
        <v>1765.86</v>
      </c>
      <c r="D4715" s="42">
        <v>286.67</v>
      </c>
      <c r="E4715" s="43">
        <v>44593</v>
      </c>
    </row>
    <row r="4716" spans="1:5" x14ac:dyDescent="0.25">
      <c r="A4716" s="41" t="s">
        <v>29</v>
      </c>
      <c r="B4716" s="42">
        <v>8.16</v>
      </c>
      <c r="C4716" s="42">
        <v>2339.1999999999998</v>
      </c>
      <c r="D4716" s="42">
        <v>286.67</v>
      </c>
      <c r="E4716" s="43">
        <v>44593</v>
      </c>
    </row>
    <row r="4717" spans="1:5" x14ac:dyDescent="0.25">
      <c r="A4717" s="41" t="s">
        <v>29</v>
      </c>
      <c r="B4717" s="42">
        <v>9</v>
      </c>
      <c r="C4717" s="42">
        <v>2579.9899999999998</v>
      </c>
      <c r="D4717" s="42">
        <v>286.67</v>
      </c>
      <c r="E4717" s="43">
        <v>44593</v>
      </c>
    </row>
    <row r="4718" spans="1:5" x14ac:dyDescent="0.25">
      <c r="A4718" s="41" t="s">
        <v>29</v>
      </c>
      <c r="B4718" s="42">
        <v>7</v>
      </c>
      <c r="C4718" s="42">
        <v>2006.67</v>
      </c>
      <c r="D4718" s="42">
        <v>286.67</v>
      </c>
      <c r="E4718" s="43">
        <v>44593</v>
      </c>
    </row>
    <row r="4719" spans="1:5" x14ac:dyDescent="0.25">
      <c r="A4719" s="41" t="s">
        <v>29</v>
      </c>
      <c r="B4719" s="42">
        <v>7</v>
      </c>
      <c r="C4719" s="42">
        <v>2006.67</v>
      </c>
      <c r="D4719" s="42">
        <v>286.67</v>
      </c>
      <c r="E4719" s="43">
        <v>44593</v>
      </c>
    </row>
    <row r="4720" spans="1:5" x14ac:dyDescent="0.25">
      <c r="A4720" s="41" t="s">
        <v>29</v>
      </c>
      <c r="B4720" s="42">
        <v>6.8000000000000005E-2</v>
      </c>
      <c r="C4720" s="42">
        <v>19.489999999999998</v>
      </c>
      <c r="D4720" s="42">
        <v>286.62</v>
      </c>
      <c r="E4720" s="43">
        <v>44593</v>
      </c>
    </row>
    <row r="4721" spans="1:5" x14ac:dyDescent="0.25">
      <c r="A4721" s="41" t="s">
        <v>29</v>
      </c>
      <c r="B4721" s="42">
        <v>8.18</v>
      </c>
      <c r="C4721" s="42">
        <v>2344.9299999999998</v>
      </c>
      <c r="D4721" s="42">
        <v>286.67</v>
      </c>
      <c r="E4721" s="43">
        <v>44593</v>
      </c>
    </row>
    <row r="4722" spans="1:5" x14ac:dyDescent="0.25">
      <c r="A4722" s="41" t="s">
        <v>29</v>
      </c>
      <c r="B4722" s="42">
        <v>10</v>
      </c>
      <c r="C4722" s="42">
        <v>2866.67</v>
      </c>
      <c r="D4722" s="42">
        <v>286.67</v>
      </c>
      <c r="E4722" s="43">
        <v>44593</v>
      </c>
    </row>
    <row r="4723" spans="1:5" x14ac:dyDescent="0.25">
      <c r="A4723" s="41" t="s">
        <v>29</v>
      </c>
      <c r="B4723" s="42">
        <v>8.4000000000000005E-2</v>
      </c>
      <c r="C4723" s="42">
        <v>24.08</v>
      </c>
      <c r="D4723" s="42">
        <v>286.67</v>
      </c>
      <c r="E4723" s="43">
        <v>44593</v>
      </c>
    </row>
    <row r="4724" spans="1:5" x14ac:dyDescent="0.25">
      <c r="A4724" s="41" t="s">
        <v>29</v>
      </c>
      <c r="B4724" s="42">
        <v>0.75</v>
      </c>
      <c r="C4724" s="42">
        <v>215</v>
      </c>
      <c r="D4724" s="42">
        <v>286.67</v>
      </c>
      <c r="E4724" s="43">
        <v>44593</v>
      </c>
    </row>
    <row r="4725" spans="1:5" x14ac:dyDescent="0.25">
      <c r="A4725" s="41" t="s">
        <v>29</v>
      </c>
      <c r="B4725" s="42">
        <v>10</v>
      </c>
      <c r="C4725" s="42">
        <v>2866.67</v>
      </c>
      <c r="D4725" s="42">
        <v>286.67</v>
      </c>
      <c r="E4725" s="43">
        <v>44593</v>
      </c>
    </row>
    <row r="4726" spans="1:5" x14ac:dyDescent="0.25">
      <c r="A4726" s="41" t="s">
        <v>29</v>
      </c>
      <c r="B4726" s="42">
        <v>10</v>
      </c>
      <c r="C4726" s="42">
        <v>2866.66</v>
      </c>
      <c r="D4726" s="42">
        <v>286.67</v>
      </c>
      <c r="E4726" s="43">
        <v>44593</v>
      </c>
    </row>
    <row r="4727" spans="1:5" x14ac:dyDescent="0.25">
      <c r="A4727" s="41" t="s">
        <v>29</v>
      </c>
      <c r="B4727" s="42">
        <v>10</v>
      </c>
      <c r="C4727" s="42">
        <v>2866.67</v>
      </c>
      <c r="D4727" s="42">
        <v>286.67</v>
      </c>
      <c r="E4727" s="43">
        <v>44593</v>
      </c>
    </row>
    <row r="4728" spans="1:5" x14ac:dyDescent="0.25">
      <c r="A4728" s="41" t="s">
        <v>29</v>
      </c>
      <c r="B4728" s="42">
        <v>10.199999999999999</v>
      </c>
      <c r="C4728" s="42">
        <v>2924</v>
      </c>
      <c r="D4728" s="42">
        <v>286.67</v>
      </c>
      <c r="E4728" s="43">
        <v>44593</v>
      </c>
    </row>
    <row r="4729" spans="1:5" x14ac:dyDescent="0.25">
      <c r="A4729" s="41" t="s">
        <v>29</v>
      </c>
      <c r="B4729" s="42">
        <v>10.47</v>
      </c>
      <c r="C4729" s="42">
        <v>3010.53</v>
      </c>
      <c r="D4729" s="42">
        <v>287.54000000000002</v>
      </c>
      <c r="E4729" s="43">
        <v>44593</v>
      </c>
    </row>
    <row r="4730" spans="1:5" x14ac:dyDescent="0.25">
      <c r="A4730" s="41" t="s">
        <v>29</v>
      </c>
      <c r="B4730" s="42">
        <v>10.119999999999999</v>
      </c>
      <c r="C4730" s="42">
        <v>2915.47</v>
      </c>
      <c r="D4730" s="42">
        <v>288.08999999999997</v>
      </c>
      <c r="E4730" s="43">
        <v>44593</v>
      </c>
    </row>
    <row r="4731" spans="1:5" x14ac:dyDescent="0.25">
      <c r="A4731" s="41" t="s">
        <v>29</v>
      </c>
      <c r="B4731" s="42">
        <v>10</v>
      </c>
      <c r="C4731" s="42">
        <v>2880.9</v>
      </c>
      <c r="D4731" s="42">
        <v>288.08999999999997</v>
      </c>
      <c r="E4731" s="43">
        <v>44593</v>
      </c>
    </row>
    <row r="4732" spans="1:5" x14ac:dyDescent="0.25">
      <c r="A4732" s="41" t="s">
        <v>29</v>
      </c>
      <c r="B4732" s="42">
        <v>12</v>
      </c>
      <c r="C4732" s="42">
        <v>3446.8</v>
      </c>
      <c r="D4732" s="42">
        <v>287.23</v>
      </c>
      <c r="E4732" s="43">
        <v>44593</v>
      </c>
    </row>
    <row r="4733" spans="1:5" x14ac:dyDescent="0.25">
      <c r="A4733" s="41" t="s">
        <v>29</v>
      </c>
      <c r="B4733" s="42">
        <v>10</v>
      </c>
      <c r="C4733" s="42">
        <v>2866.67</v>
      </c>
      <c r="D4733" s="42">
        <v>286.67</v>
      </c>
      <c r="E4733" s="43">
        <v>44593</v>
      </c>
    </row>
    <row r="4734" spans="1:5" x14ac:dyDescent="0.25">
      <c r="A4734" s="41" t="s">
        <v>29</v>
      </c>
      <c r="B4734" s="42">
        <v>12</v>
      </c>
      <c r="C4734" s="42">
        <v>3440</v>
      </c>
      <c r="D4734" s="42">
        <v>286.67</v>
      </c>
      <c r="E4734" s="43">
        <v>44593</v>
      </c>
    </row>
    <row r="4735" spans="1:5" x14ac:dyDescent="0.25">
      <c r="A4735" s="41" t="s">
        <v>29</v>
      </c>
      <c r="B4735" s="42">
        <v>0.4</v>
      </c>
      <c r="C4735" s="42">
        <v>114.67</v>
      </c>
      <c r="D4735" s="42">
        <v>286.68</v>
      </c>
      <c r="E4735" s="43">
        <v>44593</v>
      </c>
    </row>
    <row r="4736" spans="1:5" x14ac:dyDescent="0.25">
      <c r="A4736" s="41" t="s">
        <v>29</v>
      </c>
      <c r="B4736" s="42">
        <v>10.199999999999999</v>
      </c>
      <c r="C4736" s="42">
        <v>2924</v>
      </c>
      <c r="D4736" s="42">
        <v>286.67</v>
      </c>
      <c r="E4736" s="43">
        <v>44593</v>
      </c>
    </row>
    <row r="4737" spans="1:5" x14ac:dyDescent="0.25">
      <c r="A4737" s="41" t="s">
        <v>29</v>
      </c>
      <c r="B4737" s="42">
        <v>12.16</v>
      </c>
      <c r="C4737" s="42">
        <v>3485.87</v>
      </c>
      <c r="D4737" s="42">
        <v>286.67</v>
      </c>
      <c r="E4737" s="43">
        <v>44593</v>
      </c>
    </row>
    <row r="4738" spans="1:5" x14ac:dyDescent="0.25">
      <c r="A4738" s="41" t="s">
        <v>29</v>
      </c>
      <c r="B4738" s="42">
        <v>10.92</v>
      </c>
      <c r="C4738" s="42">
        <v>3130.4</v>
      </c>
      <c r="D4738" s="42">
        <v>286.67</v>
      </c>
      <c r="E4738" s="43">
        <v>44593</v>
      </c>
    </row>
    <row r="4739" spans="1:5" x14ac:dyDescent="0.25">
      <c r="A4739" s="41" t="s">
        <v>29</v>
      </c>
      <c r="B4739" s="42">
        <v>12</v>
      </c>
      <c r="C4739" s="42">
        <v>3440</v>
      </c>
      <c r="D4739" s="42">
        <v>286.67</v>
      </c>
      <c r="E4739" s="43">
        <v>44593</v>
      </c>
    </row>
    <row r="4740" spans="1:5" x14ac:dyDescent="0.25">
      <c r="A4740" s="41" t="s">
        <v>29</v>
      </c>
      <c r="B4740" s="42">
        <v>10.16</v>
      </c>
      <c r="C4740" s="42">
        <v>2912.53</v>
      </c>
      <c r="D4740" s="42">
        <v>286.67</v>
      </c>
      <c r="E4740" s="43">
        <v>44593</v>
      </c>
    </row>
    <row r="4741" spans="1:5" x14ac:dyDescent="0.25">
      <c r="A4741" s="41" t="s">
        <v>29</v>
      </c>
      <c r="B4741" s="42">
        <v>12</v>
      </c>
      <c r="C4741" s="42">
        <v>3440</v>
      </c>
      <c r="D4741" s="42">
        <v>286.67</v>
      </c>
      <c r="E4741" s="43">
        <v>44593</v>
      </c>
    </row>
    <row r="4742" spans="1:5" x14ac:dyDescent="0.25">
      <c r="A4742" s="41" t="s">
        <v>29</v>
      </c>
      <c r="B4742" s="42">
        <v>10</v>
      </c>
      <c r="C4742" s="42">
        <v>2866.66</v>
      </c>
      <c r="D4742" s="42">
        <v>286.67</v>
      </c>
      <c r="E4742" s="43">
        <v>44593</v>
      </c>
    </row>
    <row r="4743" spans="1:5" x14ac:dyDescent="0.25">
      <c r="A4743" s="41" t="s">
        <v>29</v>
      </c>
      <c r="B4743" s="42">
        <v>12.12</v>
      </c>
      <c r="C4743" s="42">
        <v>3474.4</v>
      </c>
      <c r="D4743" s="42">
        <v>286.67</v>
      </c>
      <c r="E4743" s="43">
        <v>44593</v>
      </c>
    </row>
    <row r="4744" spans="1:5" x14ac:dyDescent="0.25">
      <c r="A4744" s="41" t="s">
        <v>29</v>
      </c>
      <c r="B4744" s="42">
        <v>10</v>
      </c>
      <c r="C4744" s="42">
        <v>2866.67</v>
      </c>
      <c r="D4744" s="42">
        <v>286.67</v>
      </c>
      <c r="E4744" s="43">
        <v>44593</v>
      </c>
    </row>
    <row r="4745" spans="1:5" x14ac:dyDescent="0.25">
      <c r="A4745" s="41" t="s">
        <v>29</v>
      </c>
      <c r="B4745" s="42">
        <v>12.16</v>
      </c>
      <c r="C4745" s="42">
        <v>3485.87</v>
      </c>
      <c r="D4745" s="42">
        <v>286.67</v>
      </c>
      <c r="E4745" s="43">
        <v>44593</v>
      </c>
    </row>
    <row r="4746" spans="1:5" x14ac:dyDescent="0.25">
      <c r="A4746" s="41" t="s">
        <v>29</v>
      </c>
      <c r="B4746" s="42">
        <v>0.08</v>
      </c>
      <c r="C4746" s="42">
        <v>22.93</v>
      </c>
      <c r="D4746" s="42">
        <v>286.63</v>
      </c>
      <c r="E4746" s="43">
        <v>44593</v>
      </c>
    </row>
    <row r="4747" spans="1:5" x14ac:dyDescent="0.25">
      <c r="A4747" s="41" t="s">
        <v>29</v>
      </c>
      <c r="B4747" s="42">
        <v>0.35</v>
      </c>
      <c r="C4747" s="42">
        <v>100.33</v>
      </c>
      <c r="D4747" s="42">
        <v>286.66000000000003</v>
      </c>
      <c r="E4747" s="43">
        <v>44593</v>
      </c>
    </row>
    <row r="4748" spans="1:5" x14ac:dyDescent="0.25">
      <c r="A4748" s="41" t="s">
        <v>29</v>
      </c>
      <c r="B4748" s="42">
        <v>10</v>
      </c>
      <c r="C4748" s="42">
        <v>2866.67</v>
      </c>
      <c r="D4748" s="42">
        <v>286.67</v>
      </c>
      <c r="E4748" s="43">
        <v>44593</v>
      </c>
    </row>
    <row r="4749" spans="1:5" x14ac:dyDescent="0.25">
      <c r="A4749" s="41" t="s">
        <v>29</v>
      </c>
      <c r="B4749" s="42">
        <v>10.226000000000001</v>
      </c>
      <c r="C4749" s="42">
        <v>2931.45</v>
      </c>
      <c r="D4749" s="42">
        <v>286.67</v>
      </c>
      <c r="E4749" s="43">
        <v>44593</v>
      </c>
    </row>
    <row r="4750" spans="1:5" x14ac:dyDescent="0.25">
      <c r="A4750" s="41" t="s">
        <v>60</v>
      </c>
      <c r="B4750" s="42">
        <v>23.315000000000001</v>
      </c>
      <c r="C4750" s="42">
        <v>6644.78</v>
      </c>
      <c r="D4750" s="42">
        <v>285</v>
      </c>
      <c r="E4750" s="43">
        <v>44593</v>
      </c>
    </row>
    <row r="4751" spans="1:5" x14ac:dyDescent="0.25">
      <c r="A4751" s="41" t="s">
        <v>60</v>
      </c>
      <c r="B4751" s="42">
        <v>22.271000000000001</v>
      </c>
      <c r="C4751" s="42">
        <v>6347.23</v>
      </c>
      <c r="D4751" s="42">
        <v>285</v>
      </c>
      <c r="E4751" s="43">
        <v>44593</v>
      </c>
    </row>
    <row r="4752" spans="1:5" x14ac:dyDescent="0.25">
      <c r="A4752" s="41" t="s">
        <v>60</v>
      </c>
      <c r="B4752" s="42">
        <v>23.395</v>
      </c>
      <c r="C4752" s="42">
        <v>6667.57</v>
      </c>
      <c r="D4752" s="42">
        <v>285</v>
      </c>
      <c r="E4752" s="43">
        <v>44593</v>
      </c>
    </row>
    <row r="4753" spans="1:5" x14ac:dyDescent="0.25">
      <c r="A4753" s="41" t="s">
        <v>60</v>
      </c>
      <c r="B4753" s="42">
        <v>19.129000000000001</v>
      </c>
      <c r="C4753" s="42">
        <v>5645.08</v>
      </c>
      <c r="D4753" s="42">
        <v>295.11</v>
      </c>
      <c r="E4753" s="43">
        <v>44593</v>
      </c>
    </row>
    <row r="4754" spans="1:5" x14ac:dyDescent="0.25">
      <c r="A4754" s="41" t="s">
        <v>60</v>
      </c>
      <c r="B4754" s="42">
        <v>23.129000000000001</v>
      </c>
      <c r="C4754" s="42">
        <v>6869.31</v>
      </c>
      <c r="D4754" s="42">
        <v>297</v>
      </c>
      <c r="E4754" s="43">
        <v>44593</v>
      </c>
    </row>
    <row r="4755" spans="1:5" x14ac:dyDescent="0.25">
      <c r="A4755" s="41" t="s">
        <v>60</v>
      </c>
      <c r="B4755" s="42">
        <v>26.731999999999999</v>
      </c>
      <c r="C4755" s="42">
        <v>7939.41</v>
      </c>
      <c r="D4755" s="42">
        <v>297</v>
      </c>
      <c r="E4755" s="43">
        <v>44593</v>
      </c>
    </row>
    <row r="4756" spans="1:5" x14ac:dyDescent="0.25">
      <c r="A4756" s="41" t="s">
        <v>60</v>
      </c>
      <c r="B4756" s="42">
        <v>2</v>
      </c>
      <c r="C4756" s="42">
        <v>594</v>
      </c>
      <c r="D4756" s="42">
        <v>297</v>
      </c>
      <c r="E4756" s="43">
        <v>44593</v>
      </c>
    </row>
    <row r="4757" spans="1:5" x14ac:dyDescent="0.25">
      <c r="A4757" s="41" t="s">
        <v>60</v>
      </c>
      <c r="B4757" s="42">
        <v>19.222000000000001</v>
      </c>
      <c r="C4757" s="42">
        <v>5708.93</v>
      </c>
      <c r="D4757" s="42">
        <v>297</v>
      </c>
      <c r="E4757" s="43">
        <v>44593</v>
      </c>
    </row>
    <row r="4758" spans="1:5" x14ac:dyDescent="0.25">
      <c r="A4758" s="41" t="s">
        <v>60</v>
      </c>
      <c r="B4758" s="42">
        <v>19.09</v>
      </c>
      <c r="C4758" s="42">
        <v>5669.73</v>
      </c>
      <c r="D4758" s="42">
        <v>297</v>
      </c>
      <c r="E4758" s="43">
        <v>44593</v>
      </c>
    </row>
    <row r="4759" spans="1:5" x14ac:dyDescent="0.25">
      <c r="A4759" s="41" t="s">
        <v>60</v>
      </c>
      <c r="B4759" s="42">
        <v>0.65</v>
      </c>
      <c r="C4759" s="42">
        <v>193.05</v>
      </c>
      <c r="D4759" s="42">
        <v>297</v>
      </c>
      <c r="E4759" s="43">
        <v>44593</v>
      </c>
    </row>
    <row r="4760" spans="1:5" x14ac:dyDescent="0.25">
      <c r="A4760" s="41" t="s">
        <v>60</v>
      </c>
      <c r="B4760" s="42">
        <v>0.221</v>
      </c>
      <c r="C4760" s="42">
        <v>65.64</v>
      </c>
      <c r="D4760" s="42">
        <v>297.01</v>
      </c>
      <c r="E4760" s="43">
        <v>44593</v>
      </c>
    </row>
    <row r="4761" spans="1:5" x14ac:dyDescent="0.25">
      <c r="A4761" s="41" t="s">
        <v>60</v>
      </c>
      <c r="B4761" s="42">
        <v>23.327000000000002</v>
      </c>
      <c r="C4761" s="42">
        <v>6928.12</v>
      </c>
      <c r="D4761" s="42">
        <v>297</v>
      </c>
      <c r="E4761" s="43">
        <v>44593</v>
      </c>
    </row>
    <row r="4762" spans="1:5" x14ac:dyDescent="0.25">
      <c r="A4762" s="41" t="s">
        <v>60</v>
      </c>
      <c r="B4762" s="42">
        <v>18.271000000000001</v>
      </c>
      <c r="C4762" s="42">
        <v>5426.48</v>
      </c>
      <c r="D4762" s="42">
        <v>297</v>
      </c>
      <c r="E4762" s="43">
        <v>44593</v>
      </c>
    </row>
    <row r="4763" spans="1:5" x14ac:dyDescent="0.25">
      <c r="A4763" s="41" t="s">
        <v>60</v>
      </c>
      <c r="B4763" s="42">
        <v>19.675000000000001</v>
      </c>
      <c r="C4763" s="42">
        <v>5843.48</v>
      </c>
      <c r="D4763" s="42">
        <v>297</v>
      </c>
      <c r="E4763" s="43">
        <v>44593</v>
      </c>
    </row>
    <row r="4764" spans="1:5" x14ac:dyDescent="0.25">
      <c r="A4764" s="41" t="s">
        <v>60</v>
      </c>
      <c r="B4764" s="42">
        <v>23.177</v>
      </c>
      <c r="C4764" s="42">
        <v>6883.58</v>
      </c>
      <c r="D4764" s="42">
        <v>297</v>
      </c>
      <c r="E4764" s="43">
        <v>44593</v>
      </c>
    </row>
    <row r="4765" spans="1:5" x14ac:dyDescent="0.25">
      <c r="A4765" s="41" t="s">
        <v>60</v>
      </c>
      <c r="B4765" s="42">
        <v>19.414000000000001</v>
      </c>
      <c r="C4765" s="42">
        <v>5765.96</v>
      </c>
      <c r="D4765" s="42">
        <v>297</v>
      </c>
      <c r="E4765" s="43">
        <v>44593</v>
      </c>
    </row>
    <row r="4766" spans="1:5" x14ac:dyDescent="0.25">
      <c r="A4766" s="41" t="s">
        <v>60</v>
      </c>
      <c r="B4766" s="42">
        <v>19.45</v>
      </c>
      <c r="C4766" s="42">
        <v>5776.66</v>
      </c>
      <c r="D4766" s="42">
        <v>297</v>
      </c>
      <c r="E4766" s="43">
        <v>44593</v>
      </c>
    </row>
    <row r="4767" spans="1:5" x14ac:dyDescent="0.25">
      <c r="A4767" s="41" t="s">
        <v>60</v>
      </c>
      <c r="B4767" s="42">
        <v>105.532</v>
      </c>
      <c r="C4767" s="42">
        <v>31342.99</v>
      </c>
      <c r="D4767" s="42">
        <v>297</v>
      </c>
      <c r="E4767" s="43">
        <v>44593</v>
      </c>
    </row>
    <row r="4768" spans="1:5" x14ac:dyDescent="0.25">
      <c r="A4768" s="41" t="s">
        <v>60</v>
      </c>
      <c r="B4768" s="42">
        <v>28</v>
      </c>
      <c r="C4768" s="42">
        <v>8316</v>
      </c>
      <c r="D4768" s="42">
        <v>297</v>
      </c>
      <c r="E4768" s="43">
        <v>44593</v>
      </c>
    </row>
    <row r="4769" spans="1:5" x14ac:dyDescent="0.25">
      <c r="A4769" s="41" t="s">
        <v>60</v>
      </c>
      <c r="B4769" s="42">
        <v>4.8540000000000001</v>
      </c>
      <c r="C4769" s="42">
        <v>1441.63</v>
      </c>
      <c r="D4769" s="42">
        <v>297</v>
      </c>
      <c r="E4769" s="43">
        <v>44593</v>
      </c>
    </row>
    <row r="4770" spans="1:5" x14ac:dyDescent="0.25">
      <c r="A4770" s="41" t="s">
        <v>60</v>
      </c>
      <c r="B4770" s="42">
        <v>30</v>
      </c>
      <c r="C4770" s="42">
        <v>8910</v>
      </c>
      <c r="D4770" s="42">
        <v>297</v>
      </c>
      <c r="E4770" s="43">
        <v>44593</v>
      </c>
    </row>
    <row r="4771" spans="1:5" x14ac:dyDescent="0.25">
      <c r="A4771" s="41" t="s">
        <v>60</v>
      </c>
      <c r="B4771" s="42">
        <v>4.8899999999999997</v>
      </c>
      <c r="C4771" s="42">
        <v>1452.33</v>
      </c>
      <c r="D4771" s="42">
        <v>297</v>
      </c>
      <c r="E4771" s="43">
        <v>44593</v>
      </c>
    </row>
    <row r="4772" spans="1:5" x14ac:dyDescent="0.25">
      <c r="A4772" s="41" t="s">
        <v>60</v>
      </c>
      <c r="B4772" s="42">
        <v>30</v>
      </c>
      <c r="C4772" s="42">
        <v>8910</v>
      </c>
      <c r="D4772" s="42">
        <v>297</v>
      </c>
      <c r="E4772" s="43">
        <v>44593</v>
      </c>
    </row>
    <row r="4773" spans="1:5" x14ac:dyDescent="0.25">
      <c r="A4773" s="41" t="s">
        <v>60</v>
      </c>
      <c r="B4773" s="42">
        <v>7.3650000000000002</v>
      </c>
      <c r="C4773" s="42">
        <v>2187.41</v>
      </c>
      <c r="D4773" s="42">
        <v>297</v>
      </c>
      <c r="E4773" s="43">
        <v>44593</v>
      </c>
    </row>
    <row r="4774" spans="1:5" x14ac:dyDescent="0.25">
      <c r="A4774" s="41" t="s">
        <v>60</v>
      </c>
      <c r="B4774" s="42">
        <v>29</v>
      </c>
      <c r="C4774" s="42">
        <v>8509.15</v>
      </c>
      <c r="D4774" s="42">
        <v>293.42</v>
      </c>
      <c r="E4774" s="43">
        <v>44593</v>
      </c>
    </row>
    <row r="4775" spans="1:5" x14ac:dyDescent="0.25">
      <c r="A4775" s="41" t="s">
        <v>60</v>
      </c>
      <c r="B4775" s="42">
        <v>4.8419999999999996</v>
      </c>
      <c r="C4775" s="42">
        <v>1355.76</v>
      </c>
      <c r="D4775" s="42">
        <v>280</v>
      </c>
      <c r="E4775" s="43">
        <v>44593</v>
      </c>
    </row>
    <row r="4776" spans="1:5" x14ac:dyDescent="0.25">
      <c r="A4776" s="41" t="s">
        <v>60</v>
      </c>
      <c r="B4776" s="42">
        <v>28</v>
      </c>
      <c r="C4776" s="42">
        <v>7840</v>
      </c>
      <c r="D4776" s="42">
        <v>280</v>
      </c>
      <c r="E4776" s="43">
        <v>44593</v>
      </c>
    </row>
    <row r="4777" spans="1:5" x14ac:dyDescent="0.25">
      <c r="A4777" s="41" t="s">
        <v>60</v>
      </c>
      <c r="B4777" s="42">
        <v>0.26</v>
      </c>
      <c r="C4777" s="42">
        <v>77.22</v>
      </c>
      <c r="D4777" s="42">
        <v>297</v>
      </c>
      <c r="E4777" s="43">
        <v>44593</v>
      </c>
    </row>
    <row r="4778" spans="1:5" x14ac:dyDescent="0.25">
      <c r="A4778" s="41" t="s">
        <v>60</v>
      </c>
      <c r="B4778" s="42">
        <v>4.8419999999999996</v>
      </c>
      <c r="C4778" s="42">
        <v>1355.76</v>
      </c>
      <c r="D4778" s="42">
        <v>280</v>
      </c>
      <c r="E4778" s="43">
        <v>44593</v>
      </c>
    </row>
    <row r="4779" spans="1:5" x14ac:dyDescent="0.25">
      <c r="A4779" s="41" t="s">
        <v>60</v>
      </c>
      <c r="B4779" s="42">
        <v>28</v>
      </c>
      <c r="C4779" s="42">
        <v>7840</v>
      </c>
      <c r="D4779" s="42">
        <v>280</v>
      </c>
      <c r="E4779" s="43">
        <v>44593</v>
      </c>
    </row>
    <row r="4780" spans="1:5" x14ac:dyDescent="0.25">
      <c r="A4780" s="41" t="s">
        <v>60</v>
      </c>
      <c r="B4780" s="42">
        <v>8.73</v>
      </c>
      <c r="C4780" s="42">
        <v>2444.4</v>
      </c>
      <c r="D4780" s="42">
        <v>280</v>
      </c>
      <c r="E4780" s="43">
        <v>44593</v>
      </c>
    </row>
    <row r="4781" spans="1:5" x14ac:dyDescent="0.25">
      <c r="A4781" s="41" t="s">
        <v>60</v>
      </c>
      <c r="B4781" s="42">
        <v>30</v>
      </c>
      <c r="C4781" s="42">
        <v>8400</v>
      </c>
      <c r="D4781" s="42">
        <v>280</v>
      </c>
      <c r="E4781" s="43">
        <v>44593</v>
      </c>
    </row>
    <row r="4782" spans="1:5" x14ac:dyDescent="0.25">
      <c r="A4782" s="41" t="s">
        <v>60</v>
      </c>
      <c r="B4782" s="42">
        <v>4.8419999999999996</v>
      </c>
      <c r="C4782" s="42">
        <v>1355.76</v>
      </c>
      <c r="D4782" s="42">
        <v>280</v>
      </c>
      <c r="E4782" s="43">
        <v>44593</v>
      </c>
    </row>
    <row r="4783" spans="1:5" x14ac:dyDescent="0.25">
      <c r="A4783" s="41" t="s">
        <v>60</v>
      </c>
      <c r="B4783" s="42">
        <v>27</v>
      </c>
      <c r="C4783" s="42">
        <v>7560</v>
      </c>
      <c r="D4783" s="42">
        <v>280</v>
      </c>
      <c r="E4783" s="43">
        <v>44593</v>
      </c>
    </row>
    <row r="4784" spans="1:5" x14ac:dyDescent="0.25">
      <c r="A4784" s="41" t="s">
        <v>60</v>
      </c>
      <c r="B4784" s="42">
        <v>4.8899999999999997</v>
      </c>
      <c r="C4784" s="42">
        <v>1369.2</v>
      </c>
      <c r="D4784" s="42">
        <v>280</v>
      </c>
      <c r="E4784" s="43">
        <v>44593</v>
      </c>
    </row>
    <row r="4785" spans="1:5" x14ac:dyDescent="0.25">
      <c r="A4785" s="41" t="s">
        <v>60</v>
      </c>
      <c r="B4785" s="42">
        <v>0.54600000000000004</v>
      </c>
      <c r="C4785" s="42">
        <v>152.88</v>
      </c>
      <c r="D4785" s="42">
        <v>280</v>
      </c>
      <c r="E4785" s="43">
        <v>44593</v>
      </c>
    </row>
    <row r="4786" spans="1:5" x14ac:dyDescent="0.25">
      <c r="A4786" s="41" t="s">
        <v>60</v>
      </c>
      <c r="B4786" s="42">
        <v>30</v>
      </c>
      <c r="C4786" s="42">
        <v>8400</v>
      </c>
      <c r="D4786" s="42">
        <v>280</v>
      </c>
      <c r="E4786" s="43">
        <v>44593</v>
      </c>
    </row>
    <row r="4787" spans="1:5" x14ac:dyDescent="0.25">
      <c r="A4787" s="41" t="s">
        <v>60</v>
      </c>
      <c r="B4787" s="42">
        <v>4.8419999999999996</v>
      </c>
      <c r="C4787" s="42">
        <v>1355.76</v>
      </c>
      <c r="D4787" s="42">
        <v>280</v>
      </c>
      <c r="E4787" s="43">
        <v>44593</v>
      </c>
    </row>
    <row r="4788" spans="1:5" x14ac:dyDescent="0.25">
      <c r="A4788" s="41" t="s">
        <v>60</v>
      </c>
      <c r="B4788" s="42">
        <v>30</v>
      </c>
      <c r="C4788" s="42">
        <v>8400</v>
      </c>
      <c r="D4788" s="42">
        <v>280</v>
      </c>
      <c r="E4788" s="43">
        <v>44593</v>
      </c>
    </row>
    <row r="4789" spans="1:5" x14ac:dyDescent="0.25">
      <c r="A4789" s="41" t="s">
        <v>60</v>
      </c>
      <c r="B4789" s="42">
        <v>4.8899999999999997</v>
      </c>
      <c r="C4789" s="42">
        <v>1369.2</v>
      </c>
      <c r="D4789" s="42">
        <v>280</v>
      </c>
      <c r="E4789" s="43">
        <v>44593</v>
      </c>
    </row>
    <row r="4790" spans="1:5" x14ac:dyDescent="0.25">
      <c r="A4790" s="41" t="s">
        <v>60</v>
      </c>
      <c r="B4790" s="42">
        <v>28</v>
      </c>
      <c r="C4790" s="42">
        <v>7840</v>
      </c>
      <c r="D4790" s="42">
        <v>280</v>
      </c>
      <c r="E4790" s="43">
        <v>44593</v>
      </c>
    </row>
    <row r="4791" spans="1:5" x14ac:dyDescent="0.25">
      <c r="A4791" s="41" t="s">
        <v>60</v>
      </c>
      <c r="B4791" s="42">
        <v>8.202</v>
      </c>
      <c r="C4791" s="42">
        <v>2435.9899999999998</v>
      </c>
      <c r="D4791" s="42">
        <v>297</v>
      </c>
      <c r="E4791" s="43">
        <v>44593</v>
      </c>
    </row>
    <row r="4792" spans="1:5" x14ac:dyDescent="0.25">
      <c r="A4792" s="41" t="s">
        <v>60</v>
      </c>
      <c r="B4792" s="42">
        <v>30</v>
      </c>
      <c r="C4792" s="42">
        <v>8400</v>
      </c>
      <c r="D4792" s="42">
        <v>280</v>
      </c>
      <c r="E4792" s="43">
        <v>44593</v>
      </c>
    </row>
    <row r="4793" spans="1:5" x14ac:dyDescent="0.25">
      <c r="A4793" s="41" t="s">
        <v>60</v>
      </c>
      <c r="B4793" s="42">
        <v>4.8899999999999997</v>
      </c>
      <c r="C4793" s="42">
        <v>1369.2</v>
      </c>
      <c r="D4793" s="42">
        <v>280</v>
      </c>
      <c r="E4793" s="43">
        <v>44593</v>
      </c>
    </row>
    <row r="4794" spans="1:5" x14ac:dyDescent="0.25">
      <c r="A4794" s="41" t="s">
        <v>60</v>
      </c>
      <c r="B4794" s="42">
        <v>21.835000000000001</v>
      </c>
      <c r="C4794" s="42">
        <v>6113.8</v>
      </c>
      <c r="D4794" s="42">
        <v>280</v>
      </c>
      <c r="E4794" s="43">
        <v>44593</v>
      </c>
    </row>
    <row r="4795" spans="1:5" x14ac:dyDescent="0.25">
      <c r="A4795" s="41" t="s">
        <v>60</v>
      </c>
      <c r="B4795" s="42">
        <v>0.26</v>
      </c>
      <c r="C4795" s="42">
        <v>72.8</v>
      </c>
      <c r="D4795" s="42">
        <v>280</v>
      </c>
      <c r="E4795" s="43">
        <v>44593</v>
      </c>
    </row>
    <row r="4796" spans="1:5" x14ac:dyDescent="0.25">
      <c r="A4796" s="41" t="s">
        <v>61</v>
      </c>
      <c r="B4796" s="42">
        <v>0.255</v>
      </c>
      <c r="C4796" s="42">
        <v>331.5</v>
      </c>
      <c r="D4796" s="42">
        <v>1300</v>
      </c>
      <c r="E4796" s="43">
        <v>44593</v>
      </c>
    </row>
    <row r="4797" spans="1:5" x14ac:dyDescent="0.25">
      <c r="A4797" s="41" t="s">
        <v>61</v>
      </c>
      <c r="B4797" s="42">
        <v>0.31900000000000001</v>
      </c>
      <c r="C4797" s="42">
        <v>414.7</v>
      </c>
      <c r="D4797" s="42">
        <v>1300</v>
      </c>
      <c r="E4797" s="43">
        <v>44593</v>
      </c>
    </row>
    <row r="4798" spans="1:5" x14ac:dyDescent="0.25">
      <c r="A4798" s="41" t="s">
        <v>61</v>
      </c>
      <c r="B4798" s="42">
        <v>2.2370000000000001</v>
      </c>
      <c r="C4798" s="42">
        <v>2908.1</v>
      </c>
      <c r="D4798" s="42">
        <v>1300</v>
      </c>
      <c r="E4798" s="43">
        <v>44593</v>
      </c>
    </row>
    <row r="4799" spans="1:5" x14ac:dyDescent="0.25">
      <c r="A4799" s="41" t="s">
        <v>61</v>
      </c>
      <c r="B4799" s="42">
        <v>0.255</v>
      </c>
      <c r="C4799" s="42">
        <v>331.5</v>
      </c>
      <c r="D4799" s="42">
        <v>1300</v>
      </c>
      <c r="E4799" s="43">
        <v>44593</v>
      </c>
    </row>
    <row r="4800" spans="1:5" x14ac:dyDescent="0.25">
      <c r="A4800" s="41" t="s">
        <v>61</v>
      </c>
      <c r="B4800" s="42">
        <v>0.63800000000000001</v>
      </c>
      <c r="C4800" s="42">
        <v>829.4</v>
      </c>
      <c r="D4800" s="42">
        <v>1300</v>
      </c>
      <c r="E4800" s="43">
        <v>44593</v>
      </c>
    </row>
    <row r="4801" spans="1:5" x14ac:dyDescent="0.25">
      <c r="A4801" s="41" t="s">
        <v>61</v>
      </c>
      <c r="B4801" s="42">
        <v>0.31900000000000001</v>
      </c>
      <c r="C4801" s="42">
        <v>414.7</v>
      </c>
      <c r="D4801" s="42">
        <v>1300</v>
      </c>
      <c r="E4801" s="43">
        <v>44593</v>
      </c>
    </row>
    <row r="4802" spans="1:5" x14ac:dyDescent="0.25">
      <c r="A4802" s="41" t="s">
        <v>61</v>
      </c>
      <c r="B4802" s="42">
        <v>0.31900000000000001</v>
      </c>
      <c r="C4802" s="42">
        <v>414.7</v>
      </c>
      <c r="D4802" s="42">
        <v>1300</v>
      </c>
      <c r="E4802" s="43">
        <v>44593</v>
      </c>
    </row>
    <row r="4803" spans="1:5" x14ac:dyDescent="0.25">
      <c r="A4803" s="41" t="s">
        <v>61</v>
      </c>
      <c r="B4803" s="42">
        <v>0.188</v>
      </c>
      <c r="C4803" s="42">
        <v>244.4</v>
      </c>
      <c r="D4803" s="42">
        <v>1300</v>
      </c>
      <c r="E4803" s="43">
        <v>44593</v>
      </c>
    </row>
    <row r="4804" spans="1:5" x14ac:dyDescent="0.25">
      <c r="A4804" s="41" t="s">
        <v>61</v>
      </c>
      <c r="B4804" s="42">
        <v>0.28699999999999998</v>
      </c>
      <c r="C4804" s="42">
        <v>373.1</v>
      </c>
      <c r="D4804" s="42">
        <v>1300</v>
      </c>
      <c r="E4804" s="43">
        <v>44593</v>
      </c>
    </row>
    <row r="4805" spans="1:5" x14ac:dyDescent="0.25">
      <c r="A4805" s="41" t="s">
        <v>61</v>
      </c>
      <c r="B4805" s="42">
        <v>0.35099999999999998</v>
      </c>
      <c r="C4805" s="42">
        <v>456.3</v>
      </c>
      <c r="D4805" s="42">
        <v>1300</v>
      </c>
      <c r="E4805" s="43">
        <v>44593</v>
      </c>
    </row>
    <row r="4806" spans="1:5" x14ac:dyDescent="0.25">
      <c r="A4806" s="41" t="s">
        <v>61</v>
      </c>
      <c r="B4806" s="42">
        <v>0.35099999999999998</v>
      </c>
      <c r="C4806" s="42">
        <v>456.3</v>
      </c>
      <c r="D4806" s="42">
        <v>1300</v>
      </c>
      <c r="E4806" s="43">
        <v>44593</v>
      </c>
    </row>
    <row r="4807" spans="1:5" x14ac:dyDescent="0.25">
      <c r="A4807" s="41" t="s">
        <v>61</v>
      </c>
      <c r="B4807" s="42">
        <v>0.29199999999999998</v>
      </c>
      <c r="C4807" s="42">
        <v>379.6</v>
      </c>
      <c r="D4807" s="42">
        <v>1300</v>
      </c>
      <c r="E4807" s="43">
        <v>44593</v>
      </c>
    </row>
    <row r="4808" spans="1:5" x14ac:dyDescent="0.25">
      <c r="A4808" s="41" t="s">
        <v>61</v>
      </c>
      <c r="B4808" s="42">
        <v>0.51</v>
      </c>
      <c r="C4808" s="42">
        <v>663</v>
      </c>
      <c r="D4808" s="42">
        <v>1300</v>
      </c>
      <c r="E4808" s="43">
        <v>44593</v>
      </c>
    </row>
    <row r="4809" spans="1:5" x14ac:dyDescent="0.25">
      <c r="A4809" s="41" t="s">
        <v>61</v>
      </c>
      <c r="B4809" s="42">
        <v>0.51</v>
      </c>
      <c r="C4809" s="42">
        <v>663</v>
      </c>
      <c r="D4809" s="42">
        <v>1300</v>
      </c>
      <c r="E4809" s="43">
        <v>44593</v>
      </c>
    </row>
    <row r="4810" spans="1:5" x14ac:dyDescent="0.25">
      <c r="A4810" s="41" t="s">
        <v>61</v>
      </c>
      <c r="B4810" s="42">
        <v>0.51</v>
      </c>
      <c r="C4810" s="42">
        <v>663</v>
      </c>
      <c r="D4810" s="42">
        <v>1300</v>
      </c>
      <c r="E4810" s="43">
        <v>44593</v>
      </c>
    </row>
    <row r="4811" spans="1:5" x14ac:dyDescent="0.25">
      <c r="A4811" s="41" t="s">
        <v>61</v>
      </c>
      <c r="B4811" s="42">
        <v>0.51</v>
      </c>
      <c r="C4811" s="42">
        <v>663</v>
      </c>
      <c r="D4811" s="42">
        <v>1300</v>
      </c>
      <c r="E4811" s="43">
        <v>44593</v>
      </c>
    </row>
    <row r="4812" spans="1:5" x14ac:dyDescent="0.25">
      <c r="A4812" s="41" t="s">
        <v>88</v>
      </c>
      <c r="B4812" s="42">
        <v>1.6</v>
      </c>
      <c r="C4812" s="42">
        <v>1844</v>
      </c>
      <c r="D4812" s="42">
        <v>1152.5</v>
      </c>
      <c r="E4812" s="43">
        <v>44593</v>
      </c>
    </row>
    <row r="4813" spans="1:5" x14ac:dyDescent="0.25">
      <c r="A4813" s="41" t="s">
        <v>88</v>
      </c>
      <c r="B4813" s="42">
        <v>0.45</v>
      </c>
      <c r="C4813" s="42">
        <v>518.63</v>
      </c>
      <c r="D4813" s="42">
        <v>1152.51</v>
      </c>
      <c r="E4813" s="43">
        <v>44593</v>
      </c>
    </row>
    <row r="4814" spans="1:5" x14ac:dyDescent="0.25">
      <c r="A4814" s="41" t="s">
        <v>88</v>
      </c>
      <c r="B4814" s="42">
        <v>1.2</v>
      </c>
      <c r="C4814" s="42">
        <v>1383</v>
      </c>
      <c r="D4814" s="42">
        <v>1152.5</v>
      </c>
      <c r="E4814" s="43">
        <v>44593</v>
      </c>
    </row>
    <row r="4815" spans="1:5" x14ac:dyDescent="0.25">
      <c r="A4815" s="41" t="s">
        <v>88</v>
      </c>
      <c r="B4815" s="42">
        <v>0.6</v>
      </c>
      <c r="C4815" s="42">
        <v>691.5</v>
      </c>
      <c r="D4815" s="42">
        <v>1152.5</v>
      </c>
      <c r="E4815" s="43">
        <v>44593</v>
      </c>
    </row>
    <row r="4816" spans="1:5" x14ac:dyDescent="0.25">
      <c r="A4816" s="41" t="s">
        <v>88</v>
      </c>
      <c r="B4816" s="42">
        <v>1.2</v>
      </c>
      <c r="C4816" s="42">
        <v>1383</v>
      </c>
      <c r="D4816" s="42">
        <v>1152.5</v>
      </c>
      <c r="E4816" s="43">
        <v>44593</v>
      </c>
    </row>
    <row r="4817" spans="1:5" x14ac:dyDescent="0.25">
      <c r="A4817" s="41" t="s">
        <v>88</v>
      </c>
      <c r="B4817" s="42">
        <v>1.4</v>
      </c>
      <c r="C4817" s="42">
        <v>1613.5</v>
      </c>
      <c r="D4817" s="42">
        <v>1152.5</v>
      </c>
      <c r="E4817" s="43">
        <v>44593</v>
      </c>
    </row>
    <row r="4818" spans="1:5" x14ac:dyDescent="0.25">
      <c r="A4818" s="41" t="s">
        <v>88</v>
      </c>
      <c r="B4818" s="42">
        <v>0.6</v>
      </c>
      <c r="C4818" s="42">
        <v>691.5</v>
      </c>
      <c r="D4818" s="42">
        <v>1152.5</v>
      </c>
      <c r="E4818" s="43">
        <v>44593</v>
      </c>
    </row>
    <row r="4819" spans="1:5" x14ac:dyDescent="0.25">
      <c r="A4819" s="41" t="s">
        <v>88</v>
      </c>
      <c r="B4819" s="42">
        <v>0.8</v>
      </c>
      <c r="C4819" s="42">
        <v>921.99</v>
      </c>
      <c r="D4819" s="42">
        <v>1152.49</v>
      </c>
      <c r="E4819" s="43">
        <v>44593</v>
      </c>
    </row>
    <row r="4820" spans="1:5" x14ac:dyDescent="0.25">
      <c r="A4820" s="41" t="s">
        <v>88</v>
      </c>
      <c r="B4820" s="42">
        <v>3.75</v>
      </c>
      <c r="C4820" s="42">
        <v>4321.88</v>
      </c>
      <c r="D4820" s="42">
        <v>1152.5</v>
      </c>
      <c r="E4820" s="43">
        <v>44593</v>
      </c>
    </row>
    <row r="4821" spans="1:5" x14ac:dyDescent="0.25">
      <c r="A4821" s="41" t="s">
        <v>88</v>
      </c>
      <c r="B4821" s="42">
        <v>0.75</v>
      </c>
      <c r="C4821" s="42">
        <v>864.38</v>
      </c>
      <c r="D4821" s="42">
        <v>1152.51</v>
      </c>
      <c r="E4821" s="43">
        <v>44593</v>
      </c>
    </row>
    <row r="4822" spans="1:5" x14ac:dyDescent="0.25">
      <c r="A4822" s="41" t="s">
        <v>88</v>
      </c>
      <c r="B4822" s="42">
        <v>1.98</v>
      </c>
      <c r="C4822" s="42">
        <v>2281.94</v>
      </c>
      <c r="D4822" s="42">
        <v>1152.49</v>
      </c>
      <c r="E4822" s="43">
        <v>44593</v>
      </c>
    </row>
    <row r="4823" spans="1:5" x14ac:dyDescent="0.25">
      <c r="A4823" s="41" t="s">
        <v>88</v>
      </c>
      <c r="B4823" s="42">
        <v>1.2</v>
      </c>
      <c r="C4823" s="42">
        <v>1383</v>
      </c>
      <c r="D4823" s="42">
        <v>1152.5</v>
      </c>
      <c r="E4823" s="43">
        <v>44593</v>
      </c>
    </row>
    <row r="4824" spans="1:5" x14ac:dyDescent="0.25">
      <c r="A4824" s="41" t="s">
        <v>88</v>
      </c>
      <c r="B4824" s="42">
        <v>1.67</v>
      </c>
      <c r="C4824" s="42">
        <v>1924.68</v>
      </c>
      <c r="D4824" s="42">
        <v>1152.5</v>
      </c>
      <c r="E4824" s="43">
        <v>44593</v>
      </c>
    </row>
    <row r="4825" spans="1:5" x14ac:dyDescent="0.25">
      <c r="A4825" s="41" t="s">
        <v>88</v>
      </c>
      <c r="B4825" s="42">
        <v>0.6</v>
      </c>
      <c r="C4825" s="42">
        <v>628.25</v>
      </c>
      <c r="D4825" s="42">
        <v>1047.08</v>
      </c>
      <c r="E4825" s="43">
        <v>44593</v>
      </c>
    </row>
    <row r="4826" spans="1:5" x14ac:dyDescent="0.25">
      <c r="A4826" s="41" t="s">
        <v>88</v>
      </c>
      <c r="B4826" s="42">
        <v>1.05</v>
      </c>
      <c r="C4826" s="42">
        <v>546</v>
      </c>
      <c r="D4826" s="42">
        <v>520</v>
      </c>
      <c r="E4826" s="43">
        <v>44593</v>
      </c>
    </row>
    <row r="4827" spans="1:5" x14ac:dyDescent="0.25">
      <c r="A4827" s="41" t="s">
        <v>100</v>
      </c>
      <c r="B4827" s="42">
        <v>2.222</v>
      </c>
      <c r="C4827" s="42">
        <v>6288.95</v>
      </c>
      <c r="D4827" s="42">
        <v>2830.31</v>
      </c>
      <c r="E4827" s="43">
        <v>44593</v>
      </c>
    </row>
    <row r="4828" spans="1:5" x14ac:dyDescent="0.25">
      <c r="A4828" s="41" t="s">
        <v>100</v>
      </c>
      <c r="B4828" s="42">
        <v>2.222</v>
      </c>
      <c r="C4828" s="42">
        <v>6288.95</v>
      </c>
      <c r="D4828" s="42">
        <v>2830.31</v>
      </c>
      <c r="E4828" s="43">
        <v>44593</v>
      </c>
    </row>
    <row r="4829" spans="1:5" x14ac:dyDescent="0.25">
      <c r="A4829" s="41" t="s">
        <v>100</v>
      </c>
      <c r="B4829" s="42">
        <v>1.7170000000000001</v>
      </c>
      <c r="C4829" s="42">
        <v>4859.6400000000003</v>
      </c>
      <c r="D4829" s="42">
        <v>2830.31</v>
      </c>
      <c r="E4829" s="43">
        <v>44593</v>
      </c>
    </row>
    <row r="4830" spans="1:5" x14ac:dyDescent="0.25">
      <c r="A4830" s="41" t="s">
        <v>100</v>
      </c>
      <c r="B4830" s="42">
        <v>1.7170000000000001</v>
      </c>
      <c r="C4830" s="42">
        <v>4859.6400000000003</v>
      </c>
      <c r="D4830" s="42">
        <v>2830.31</v>
      </c>
      <c r="E4830" s="43">
        <v>44593</v>
      </c>
    </row>
    <row r="4831" spans="1:5" x14ac:dyDescent="0.25">
      <c r="A4831" s="41" t="s">
        <v>100</v>
      </c>
      <c r="B4831" s="42">
        <v>0.32</v>
      </c>
      <c r="C4831" s="42">
        <v>905.7</v>
      </c>
      <c r="D4831" s="42">
        <v>2830.31</v>
      </c>
      <c r="E4831" s="43">
        <v>44593</v>
      </c>
    </row>
    <row r="4832" spans="1:5" x14ac:dyDescent="0.25">
      <c r="A4832" s="41" t="s">
        <v>100</v>
      </c>
      <c r="B4832" s="42">
        <v>2.02</v>
      </c>
      <c r="C4832" s="42">
        <v>5717.22</v>
      </c>
      <c r="D4832" s="42">
        <v>2830.31</v>
      </c>
      <c r="E4832" s="43">
        <v>44593</v>
      </c>
    </row>
    <row r="4833" spans="1:5" x14ac:dyDescent="0.25">
      <c r="A4833" s="41" t="s">
        <v>100</v>
      </c>
      <c r="B4833" s="42">
        <v>0.41199999999999998</v>
      </c>
      <c r="C4833" s="42">
        <v>1166.0899999999999</v>
      </c>
      <c r="D4833" s="42">
        <v>2830.32</v>
      </c>
      <c r="E4833" s="43">
        <v>44593</v>
      </c>
    </row>
    <row r="4834" spans="1:5" x14ac:dyDescent="0.25">
      <c r="A4834" s="41" t="s">
        <v>100</v>
      </c>
      <c r="B4834" s="42">
        <v>1.6160000000000001</v>
      </c>
      <c r="C4834" s="42">
        <v>4626.91</v>
      </c>
      <c r="D4834" s="42">
        <v>2863.19</v>
      </c>
      <c r="E4834" s="43">
        <v>44593</v>
      </c>
    </row>
    <row r="4835" spans="1:5" x14ac:dyDescent="0.25">
      <c r="A4835" s="41" t="s">
        <v>100</v>
      </c>
      <c r="B4835" s="42">
        <v>2.02</v>
      </c>
      <c r="C4835" s="42">
        <v>5807.03</v>
      </c>
      <c r="D4835" s="42">
        <v>2874.77</v>
      </c>
      <c r="E4835" s="43">
        <v>44593</v>
      </c>
    </row>
    <row r="4836" spans="1:5" x14ac:dyDescent="0.25">
      <c r="A4836" s="41" t="s">
        <v>100</v>
      </c>
      <c r="B4836" s="42">
        <v>2.02</v>
      </c>
      <c r="C4836" s="42">
        <v>5869.07</v>
      </c>
      <c r="D4836" s="42">
        <v>2905.48</v>
      </c>
      <c r="E4836" s="43">
        <v>44593</v>
      </c>
    </row>
    <row r="4837" spans="1:5" x14ac:dyDescent="0.25">
      <c r="A4837" s="41" t="s">
        <v>100</v>
      </c>
      <c r="B4837" s="42">
        <v>2.02</v>
      </c>
      <c r="C4837" s="42">
        <v>5916.77</v>
      </c>
      <c r="D4837" s="42">
        <v>2929.09</v>
      </c>
      <c r="E4837" s="43">
        <v>44593</v>
      </c>
    </row>
    <row r="4838" spans="1:5" x14ac:dyDescent="0.25">
      <c r="A4838" s="41" t="s">
        <v>100</v>
      </c>
      <c r="B4838" s="42">
        <v>2.02</v>
      </c>
      <c r="C4838" s="42">
        <v>5916.77</v>
      </c>
      <c r="D4838" s="42">
        <v>2929.09</v>
      </c>
      <c r="E4838" s="43">
        <v>44593</v>
      </c>
    </row>
    <row r="4839" spans="1:5" x14ac:dyDescent="0.25">
      <c r="A4839" s="41" t="s">
        <v>100</v>
      </c>
      <c r="B4839" s="42">
        <v>0.41199999999999998</v>
      </c>
      <c r="C4839" s="42">
        <v>1206.79</v>
      </c>
      <c r="D4839" s="42">
        <v>2929.1</v>
      </c>
      <c r="E4839" s="43">
        <v>44593</v>
      </c>
    </row>
    <row r="4840" spans="1:5" x14ac:dyDescent="0.25">
      <c r="A4840" s="41" t="s">
        <v>100</v>
      </c>
      <c r="B4840" s="42">
        <v>1.6160000000000001</v>
      </c>
      <c r="C4840" s="42">
        <v>4733.41</v>
      </c>
      <c r="D4840" s="42">
        <v>2929.09</v>
      </c>
      <c r="E4840" s="43">
        <v>44593</v>
      </c>
    </row>
    <row r="4841" spans="1:5" x14ac:dyDescent="0.25">
      <c r="A4841" s="41" t="s">
        <v>100</v>
      </c>
      <c r="B4841" s="42">
        <v>1.4139999999999999</v>
      </c>
      <c r="C4841" s="42">
        <v>4141.74</v>
      </c>
      <c r="D4841" s="42">
        <v>2929.09</v>
      </c>
      <c r="E4841" s="43">
        <v>44593</v>
      </c>
    </row>
    <row r="4842" spans="1:5" x14ac:dyDescent="0.25">
      <c r="A4842" s="41" t="s">
        <v>100</v>
      </c>
      <c r="B4842" s="42">
        <v>2.4239999999999999</v>
      </c>
      <c r="C4842" s="42">
        <v>7100.12</v>
      </c>
      <c r="D4842" s="42">
        <v>2929.09</v>
      </c>
      <c r="E4842" s="43">
        <v>44593</v>
      </c>
    </row>
    <row r="4843" spans="1:5" x14ac:dyDescent="0.25">
      <c r="A4843" s="41" t="s">
        <v>100</v>
      </c>
      <c r="B4843" s="42">
        <v>2.02</v>
      </c>
      <c r="C4843" s="42">
        <v>5916.76</v>
      </c>
      <c r="D4843" s="42">
        <v>2929.09</v>
      </c>
      <c r="E4843" s="43">
        <v>44593</v>
      </c>
    </row>
    <row r="4844" spans="1:5" x14ac:dyDescent="0.25">
      <c r="A4844" s="41" t="s">
        <v>100</v>
      </c>
      <c r="B4844" s="42">
        <v>2.02</v>
      </c>
      <c r="C4844" s="42">
        <v>5982.12</v>
      </c>
      <c r="D4844" s="42">
        <v>2961.45</v>
      </c>
      <c r="E4844" s="43">
        <v>44593</v>
      </c>
    </row>
    <row r="4845" spans="1:5" x14ac:dyDescent="0.25">
      <c r="A4845" s="41" t="s">
        <v>100</v>
      </c>
      <c r="B4845" s="42">
        <v>2.02</v>
      </c>
      <c r="C4845" s="42">
        <v>5995.44</v>
      </c>
      <c r="D4845" s="42">
        <v>2968.04</v>
      </c>
      <c r="E4845" s="43">
        <v>44593</v>
      </c>
    </row>
    <row r="4846" spans="1:5" x14ac:dyDescent="0.25">
      <c r="A4846" s="41" t="s">
        <v>100</v>
      </c>
      <c r="B4846" s="42">
        <v>2</v>
      </c>
      <c r="C4846" s="42">
        <v>5936.07</v>
      </c>
      <c r="D4846" s="42">
        <v>2968.04</v>
      </c>
      <c r="E4846" s="43">
        <v>44593</v>
      </c>
    </row>
    <row r="4847" spans="1:5" x14ac:dyDescent="0.25">
      <c r="A4847" s="41" t="s">
        <v>100</v>
      </c>
      <c r="B4847" s="42">
        <v>2</v>
      </c>
      <c r="C4847" s="42">
        <v>5936.07</v>
      </c>
      <c r="D4847" s="42">
        <v>2968.04</v>
      </c>
      <c r="E4847" s="43">
        <v>44593</v>
      </c>
    </row>
    <row r="4848" spans="1:5" x14ac:dyDescent="0.25">
      <c r="A4848" s="41" t="s">
        <v>100</v>
      </c>
      <c r="B4848" s="42">
        <v>0.75</v>
      </c>
      <c r="C4848" s="42">
        <v>2226.0300000000002</v>
      </c>
      <c r="D4848" s="42">
        <v>2968.04</v>
      </c>
      <c r="E4848" s="43">
        <v>44593</v>
      </c>
    </row>
    <row r="4849" spans="1:5" x14ac:dyDescent="0.25">
      <c r="A4849" s="41" t="s">
        <v>100</v>
      </c>
      <c r="B4849" s="42">
        <v>2</v>
      </c>
      <c r="C4849" s="42">
        <v>5936.08</v>
      </c>
      <c r="D4849" s="42">
        <v>2968.04</v>
      </c>
      <c r="E4849" s="43">
        <v>44593</v>
      </c>
    </row>
    <row r="4850" spans="1:5" x14ac:dyDescent="0.25">
      <c r="A4850" s="41" t="s">
        <v>100</v>
      </c>
      <c r="B4850" s="42">
        <v>0.20599999999999999</v>
      </c>
      <c r="C4850" s="42">
        <v>611.41999999999996</v>
      </c>
      <c r="D4850" s="42">
        <v>2968.06</v>
      </c>
      <c r="E4850" s="43">
        <v>44593</v>
      </c>
    </row>
    <row r="4851" spans="1:5" x14ac:dyDescent="0.25">
      <c r="A4851" s="41" t="s">
        <v>100</v>
      </c>
      <c r="B4851" s="42">
        <v>2</v>
      </c>
      <c r="C4851" s="42">
        <v>5973.56</v>
      </c>
      <c r="D4851" s="42">
        <v>2986.78</v>
      </c>
      <c r="E4851" s="43">
        <v>44593</v>
      </c>
    </row>
    <row r="4852" spans="1:5" x14ac:dyDescent="0.25">
      <c r="A4852" s="41" t="s">
        <v>100</v>
      </c>
      <c r="B4852" s="42">
        <v>2</v>
      </c>
      <c r="C4852" s="42">
        <v>6464.34</v>
      </c>
      <c r="D4852" s="42">
        <v>3232.17</v>
      </c>
      <c r="E4852" s="43">
        <v>44593</v>
      </c>
    </row>
    <row r="4853" spans="1:5" x14ac:dyDescent="0.25">
      <c r="A4853" s="41" t="s">
        <v>100</v>
      </c>
      <c r="B4853" s="42">
        <v>2</v>
      </c>
      <c r="C4853" s="42">
        <v>5560</v>
      </c>
      <c r="D4853" s="42">
        <v>2780</v>
      </c>
      <c r="E4853" s="43">
        <v>44593</v>
      </c>
    </row>
    <row r="4854" spans="1:5" x14ac:dyDescent="0.25">
      <c r="A4854" s="41" t="s">
        <v>100</v>
      </c>
      <c r="B4854" s="42">
        <v>2</v>
      </c>
      <c r="C4854" s="42">
        <v>5560</v>
      </c>
      <c r="D4854" s="42">
        <v>2780</v>
      </c>
      <c r="E4854" s="43">
        <v>44593</v>
      </c>
    </row>
    <row r="4855" spans="1:5" x14ac:dyDescent="0.25">
      <c r="A4855" s="41" t="s">
        <v>100</v>
      </c>
      <c r="B4855" s="42">
        <v>2</v>
      </c>
      <c r="C4855" s="42">
        <v>5559.99</v>
      </c>
      <c r="D4855" s="42">
        <v>2780</v>
      </c>
      <c r="E4855" s="43">
        <v>44593</v>
      </c>
    </row>
    <row r="4856" spans="1:5" x14ac:dyDescent="0.25">
      <c r="A4856" s="41" t="s">
        <v>100</v>
      </c>
      <c r="B4856" s="42">
        <v>0.61899999999999999</v>
      </c>
      <c r="C4856" s="42">
        <v>1720.82</v>
      </c>
      <c r="D4856" s="42">
        <v>2780</v>
      </c>
      <c r="E4856" s="43">
        <v>44593</v>
      </c>
    </row>
    <row r="4857" spans="1:5" x14ac:dyDescent="0.25">
      <c r="A4857" s="41" t="s">
        <v>100</v>
      </c>
      <c r="B4857" s="42">
        <v>2.06</v>
      </c>
      <c r="C4857" s="42">
        <v>5726.8</v>
      </c>
      <c r="D4857" s="42">
        <v>2780</v>
      </c>
      <c r="E4857" s="43">
        <v>44593</v>
      </c>
    </row>
    <row r="4858" spans="1:5" x14ac:dyDescent="0.25">
      <c r="A4858" s="41" t="s">
        <v>100</v>
      </c>
      <c r="B4858" s="42">
        <v>2.06</v>
      </c>
      <c r="C4858" s="42">
        <v>5726.79</v>
      </c>
      <c r="D4858" s="42">
        <v>2780</v>
      </c>
      <c r="E4858" s="43">
        <v>44593</v>
      </c>
    </row>
    <row r="4859" spans="1:5" x14ac:dyDescent="0.25">
      <c r="A4859" s="41" t="s">
        <v>100</v>
      </c>
      <c r="B4859" s="42">
        <v>2.06</v>
      </c>
      <c r="C4859" s="42">
        <v>5726.8</v>
      </c>
      <c r="D4859" s="42">
        <v>2780</v>
      </c>
      <c r="E4859" s="43">
        <v>44593</v>
      </c>
    </row>
    <row r="4860" spans="1:5" x14ac:dyDescent="0.25">
      <c r="A4860" s="41" t="s">
        <v>100</v>
      </c>
      <c r="B4860" s="42">
        <v>2.06</v>
      </c>
      <c r="C4860" s="42">
        <v>5726.79</v>
      </c>
      <c r="D4860" s="42">
        <v>2780</v>
      </c>
      <c r="E4860" s="43">
        <v>44593</v>
      </c>
    </row>
    <row r="4861" spans="1:5" x14ac:dyDescent="0.25">
      <c r="A4861" s="41" t="s">
        <v>163</v>
      </c>
      <c r="B4861" s="42">
        <v>2.7</v>
      </c>
      <c r="C4861" s="42">
        <v>3579.01</v>
      </c>
      <c r="D4861" s="42">
        <v>1325.56</v>
      </c>
      <c r="E4861" s="43">
        <v>44593</v>
      </c>
    </row>
    <row r="4862" spans="1:5" x14ac:dyDescent="0.25">
      <c r="A4862" s="41" t="s">
        <v>163</v>
      </c>
      <c r="B4862" s="42">
        <v>3.0150000000000001</v>
      </c>
      <c r="C4862" s="42">
        <v>3996.55</v>
      </c>
      <c r="D4862" s="42">
        <v>1325.56</v>
      </c>
      <c r="E4862" s="43">
        <v>44593</v>
      </c>
    </row>
    <row r="4863" spans="1:5" x14ac:dyDescent="0.25">
      <c r="A4863" s="41" t="s">
        <v>163</v>
      </c>
      <c r="B4863" s="42">
        <v>3.0150000000000001</v>
      </c>
      <c r="C4863" s="42">
        <v>3996.55</v>
      </c>
      <c r="D4863" s="42">
        <v>1325.56</v>
      </c>
      <c r="E4863" s="43">
        <v>44593</v>
      </c>
    </row>
    <row r="4864" spans="1:5" x14ac:dyDescent="0.25">
      <c r="A4864" s="41" t="s">
        <v>163</v>
      </c>
      <c r="B4864" s="42">
        <v>1.17</v>
      </c>
      <c r="C4864" s="42">
        <v>1550.9</v>
      </c>
      <c r="D4864" s="42">
        <v>1325.56</v>
      </c>
      <c r="E4864" s="43">
        <v>44593</v>
      </c>
    </row>
    <row r="4865" spans="1:5" x14ac:dyDescent="0.25">
      <c r="A4865" s="41" t="s">
        <v>163</v>
      </c>
      <c r="B4865" s="42">
        <v>2.7</v>
      </c>
      <c r="C4865" s="42">
        <v>3577.01</v>
      </c>
      <c r="D4865" s="42">
        <v>1324.82</v>
      </c>
      <c r="E4865" s="43">
        <v>44593</v>
      </c>
    </row>
    <row r="4866" spans="1:5" x14ac:dyDescent="0.25">
      <c r="A4866" s="41" t="s">
        <v>163</v>
      </c>
      <c r="B4866" s="42">
        <v>3.0150000000000001</v>
      </c>
      <c r="C4866" s="42">
        <v>3996.55</v>
      </c>
      <c r="D4866" s="42">
        <v>1325.56</v>
      </c>
      <c r="E4866" s="43">
        <v>44593</v>
      </c>
    </row>
    <row r="4867" spans="1:5" x14ac:dyDescent="0.25">
      <c r="A4867" s="41" t="s">
        <v>64</v>
      </c>
      <c r="B4867" s="42">
        <v>0.46600000000000003</v>
      </c>
      <c r="C4867" s="42">
        <v>1071.8</v>
      </c>
      <c r="D4867" s="42">
        <v>2300</v>
      </c>
      <c r="E4867" s="43">
        <v>44593</v>
      </c>
    </row>
    <row r="4868" spans="1:5" x14ac:dyDescent="0.25">
      <c r="A4868" s="41" t="s">
        <v>64</v>
      </c>
      <c r="B4868" s="42">
        <v>3.25</v>
      </c>
      <c r="C4868" s="42">
        <v>7475</v>
      </c>
      <c r="D4868" s="42">
        <v>2300</v>
      </c>
      <c r="E4868" s="43">
        <v>44593</v>
      </c>
    </row>
    <row r="4869" spans="1:5" x14ac:dyDescent="0.25">
      <c r="A4869" s="41" t="s">
        <v>64</v>
      </c>
      <c r="B4869" s="42">
        <v>2.6</v>
      </c>
      <c r="C4869" s="42">
        <v>5980</v>
      </c>
      <c r="D4869" s="42">
        <v>2300</v>
      </c>
      <c r="E4869" s="43">
        <v>44593</v>
      </c>
    </row>
    <row r="4870" spans="1:5" x14ac:dyDescent="0.25">
      <c r="A4870" s="41" t="s">
        <v>65</v>
      </c>
      <c r="B4870" s="42">
        <v>5.351</v>
      </c>
      <c r="C4870" s="42">
        <v>12599.03</v>
      </c>
      <c r="D4870" s="42">
        <v>2354.52</v>
      </c>
      <c r="E4870" s="43">
        <v>44593</v>
      </c>
    </row>
    <row r="4871" spans="1:5" x14ac:dyDescent="0.25">
      <c r="A4871" s="41" t="s">
        <v>65</v>
      </c>
      <c r="B4871" s="42">
        <v>7.4610000000000003</v>
      </c>
      <c r="C4871" s="42">
        <v>17567.060000000001</v>
      </c>
      <c r="D4871" s="42">
        <v>2354.52</v>
      </c>
      <c r="E4871" s="43">
        <v>44593</v>
      </c>
    </row>
    <row r="4872" spans="1:5" x14ac:dyDescent="0.25">
      <c r="A4872" s="41" t="s">
        <v>65</v>
      </c>
      <c r="B4872" s="42">
        <v>1.865</v>
      </c>
      <c r="C4872" s="42">
        <v>4391.18</v>
      </c>
      <c r="D4872" s="42">
        <v>2354.52</v>
      </c>
      <c r="E4872" s="43">
        <v>44593</v>
      </c>
    </row>
    <row r="4873" spans="1:5" x14ac:dyDescent="0.25">
      <c r="A4873" s="41" t="s">
        <v>65</v>
      </c>
      <c r="B4873" s="42">
        <v>8.8369999999999997</v>
      </c>
      <c r="C4873" s="42">
        <v>20806.88</v>
      </c>
      <c r="D4873" s="42">
        <v>2354.52</v>
      </c>
      <c r="E4873" s="43">
        <v>44593</v>
      </c>
    </row>
    <row r="4874" spans="1:5" x14ac:dyDescent="0.25">
      <c r="A4874" s="41" t="s">
        <v>65</v>
      </c>
      <c r="B4874" s="42">
        <v>2.6859999999999999</v>
      </c>
      <c r="C4874" s="42">
        <v>6324.24</v>
      </c>
      <c r="D4874" s="42">
        <v>2354.52</v>
      </c>
      <c r="E4874" s="43">
        <v>44593</v>
      </c>
    </row>
    <row r="4875" spans="1:5" x14ac:dyDescent="0.25">
      <c r="A4875" s="41" t="s">
        <v>65</v>
      </c>
      <c r="B4875" s="42">
        <v>6</v>
      </c>
      <c r="C4875" s="42">
        <v>14100.1</v>
      </c>
      <c r="D4875" s="42">
        <v>2350.02</v>
      </c>
      <c r="E4875" s="43">
        <v>44593</v>
      </c>
    </row>
    <row r="4876" spans="1:5" x14ac:dyDescent="0.25">
      <c r="A4876" s="41" t="s">
        <v>65</v>
      </c>
      <c r="B4876" s="42">
        <v>9.6709999999999994</v>
      </c>
      <c r="C4876" s="42">
        <v>25409.31</v>
      </c>
      <c r="D4876" s="42">
        <v>2627.37</v>
      </c>
      <c r="E4876" s="43">
        <v>44593</v>
      </c>
    </row>
    <row r="4877" spans="1:5" x14ac:dyDescent="0.25">
      <c r="A4877" s="41" t="s">
        <v>65</v>
      </c>
      <c r="B4877" s="42">
        <v>7.2290000000000001</v>
      </c>
      <c r="C4877" s="42">
        <v>18993.27</v>
      </c>
      <c r="D4877" s="42">
        <v>2627.37</v>
      </c>
      <c r="E4877" s="43">
        <v>44593</v>
      </c>
    </row>
    <row r="4878" spans="1:5" x14ac:dyDescent="0.25">
      <c r="A4878" s="41" t="s">
        <v>65</v>
      </c>
      <c r="B4878" s="42">
        <v>3.7429999999999999</v>
      </c>
      <c r="C4878" s="42">
        <v>9834.25</v>
      </c>
      <c r="D4878" s="42">
        <v>2627.37</v>
      </c>
      <c r="E4878" s="43">
        <v>44593</v>
      </c>
    </row>
    <row r="4879" spans="1:5" x14ac:dyDescent="0.25">
      <c r="A4879" s="41" t="s">
        <v>65</v>
      </c>
      <c r="B4879" s="42">
        <v>3.121</v>
      </c>
      <c r="C4879" s="42">
        <v>8200.0300000000007</v>
      </c>
      <c r="D4879" s="42">
        <v>2627.37</v>
      </c>
      <c r="E4879" s="43">
        <v>44593</v>
      </c>
    </row>
    <row r="4880" spans="1:5" x14ac:dyDescent="0.25">
      <c r="A4880" s="41" t="s">
        <v>65</v>
      </c>
      <c r="B4880" s="42">
        <v>3.8250000000000002</v>
      </c>
      <c r="C4880" s="42">
        <v>9101.84</v>
      </c>
      <c r="D4880" s="42">
        <v>2379.5700000000002</v>
      </c>
      <c r="E4880" s="43">
        <v>44593</v>
      </c>
    </row>
    <row r="4881" spans="1:5" x14ac:dyDescent="0.25">
      <c r="A4881" s="41" t="s">
        <v>65</v>
      </c>
      <c r="B4881" s="42">
        <v>7.1749999999999998</v>
      </c>
      <c r="C4881" s="42">
        <v>17073.38</v>
      </c>
      <c r="D4881" s="42">
        <v>2379.5700000000002</v>
      </c>
      <c r="E4881" s="43">
        <v>44593</v>
      </c>
    </row>
    <row r="4882" spans="1:5" x14ac:dyDescent="0.25">
      <c r="A4882" s="41" t="s">
        <v>65</v>
      </c>
      <c r="B4882" s="42">
        <v>2.3239999999999998</v>
      </c>
      <c r="C4882" s="42">
        <v>5530.11</v>
      </c>
      <c r="D4882" s="42">
        <v>2379.5700000000002</v>
      </c>
      <c r="E4882" s="43">
        <v>44593</v>
      </c>
    </row>
    <row r="4883" spans="1:5" x14ac:dyDescent="0.25">
      <c r="A4883" s="41" t="s">
        <v>65</v>
      </c>
      <c r="B4883" s="42">
        <v>9.109</v>
      </c>
      <c r="C4883" s="42">
        <v>21675.47</v>
      </c>
      <c r="D4883" s="42">
        <v>2379.5700000000002</v>
      </c>
      <c r="E4883" s="43">
        <v>44593</v>
      </c>
    </row>
    <row r="4884" spans="1:5" x14ac:dyDescent="0.25">
      <c r="A4884" s="41" t="s">
        <v>65</v>
      </c>
      <c r="B4884" s="42">
        <v>1.167</v>
      </c>
      <c r="C4884" s="42">
        <v>2776.95</v>
      </c>
      <c r="D4884" s="42">
        <v>2379.56</v>
      </c>
      <c r="E4884" s="43">
        <v>44593</v>
      </c>
    </row>
    <row r="4885" spans="1:5" x14ac:dyDescent="0.25">
      <c r="A4885" s="41" t="s">
        <v>65</v>
      </c>
      <c r="B4885" s="42">
        <v>4.0380000000000003</v>
      </c>
      <c r="C4885" s="42">
        <v>9608.68</v>
      </c>
      <c r="D4885" s="42">
        <v>2379.56</v>
      </c>
      <c r="E4885" s="43">
        <v>44593</v>
      </c>
    </row>
    <row r="4886" spans="1:5" x14ac:dyDescent="0.25">
      <c r="A4886" s="41" t="s">
        <v>65</v>
      </c>
      <c r="B4886" s="42">
        <v>6.9939999999999998</v>
      </c>
      <c r="C4886" s="42">
        <v>16626.71</v>
      </c>
      <c r="D4886" s="42">
        <v>2377.2800000000002</v>
      </c>
      <c r="E4886" s="43">
        <v>44593</v>
      </c>
    </row>
    <row r="4887" spans="1:5" x14ac:dyDescent="0.25">
      <c r="A4887" s="41" t="s">
        <v>65</v>
      </c>
      <c r="B4887" s="42">
        <v>0.76800000000000002</v>
      </c>
      <c r="C4887" s="42">
        <v>1824</v>
      </c>
      <c r="D4887" s="42">
        <v>2375</v>
      </c>
      <c r="E4887" s="43">
        <v>44593</v>
      </c>
    </row>
    <row r="4888" spans="1:5" x14ac:dyDescent="0.25">
      <c r="A4888" s="41" t="s">
        <v>65</v>
      </c>
      <c r="B4888" s="42">
        <v>4.0140000000000002</v>
      </c>
      <c r="C4888" s="42">
        <v>9533.24</v>
      </c>
      <c r="D4888" s="42">
        <v>2375</v>
      </c>
      <c r="E4888" s="43">
        <v>44593</v>
      </c>
    </row>
    <row r="4889" spans="1:5" x14ac:dyDescent="0.25">
      <c r="A4889" s="41" t="s">
        <v>65</v>
      </c>
      <c r="B4889" s="42">
        <v>8.0109999999999992</v>
      </c>
      <c r="C4889" s="42">
        <v>19026.099999999999</v>
      </c>
      <c r="D4889" s="42">
        <v>2375</v>
      </c>
      <c r="E4889" s="43">
        <v>44593</v>
      </c>
    </row>
    <row r="4890" spans="1:5" x14ac:dyDescent="0.25">
      <c r="A4890" s="41" t="s">
        <v>65</v>
      </c>
      <c r="B4890" s="42">
        <v>1.5860000000000001</v>
      </c>
      <c r="C4890" s="42">
        <v>3766.75</v>
      </c>
      <c r="D4890" s="42">
        <v>2375</v>
      </c>
      <c r="E4890" s="43">
        <v>44593</v>
      </c>
    </row>
    <row r="4891" spans="1:5" x14ac:dyDescent="0.25">
      <c r="A4891" s="41" t="s">
        <v>65</v>
      </c>
      <c r="B4891" s="42">
        <v>1.637</v>
      </c>
      <c r="C4891" s="42">
        <v>3887.87</v>
      </c>
      <c r="D4891" s="42">
        <v>2375</v>
      </c>
      <c r="E4891" s="43">
        <v>44593</v>
      </c>
    </row>
    <row r="4892" spans="1:5" x14ac:dyDescent="0.25">
      <c r="A4892" s="41" t="s">
        <v>65</v>
      </c>
      <c r="B4892" s="42">
        <v>2.2909999999999999</v>
      </c>
      <c r="C4892" s="42">
        <v>5441.12</v>
      </c>
      <c r="D4892" s="42">
        <v>2375</v>
      </c>
      <c r="E4892" s="43">
        <v>44593</v>
      </c>
    </row>
    <row r="4893" spans="1:5" x14ac:dyDescent="0.25">
      <c r="A4893" s="41" t="s">
        <v>65</v>
      </c>
      <c r="B4893" s="42">
        <v>0.97299999999999998</v>
      </c>
      <c r="C4893" s="42">
        <v>2576.19</v>
      </c>
      <c r="D4893" s="42">
        <v>2647.68</v>
      </c>
      <c r="E4893" s="43">
        <v>44593</v>
      </c>
    </row>
    <row r="4894" spans="1:5" x14ac:dyDescent="0.25">
      <c r="A4894" s="41" t="s">
        <v>65</v>
      </c>
      <c r="B4894" s="42">
        <v>6.2430000000000003</v>
      </c>
      <c r="C4894" s="42">
        <v>16578.060000000001</v>
      </c>
      <c r="D4894" s="42">
        <v>2655.46</v>
      </c>
      <c r="E4894" s="43">
        <v>44593</v>
      </c>
    </row>
    <row r="4895" spans="1:5" x14ac:dyDescent="0.25">
      <c r="A4895" s="41" t="s">
        <v>65</v>
      </c>
      <c r="B4895" s="42">
        <v>6.0620000000000003</v>
      </c>
      <c r="C4895" s="42">
        <v>16097.42</v>
      </c>
      <c r="D4895" s="42">
        <v>2655.46</v>
      </c>
      <c r="E4895" s="43">
        <v>44593</v>
      </c>
    </row>
    <row r="4896" spans="1:5" x14ac:dyDescent="0.25">
      <c r="A4896" s="41" t="s">
        <v>65</v>
      </c>
      <c r="B4896" s="42">
        <v>1.391</v>
      </c>
      <c r="C4896" s="42">
        <v>3693.75</v>
      </c>
      <c r="D4896" s="42">
        <v>2655.46</v>
      </c>
      <c r="E4896" s="43">
        <v>44593</v>
      </c>
    </row>
    <row r="4897" spans="1:5" x14ac:dyDescent="0.25">
      <c r="A4897" s="41" t="s">
        <v>65</v>
      </c>
      <c r="B4897" s="42">
        <v>5.1559999999999997</v>
      </c>
      <c r="C4897" s="42">
        <v>13691.57</v>
      </c>
      <c r="D4897" s="42">
        <v>2655.46</v>
      </c>
      <c r="E4897" s="43">
        <v>44593</v>
      </c>
    </row>
    <row r="4898" spans="1:5" x14ac:dyDescent="0.25">
      <c r="A4898" s="41" t="s">
        <v>65</v>
      </c>
      <c r="B4898" s="42">
        <v>3.2759999999999998</v>
      </c>
      <c r="C4898" s="42">
        <v>8699.2999999999993</v>
      </c>
      <c r="D4898" s="42">
        <v>2655.46</v>
      </c>
      <c r="E4898" s="43">
        <v>44593</v>
      </c>
    </row>
    <row r="4899" spans="1:5" x14ac:dyDescent="0.25">
      <c r="A4899" s="41" t="s">
        <v>65</v>
      </c>
      <c r="B4899" s="42">
        <v>3.4470000000000001</v>
      </c>
      <c r="C4899" s="42">
        <v>9153.3799999999992</v>
      </c>
      <c r="D4899" s="42">
        <v>2655.46</v>
      </c>
      <c r="E4899" s="43">
        <v>44593</v>
      </c>
    </row>
    <row r="4900" spans="1:5" x14ac:dyDescent="0.25">
      <c r="A4900" s="41" t="s">
        <v>65</v>
      </c>
      <c r="B4900" s="42">
        <v>9.2040000000000006</v>
      </c>
      <c r="C4900" s="42">
        <v>24440.89</v>
      </c>
      <c r="D4900" s="42">
        <v>2655.46</v>
      </c>
      <c r="E4900" s="43">
        <v>44593</v>
      </c>
    </row>
    <row r="4901" spans="1:5" x14ac:dyDescent="0.25">
      <c r="A4901" s="41" t="s">
        <v>65</v>
      </c>
      <c r="B4901" s="42">
        <v>4.9000000000000002E-2</v>
      </c>
      <c r="C4901" s="42">
        <v>130.12</v>
      </c>
      <c r="D4901" s="42">
        <v>2655.51</v>
      </c>
      <c r="E4901" s="43">
        <v>44593</v>
      </c>
    </row>
    <row r="4902" spans="1:5" x14ac:dyDescent="0.25">
      <c r="A4902" s="41" t="s">
        <v>65</v>
      </c>
      <c r="B4902" s="42">
        <v>2.0179999999999998</v>
      </c>
      <c r="C4902" s="42">
        <v>4593.6742999999997</v>
      </c>
      <c r="D4902" s="42">
        <v>2276.35</v>
      </c>
      <c r="E4902" s="43">
        <v>44593</v>
      </c>
    </row>
    <row r="4903" spans="1:5" x14ac:dyDescent="0.25">
      <c r="A4903" s="41" t="s">
        <v>65</v>
      </c>
      <c r="B4903" s="42">
        <v>4.6630000000000003</v>
      </c>
      <c r="C4903" s="42">
        <v>10614.62005</v>
      </c>
      <c r="D4903" s="42">
        <v>2276.35</v>
      </c>
      <c r="E4903" s="43">
        <v>44593</v>
      </c>
    </row>
    <row r="4904" spans="1:5" x14ac:dyDescent="0.25">
      <c r="A4904" s="41" t="s">
        <v>65</v>
      </c>
      <c r="B4904" s="42">
        <v>4.5940000000000003</v>
      </c>
      <c r="C4904" s="42">
        <v>10457.5519</v>
      </c>
      <c r="D4904" s="42">
        <v>2276.35</v>
      </c>
      <c r="E4904" s="43">
        <v>44593</v>
      </c>
    </row>
    <row r="4905" spans="1:5" x14ac:dyDescent="0.25">
      <c r="A4905" s="41" t="s">
        <v>65</v>
      </c>
      <c r="B4905" s="42">
        <v>5.5960000000000001</v>
      </c>
      <c r="C4905" s="42">
        <v>12738.454599999999</v>
      </c>
      <c r="D4905" s="42">
        <v>2276.35</v>
      </c>
      <c r="E4905" s="43">
        <v>44593</v>
      </c>
    </row>
    <row r="4906" spans="1:5" x14ac:dyDescent="0.25">
      <c r="A4906" s="41" t="s">
        <v>65</v>
      </c>
      <c r="B4906" s="42">
        <v>10.702</v>
      </c>
      <c r="C4906" s="42">
        <v>24361.4977</v>
      </c>
      <c r="D4906" s="42">
        <v>2276.35</v>
      </c>
      <c r="E4906" s="43">
        <v>44593</v>
      </c>
    </row>
    <row r="4907" spans="1:5" x14ac:dyDescent="0.25">
      <c r="A4907" s="41" t="s">
        <v>65</v>
      </c>
      <c r="B4907" s="42">
        <v>1.927</v>
      </c>
      <c r="C4907" s="42">
        <v>4386.5264500000003</v>
      </c>
      <c r="D4907" s="42">
        <v>2276.35</v>
      </c>
      <c r="E4907" s="43">
        <v>44593</v>
      </c>
    </row>
    <row r="4908" spans="1:5" x14ac:dyDescent="0.25">
      <c r="A4908" s="41" t="s">
        <v>65</v>
      </c>
      <c r="B4908" s="42">
        <v>6.5279999999999996</v>
      </c>
      <c r="C4908" s="42">
        <v>14860.012799999999</v>
      </c>
      <c r="D4908" s="42">
        <v>2276.35</v>
      </c>
      <c r="E4908" s="43">
        <v>44593</v>
      </c>
    </row>
    <row r="4909" spans="1:5" x14ac:dyDescent="0.25">
      <c r="A4909" s="41" t="s">
        <v>65</v>
      </c>
      <c r="B4909" s="42">
        <v>0.68799999999999994</v>
      </c>
      <c r="C4909" s="42">
        <v>1566.1287999999997</v>
      </c>
      <c r="D4909" s="42">
        <v>2276.35</v>
      </c>
      <c r="E4909" s="43">
        <v>44593</v>
      </c>
    </row>
    <row r="4910" spans="1:5" x14ac:dyDescent="0.25">
      <c r="A4910" s="41" t="s">
        <v>65</v>
      </c>
      <c r="B4910" s="42">
        <v>6.5279999999999996</v>
      </c>
      <c r="C4910" s="42">
        <v>14860.012799999999</v>
      </c>
      <c r="D4910" s="42">
        <v>2276.35</v>
      </c>
      <c r="E4910" s="43">
        <v>44593</v>
      </c>
    </row>
    <row r="4911" spans="1:5" x14ac:dyDescent="0.25">
      <c r="A4911" s="41" t="s">
        <v>65</v>
      </c>
      <c r="B4911" s="42">
        <v>10.629</v>
      </c>
      <c r="C4911" s="42">
        <v>24195.324149999997</v>
      </c>
      <c r="D4911" s="42">
        <v>2276.35</v>
      </c>
      <c r="E4911" s="43">
        <v>44593</v>
      </c>
    </row>
    <row r="4912" spans="1:5" x14ac:dyDescent="0.25">
      <c r="A4912" s="41" t="s">
        <v>65</v>
      </c>
      <c r="B4912" s="42">
        <v>4.327</v>
      </c>
      <c r="C4912" s="42">
        <v>9849.7664499999992</v>
      </c>
      <c r="D4912" s="42">
        <v>2276.35</v>
      </c>
      <c r="E4912" s="43">
        <v>44593</v>
      </c>
    </row>
    <row r="4913" spans="1:5" x14ac:dyDescent="0.25">
      <c r="A4913" s="41" t="s">
        <v>65</v>
      </c>
      <c r="B4913" s="42">
        <v>4.49</v>
      </c>
      <c r="C4913" s="42">
        <v>10220.8115</v>
      </c>
      <c r="D4913" s="42">
        <v>2276.35</v>
      </c>
      <c r="E4913" s="43">
        <v>44593</v>
      </c>
    </row>
    <row r="4914" spans="1:5" x14ac:dyDescent="0.25">
      <c r="A4914" s="41" t="s">
        <v>65</v>
      </c>
      <c r="B4914" s="42">
        <v>8.4809999999999999</v>
      </c>
      <c r="C4914" s="42">
        <v>19305.72435</v>
      </c>
      <c r="D4914" s="42">
        <v>2276.35</v>
      </c>
      <c r="E4914" s="43">
        <v>44593</v>
      </c>
    </row>
    <row r="4915" spans="1:5" x14ac:dyDescent="0.25">
      <c r="A4915" s="41" t="s">
        <v>65</v>
      </c>
      <c r="B4915" s="42">
        <v>1.6359999999999999</v>
      </c>
      <c r="C4915" s="42">
        <v>3724.1085999999996</v>
      </c>
      <c r="D4915" s="42">
        <v>2276.35</v>
      </c>
      <c r="E4915" s="43">
        <v>44593</v>
      </c>
    </row>
    <row r="4916" spans="1:5" x14ac:dyDescent="0.25">
      <c r="A4916" s="41" t="s">
        <v>65</v>
      </c>
      <c r="B4916" s="42">
        <v>0.64800000000000002</v>
      </c>
      <c r="C4916" s="42">
        <v>1475.0748000000001</v>
      </c>
      <c r="D4916" s="42">
        <v>2276.35</v>
      </c>
      <c r="E4916" s="43">
        <v>44593</v>
      </c>
    </row>
    <row r="4917" spans="1:5" x14ac:dyDescent="0.25">
      <c r="A4917" s="41" t="s">
        <v>65</v>
      </c>
      <c r="B4917" s="42">
        <v>8.2840000000000007</v>
      </c>
      <c r="C4917" s="42">
        <v>18857.2834</v>
      </c>
      <c r="D4917" s="42">
        <v>2276.35</v>
      </c>
      <c r="E4917" s="43">
        <v>44593</v>
      </c>
    </row>
    <row r="4918" spans="1:5" x14ac:dyDescent="0.25">
      <c r="A4918" s="41" t="s">
        <v>65</v>
      </c>
      <c r="B4918" s="42">
        <v>1.145</v>
      </c>
      <c r="C4918" s="42">
        <v>2606.4207499999998</v>
      </c>
      <c r="D4918" s="42">
        <v>2276.35</v>
      </c>
      <c r="E4918" s="43">
        <v>44593</v>
      </c>
    </row>
    <row r="4919" spans="1:5" x14ac:dyDescent="0.25">
      <c r="A4919" s="41" t="s">
        <v>65</v>
      </c>
      <c r="B4919" s="42">
        <v>1.3160000000000001</v>
      </c>
      <c r="C4919" s="42">
        <v>2995.6766000000002</v>
      </c>
      <c r="D4919" s="42">
        <v>2276.35</v>
      </c>
      <c r="E4919" s="43">
        <v>44593</v>
      </c>
    </row>
    <row r="4920" spans="1:5" x14ac:dyDescent="0.25">
      <c r="A4920" s="41" t="s">
        <v>65</v>
      </c>
      <c r="B4920" s="42">
        <v>2.3239999999999998</v>
      </c>
      <c r="C4920" s="42">
        <v>5290.2373999999991</v>
      </c>
      <c r="D4920" s="42">
        <v>2276.35</v>
      </c>
      <c r="E4920" s="43">
        <v>44593</v>
      </c>
    </row>
    <row r="4921" spans="1:5" x14ac:dyDescent="0.25">
      <c r="A4921" s="41" t="s">
        <v>65</v>
      </c>
      <c r="B4921" s="42">
        <v>8.7789999999999999</v>
      </c>
      <c r="C4921" s="42">
        <v>19984.076649999999</v>
      </c>
      <c r="D4921" s="42">
        <v>2276.35</v>
      </c>
      <c r="E4921" s="43">
        <v>44593</v>
      </c>
    </row>
    <row r="4922" spans="1:5" x14ac:dyDescent="0.25">
      <c r="A4922" s="41" t="s">
        <v>65</v>
      </c>
      <c r="B4922" s="42">
        <v>0.89700000000000002</v>
      </c>
      <c r="C4922" s="42">
        <v>2041.8859499999999</v>
      </c>
      <c r="D4922" s="42">
        <v>2276.35</v>
      </c>
      <c r="E4922" s="43">
        <v>44593</v>
      </c>
    </row>
    <row r="4923" spans="1:5" x14ac:dyDescent="0.25">
      <c r="A4923" s="41" t="s">
        <v>65</v>
      </c>
      <c r="B4923" s="42">
        <v>5.01</v>
      </c>
      <c r="C4923" s="42">
        <v>11404.513499999999</v>
      </c>
      <c r="D4923" s="42">
        <v>2276.35</v>
      </c>
      <c r="E4923" s="43">
        <v>44593</v>
      </c>
    </row>
    <row r="4924" spans="1:5" x14ac:dyDescent="0.25">
      <c r="A4924" s="41" t="s">
        <v>65</v>
      </c>
      <c r="B4924" s="42">
        <v>5.5960000000000001</v>
      </c>
      <c r="C4924" s="42">
        <v>12738.454599999999</v>
      </c>
      <c r="D4924" s="42">
        <v>2276.35</v>
      </c>
      <c r="E4924" s="43">
        <v>44593</v>
      </c>
    </row>
    <row r="4925" spans="1:5" x14ac:dyDescent="0.25">
      <c r="A4925" s="41" t="s">
        <v>65</v>
      </c>
      <c r="B4925" s="42">
        <v>4.1859999999999999</v>
      </c>
      <c r="C4925" s="42">
        <v>9528.8010999999988</v>
      </c>
      <c r="D4925" s="42">
        <v>2276.35</v>
      </c>
      <c r="E4925" s="43">
        <v>44593</v>
      </c>
    </row>
    <row r="4926" spans="1:5" x14ac:dyDescent="0.25">
      <c r="A4926" s="41" t="s">
        <v>65</v>
      </c>
      <c r="B4926" s="42">
        <v>8.4809999999999999</v>
      </c>
      <c r="C4926" s="42">
        <v>19305.72435</v>
      </c>
      <c r="D4926" s="42">
        <v>2276.35</v>
      </c>
      <c r="E4926" s="43">
        <v>44593</v>
      </c>
    </row>
    <row r="4927" spans="1:5" x14ac:dyDescent="0.25">
      <c r="A4927" s="41" t="s">
        <v>65</v>
      </c>
      <c r="B4927" s="42">
        <v>1.865</v>
      </c>
      <c r="C4927" s="42">
        <v>4245.39275</v>
      </c>
      <c r="D4927" s="42">
        <v>2276.35</v>
      </c>
      <c r="E4927" s="43">
        <v>44593</v>
      </c>
    </row>
    <row r="4928" spans="1:5" x14ac:dyDescent="0.25">
      <c r="A4928" s="41" t="s">
        <v>65</v>
      </c>
      <c r="B4928" s="42">
        <v>1.964</v>
      </c>
      <c r="C4928" s="42">
        <v>4470.7514000000001</v>
      </c>
      <c r="D4928" s="42">
        <v>2276.35</v>
      </c>
      <c r="E4928" s="43">
        <v>44593</v>
      </c>
    </row>
    <row r="4929" spans="1:5" x14ac:dyDescent="0.25">
      <c r="A4929" s="41" t="s">
        <v>65</v>
      </c>
      <c r="B4929" s="42">
        <v>3.4359999999999999</v>
      </c>
      <c r="C4929" s="42">
        <v>7821.5385999999999</v>
      </c>
      <c r="D4929" s="42">
        <v>2276.35</v>
      </c>
      <c r="E4929" s="43">
        <v>44593</v>
      </c>
    </row>
    <row r="4930" spans="1:5" x14ac:dyDescent="0.25">
      <c r="A4930" s="41" t="s">
        <v>65</v>
      </c>
      <c r="B4930" s="42">
        <v>0.72199999999999998</v>
      </c>
      <c r="C4930" s="42">
        <v>1643.5246999999999</v>
      </c>
      <c r="D4930" s="42">
        <v>2276.35</v>
      </c>
      <c r="E4930" s="43">
        <v>44593</v>
      </c>
    </row>
    <row r="4931" spans="1:5" x14ac:dyDescent="0.25">
      <c r="A4931" s="41" t="s">
        <v>65</v>
      </c>
      <c r="B4931" s="42">
        <v>8.3930000000000007</v>
      </c>
      <c r="C4931" s="42">
        <v>19105.405549999999</v>
      </c>
      <c r="D4931" s="42">
        <v>2276.35</v>
      </c>
      <c r="E4931" s="43">
        <v>44593</v>
      </c>
    </row>
    <row r="4932" spans="1:5" x14ac:dyDescent="0.25">
      <c r="A4932" s="41" t="s">
        <v>65</v>
      </c>
      <c r="B4932" s="42">
        <v>1.6359999999999999</v>
      </c>
      <c r="C4932" s="42">
        <v>3724.1085999999996</v>
      </c>
      <c r="D4932" s="42">
        <v>2276.35</v>
      </c>
      <c r="E4932" s="43">
        <v>44593</v>
      </c>
    </row>
    <row r="4933" spans="1:5" x14ac:dyDescent="0.25">
      <c r="A4933" s="41" t="s">
        <v>65</v>
      </c>
      <c r="B4933" s="42">
        <v>8.1790000000000003</v>
      </c>
      <c r="C4933" s="42">
        <v>18618.266650000001</v>
      </c>
      <c r="D4933" s="42">
        <v>2276.35</v>
      </c>
      <c r="E4933" s="43">
        <v>44593</v>
      </c>
    </row>
    <row r="4934" spans="1:5" x14ac:dyDescent="0.25">
      <c r="A4934" s="41" t="s">
        <v>65</v>
      </c>
      <c r="B4934" s="42">
        <v>5.5960000000000001</v>
      </c>
      <c r="C4934" s="42">
        <v>12738.454599999999</v>
      </c>
      <c r="D4934" s="42">
        <v>2276.35</v>
      </c>
      <c r="E4934" s="43">
        <v>44593</v>
      </c>
    </row>
    <row r="4935" spans="1:5" x14ac:dyDescent="0.25">
      <c r="A4935" s="41" t="s">
        <v>65</v>
      </c>
      <c r="B4935" s="42">
        <v>5.2089999999999996</v>
      </c>
      <c r="C4935" s="42">
        <v>11857.507149999999</v>
      </c>
      <c r="D4935" s="42">
        <v>2276.35</v>
      </c>
      <c r="E4935" s="43">
        <v>44593</v>
      </c>
    </row>
    <row r="4936" spans="1:5" x14ac:dyDescent="0.25">
      <c r="A4936" s="41" t="s">
        <v>65</v>
      </c>
      <c r="B4936" s="42">
        <v>8.2840000000000007</v>
      </c>
      <c r="C4936" s="42">
        <v>18857.2834</v>
      </c>
      <c r="D4936" s="42">
        <v>2276.35</v>
      </c>
      <c r="E4936" s="43">
        <v>44593</v>
      </c>
    </row>
    <row r="4937" spans="1:5" x14ac:dyDescent="0.25">
      <c r="A4937" s="41" t="s">
        <v>65</v>
      </c>
      <c r="B4937" s="42">
        <v>1.865</v>
      </c>
      <c r="C4937" s="42">
        <v>4245.39275</v>
      </c>
      <c r="D4937" s="42">
        <v>2276.35</v>
      </c>
      <c r="E4937" s="43">
        <v>44593</v>
      </c>
    </row>
    <row r="4938" spans="1:5" x14ac:dyDescent="0.25">
      <c r="A4938" s="41" t="s">
        <v>65</v>
      </c>
      <c r="B4938" s="42">
        <v>3.5640000000000001</v>
      </c>
      <c r="C4938" s="42">
        <v>8112.9114</v>
      </c>
      <c r="D4938" s="42">
        <v>2276.35</v>
      </c>
      <c r="E4938" s="43">
        <v>44593</v>
      </c>
    </row>
    <row r="4939" spans="1:5" x14ac:dyDescent="0.25">
      <c r="A4939" s="41" t="s">
        <v>65</v>
      </c>
      <c r="B4939" s="42">
        <v>2.851</v>
      </c>
      <c r="C4939" s="42">
        <v>6489.8738499999999</v>
      </c>
      <c r="D4939" s="42">
        <v>2276.35</v>
      </c>
      <c r="E4939" s="43">
        <v>44593</v>
      </c>
    </row>
    <row r="4940" spans="1:5" x14ac:dyDescent="0.25">
      <c r="A4940" s="41" t="s">
        <v>65</v>
      </c>
      <c r="B4940" s="42">
        <v>4.6630000000000003</v>
      </c>
      <c r="C4940" s="42">
        <v>10614.62005</v>
      </c>
      <c r="D4940" s="42">
        <v>2276.35</v>
      </c>
      <c r="E4940" s="43">
        <v>44593</v>
      </c>
    </row>
    <row r="4941" spans="1:5" x14ac:dyDescent="0.25">
      <c r="A4941" s="41" t="s">
        <v>65</v>
      </c>
      <c r="B4941" s="42">
        <v>1.145</v>
      </c>
      <c r="C4941" s="42">
        <v>2606.4207499999998</v>
      </c>
      <c r="D4941" s="42">
        <v>2276.35</v>
      </c>
      <c r="E4941" s="43">
        <v>44593</v>
      </c>
    </row>
    <row r="4942" spans="1:5" x14ac:dyDescent="0.25">
      <c r="A4942" s="41" t="s">
        <v>66</v>
      </c>
      <c r="B4942" s="42">
        <v>2.5939999999999999</v>
      </c>
      <c r="C4942" s="42">
        <v>5836.5</v>
      </c>
      <c r="D4942" s="42">
        <v>2250</v>
      </c>
      <c r="E4942" s="43">
        <v>44593</v>
      </c>
    </row>
    <row r="4943" spans="1:5" x14ac:dyDescent="0.25">
      <c r="A4943" s="41" t="s">
        <v>66</v>
      </c>
      <c r="B4943" s="42">
        <v>3.1179999999999999</v>
      </c>
      <c r="C4943" s="42">
        <v>7046.68</v>
      </c>
      <c r="D4943" s="42">
        <v>2260</v>
      </c>
      <c r="E4943" s="43">
        <v>44593</v>
      </c>
    </row>
    <row r="4944" spans="1:5" x14ac:dyDescent="0.25">
      <c r="A4944" s="41" t="s">
        <v>66</v>
      </c>
      <c r="B4944" s="42">
        <v>0.68200000000000005</v>
      </c>
      <c r="C4944" s="42">
        <v>1541.32</v>
      </c>
      <c r="D4944" s="42">
        <v>2260</v>
      </c>
      <c r="E4944" s="43">
        <v>44593</v>
      </c>
    </row>
    <row r="4945" spans="1:5" x14ac:dyDescent="0.25">
      <c r="A4945" s="41" t="s">
        <v>66</v>
      </c>
      <c r="B4945" s="42">
        <v>2.806</v>
      </c>
      <c r="C4945" s="42">
        <v>6368.52</v>
      </c>
      <c r="D4945" s="42">
        <v>2269.61</v>
      </c>
      <c r="E4945" s="43">
        <v>44593</v>
      </c>
    </row>
    <row r="4946" spans="1:5" x14ac:dyDescent="0.25">
      <c r="A4946" s="41" t="s">
        <v>66</v>
      </c>
      <c r="B4946" s="42">
        <v>2.806</v>
      </c>
      <c r="C4946" s="42">
        <v>6368.23</v>
      </c>
      <c r="D4946" s="42">
        <v>2269.5</v>
      </c>
      <c r="E4946" s="43">
        <v>44593</v>
      </c>
    </row>
    <row r="4947" spans="1:5" x14ac:dyDescent="0.25">
      <c r="A4947" s="41" t="s">
        <v>67</v>
      </c>
      <c r="B4947" s="42">
        <v>3</v>
      </c>
      <c r="C4947" s="42">
        <v>3308.22</v>
      </c>
      <c r="D4947" s="42">
        <v>1102.74</v>
      </c>
      <c r="E4947" s="43">
        <v>44593</v>
      </c>
    </row>
    <row r="4948" spans="1:5" x14ac:dyDescent="0.25">
      <c r="A4948" s="41" t="s">
        <v>67</v>
      </c>
      <c r="B4948" s="42">
        <v>1</v>
      </c>
      <c r="C4948" s="42">
        <v>1102.74</v>
      </c>
      <c r="D4948" s="42">
        <v>1102.74</v>
      </c>
      <c r="E4948" s="43">
        <v>44593</v>
      </c>
    </row>
    <row r="4949" spans="1:5" x14ac:dyDescent="0.25">
      <c r="A4949" s="41" t="s">
        <v>68</v>
      </c>
      <c r="B4949" s="42">
        <v>5.5919999999999996</v>
      </c>
      <c r="C4949" s="42">
        <v>5592</v>
      </c>
      <c r="D4949" s="42">
        <v>1000</v>
      </c>
      <c r="E4949" s="43">
        <v>44593</v>
      </c>
    </row>
    <row r="4950" spans="1:5" x14ac:dyDescent="0.25">
      <c r="A4950" s="41" t="s">
        <v>68</v>
      </c>
      <c r="B4950" s="42">
        <v>1.4079999999999999</v>
      </c>
      <c r="C4950" s="42">
        <v>1408</v>
      </c>
      <c r="D4950" s="42">
        <v>1000</v>
      </c>
      <c r="E4950" s="43">
        <v>44593</v>
      </c>
    </row>
    <row r="4951" spans="1:5" x14ac:dyDescent="0.25">
      <c r="A4951" s="41" t="s">
        <v>68</v>
      </c>
      <c r="B4951" s="42">
        <v>4</v>
      </c>
      <c r="C4951" s="42">
        <v>4000</v>
      </c>
      <c r="D4951" s="42">
        <v>1000</v>
      </c>
      <c r="E4951" s="43">
        <v>44593</v>
      </c>
    </row>
    <row r="4952" spans="1:5" x14ac:dyDescent="0.25">
      <c r="A4952" s="41" t="s">
        <v>69</v>
      </c>
      <c r="B4952" s="42">
        <v>1.4</v>
      </c>
      <c r="C4952" s="42">
        <v>910</v>
      </c>
      <c r="D4952" s="42">
        <v>650</v>
      </c>
      <c r="E4952" s="43">
        <v>44593</v>
      </c>
    </row>
    <row r="4953" spans="1:5" x14ac:dyDescent="0.25">
      <c r="A4953" s="41" t="s">
        <v>69</v>
      </c>
      <c r="B4953" s="42">
        <v>7.7</v>
      </c>
      <c r="C4953" s="42">
        <v>5005</v>
      </c>
      <c r="D4953" s="42">
        <v>650</v>
      </c>
      <c r="E4953" s="43">
        <v>44593</v>
      </c>
    </row>
    <row r="4954" spans="1:5" x14ac:dyDescent="0.25">
      <c r="A4954" s="41" t="s">
        <v>69</v>
      </c>
      <c r="B4954" s="42">
        <v>11</v>
      </c>
      <c r="C4954" s="42">
        <v>7150</v>
      </c>
      <c r="D4954" s="42">
        <v>650</v>
      </c>
      <c r="E4954" s="43">
        <v>44593</v>
      </c>
    </row>
    <row r="4955" spans="1:5" x14ac:dyDescent="0.25">
      <c r="A4955" s="41" t="s">
        <v>69</v>
      </c>
      <c r="B4955" s="42">
        <v>1</v>
      </c>
      <c r="C4955" s="42">
        <v>650</v>
      </c>
      <c r="D4955" s="42">
        <v>650</v>
      </c>
      <c r="E4955" s="43">
        <v>44593</v>
      </c>
    </row>
    <row r="4956" spans="1:5" x14ac:dyDescent="0.25">
      <c r="A4956" s="41" t="s">
        <v>69</v>
      </c>
      <c r="B4956" s="42">
        <v>11</v>
      </c>
      <c r="C4956" s="42">
        <v>6050</v>
      </c>
      <c r="D4956" s="42">
        <v>550</v>
      </c>
      <c r="E4956" s="43">
        <v>44593</v>
      </c>
    </row>
    <row r="4957" spans="1:5" x14ac:dyDescent="0.25">
      <c r="A4957" s="41" t="s">
        <v>69</v>
      </c>
      <c r="B4957" s="42">
        <v>4.4000000000000004</v>
      </c>
      <c r="C4957" s="42">
        <v>2420</v>
      </c>
      <c r="D4957" s="42">
        <v>550</v>
      </c>
      <c r="E4957" s="43">
        <v>44593</v>
      </c>
    </row>
    <row r="4958" spans="1:5" x14ac:dyDescent="0.25">
      <c r="A4958" s="41" t="s">
        <v>72</v>
      </c>
      <c r="B4958" s="42">
        <v>7.258</v>
      </c>
      <c r="C4958" s="42">
        <v>6459.62</v>
      </c>
      <c r="D4958" s="42">
        <v>890</v>
      </c>
      <c r="E4958" s="43">
        <v>44593</v>
      </c>
    </row>
    <row r="4959" spans="1:5" x14ac:dyDescent="0.25">
      <c r="A4959" s="41" t="s">
        <v>72</v>
      </c>
      <c r="B4959" s="42">
        <v>4.7990000000000004</v>
      </c>
      <c r="C4959" s="42">
        <v>4271.1099999999997</v>
      </c>
      <c r="D4959" s="42">
        <v>890</v>
      </c>
      <c r="E4959" s="43">
        <v>44593</v>
      </c>
    </row>
    <row r="4960" spans="1:5" x14ac:dyDescent="0.25">
      <c r="A4960" s="41" t="s">
        <v>72</v>
      </c>
      <c r="B4960" s="42">
        <v>8.7850000000000001</v>
      </c>
      <c r="C4960" s="42">
        <v>7818.65</v>
      </c>
      <c r="D4960" s="42">
        <v>890</v>
      </c>
      <c r="E4960" s="43">
        <v>44593</v>
      </c>
    </row>
    <row r="4961" spans="1:5" x14ac:dyDescent="0.25">
      <c r="A4961" s="41" t="s">
        <v>72</v>
      </c>
      <c r="B4961" s="42">
        <v>36.387999999999998</v>
      </c>
      <c r="C4961" s="42">
        <v>32385.32</v>
      </c>
      <c r="D4961" s="42">
        <v>890</v>
      </c>
      <c r="E4961" s="43">
        <v>44593</v>
      </c>
    </row>
    <row r="4962" spans="1:5" x14ac:dyDescent="0.25">
      <c r="A4962" s="41" t="s">
        <v>72</v>
      </c>
      <c r="B4962" s="42">
        <v>5.5990000000000002</v>
      </c>
      <c r="C4962" s="42">
        <v>4983.1099999999997</v>
      </c>
      <c r="D4962" s="42">
        <v>890</v>
      </c>
      <c r="E4962" s="43">
        <v>44593</v>
      </c>
    </row>
    <row r="4963" spans="1:5" x14ac:dyDescent="0.25">
      <c r="A4963" s="41" t="s">
        <v>72</v>
      </c>
      <c r="B4963" s="42">
        <v>2.6110000000000002</v>
      </c>
      <c r="C4963" s="42">
        <v>2323.79</v>
      </c>
      <c r="D4963" s="42">
        <v>890</v>
      </c>
      <c r="E4963" s="43">
        <v>44593</v>
      </c>
    </row>
    <row r="4964" spans="1:5" x14ac:dyDescent="0.25">
      <c r="A4964" s="41" t="s">
        <v>72</v>
      </c>
      <c r="B4964" s="42">
        <v>3.3170000000000002</v>
      </c>
      <c r="C4964" s="42">
        <v>2952.13</v>
      </c>
      <c r="D4964" s="42">
        <v>890</v>
      </c>
      <c r="E4964" s="43">
        <v>44593</v>
      </c>
    </row>
    <row r="4965" spans="1:5" x14ac:dyDescent="0.25">
      <c r="A4965" s="41" t="s">
        <v>72</v>
      </c>
      <c r="B4965" s="42">
        <v>6.4429999999999996</v>
      </c>
      <c r="C4965" s="42">
        <v>5734.27</v>
      </c>
      <c r="D4965" s="42">
        <v>890</v>
      </c>
      <c r="E4965" s="43">
        <v>44593</v>
      </c>
    </row>
    <row r="4966" spans="1:5" x14ac:dyDescent="0.25">
      <c r="A4966" s="41" t="s">
        <v>72</v>
      </c>
      <c r="B4966" s="42">
        <v>7.15</v>
      </c>
      <c r="C4966" s="42">
        <v>5933.21</v>
      </c>
      <c r="D4966" s="42">
        <v>829.82</v>
      </c>
      <c r="E4966" s="43">
        <v>44593</v>
      </c>
    </row>
    <row r="4967" spans="1:5" x14ac:dyDescent="0.25">
      <c r="A4967" s="41" t="s">
        <v>72</v>
      </c>
      <c r="B4967" s="42">
        <v>1.8839999999999999</v>
      </c>
      <c r="C4967" s="42">
        <v>1563.38</v>
      </c>
      <c r="D4967" s="42">
        <v>829.82</v>
      </c>
      <c r="E4967" s="43">
        <v>44593</v>
      </c>
    </row>
    <row r="4968" spans="1:5" x14ac:dyDescent="0.25">
      <c r="A4968" s="41" t="s">
        <v>72</v>
      </c>
      <c r="B4968" s="42">
        <v>5.6369999999999996</v>
      </c>
      <c r="C4968" s="42">
        <v>4677.7</v>
      </c>
      <c r="D4968" s="42">
        <v>829.82</v>
      </c>
      <c r="E4968" s="43">
        <v>44593</v>
      </c>
    </row>
    <row r="4969" spans="1:5" x14ac:dyDescent="0.25">
      <c r="A4969" s="41" t="s">
        <v>72</v>
      </c>
      <c r="B4969" s="42">
        <v>5.3259999999999996</v>
      </c>
      <c r="C4969" s="42">
        <v>4419.62</v>
      </c>
      <c r="D4969" s="42">
        <v>829.82</v>
      </c>
      <c r="E4969" s="43">
        <v>44593</v>
      </c>
    </row>
    <row r="4970" spans="1:5" x14ac:dyDescent="0.25">
      <c r="A4970" s="41" t="s">
        <v>72</v>
      </c>
      <c r="B4970" s="42">
        <v>2.6110000000000002</v>
      </c>
      <c r="C4970" s="42">
        <v>2166.66</v>
      </c>
      <c r="D4970" s="42">
        <v>829.82</v>
      </c>
      <c r="E4970" s="43">
        <v>44593</v>
      </c>
    </row>
    <row r="4971" spans="1:5" x14ac:dyDescent="0.25">
      <c r="A4971" s="41" t="s">
        <v>72</v>
      </c>
      <c r="B4971" s="42">
        <v>2.7029999999999998</v>
      </c>
      <c r="C4971" s="42">
        <v>2243</v>
      </c>
      <c r="D4971" s="42">
        <v>829.82</v>
      </c>
      <c r="E4971" s="43">
        <v>44593</v>
      </c>
    </row>
    <row r="4972" spans="1:5" x14ac:dyDescent="0.25">
      <c r="A4972" s="41" t="s">
        <v>72</v>
      </c>
      <c r="B4972" s="42">
        <v>3.1989999999999998</v>
      </c>
      <c r="C4972" s="42">
        <v>2654.6</v>
      </c>
      <c r="D4972" s="42">
        <v>829.82</v>
      </c>
      <c r="E4972" s="43">
        <v>44593</v>
      </c>
    </row>
    <row r="4973" spans="1:5" x14ac:dyDescent="0.25">
      <c r="A4973" s="41" t="s">
        <v>72</v>
      </c>
      <c r="B4973" s="42">
        <v>1.5009999999999999</v>
      </c>
      <c r="C4973" s="42">
        <v>1245.56</v>
      </c>
      <c r="D4973" s="42">
        <v>829.82</v>
      </c>
      <c r="E4973" s="43">
        <v>44593</v>
      </c>
    </row>
    <row r="4974" spans="1:5" x14ac:dyDescent="0.25">
      <c r="A4974" s="41" t="s">
        <v>72</v>
      </c>
      <c r="B4974" s="42">
        <v>5.7750000000000004</v>
      </c>
      <c r="C4974" s="42">
        <v>4792.21</v>
      </c>
      <c r="D4974" s="42">
        <v>829.82</v>
      </c>
      <c r="E4974" s="43">
        <v>44593</v>
      </c>
    </row>
    <row r="4975" spans="1:5" x14ac:dyDescent="0.25">
      <c r="A4975" s="41" t="s">
        <v>72</v>
      </c>
      <c r="B4975" s="42">
        <v>6.7380000000000004</v>
      </c>
      <c r="C4975" s="42">
        <v>5895.23</v>
      </c>
      <c r="D4975" s="42">
        <v>874.92</v>
      </c>
      <c r="E4975" s="43">
        <v>44593</v>
      </c>
    </row>
    <row r="4976" spans="1:5" x14ac:dyDescent="0.25">
      <c r="A4976" s="41" t="s">
        <v>72</v>
      </c>
      <c r="B4976" s="42">
        <v>6.2809999999999997</v>
      </c>
      <c r="C4976" s="42">
        <v>5590.09</v>
      </c>
      <c r="D4976" s="42">
        <v>890</v>
      </c>
      <c r="E4976" s="43">
        <v>44593</v>
      </c>
    </row>
    <row r="4977" spans="1:5" x14ac:dyDescent="0.25">
      <c r="A4977" s="41" t="s">
        <v>72</v>
      </c>
      <c r="B4977" s="42">
        <v>11.803000000000001</v>
      </c>
      <c r="C4977" s="42">
        <v>10504.67</v>
      </c>
      <c r="D4977" s="42">
        <v>890</v>
      </c>
      <c r="E4977" s="43">
        <v>44593</v>
      </c>
    </row>
    <row r="4978" spans="1:5" x14ac:dyDescent="0.25">
      <c r="A4978" s="41" t="s">
        <v>72</v>
      </c>
      <c r="B4978" s="42">
        <v>1.8839999999999999</v>
      </c>
      <c r="C4978" s="42">
        <v>1676.76</v>
      </c>
      <c r="D4978" s="42">
        <v>890</v>
      </c>
      <c r="E4978" s="43">
        <v>44593</v>
      </c>
    </row>
    <row r="4979" spans="1:5" x14ac:dyDescent="0.25">
      <c r="A4979" s="41" t="s">
        <v>72</v>
      </c>
      <c r="B4979" s="42">
        <v>3.3109999999999999</v>
      </c>
      <c r="C4979" s="42">
        <v>2946.79</v>
      </c>
      <c r="D4979" s="42">
        <v>890</v>
      </c>
      <c r="E4979" s="43">
        <v>44593</v>
      </c>
    </row>
    <row r="4980" spans="1:5" x14ac:dyDescent="0.25">
      <c r="A4980" s="41" t="s">
        <v>72</v>
      </c>
      <c r="B4980" s="42">
        <v>7.1980000000000004</v>
      </c>
      <c r="C4980" s="42">
        <v>6406.22</v>
      </c>
      <c r="D4980" s="42">
        <v>890</v>
      </c>
      <c r="E4980" s="43">
        <v>44593</v>
      </c>
    </row>
    <row r="4981" spans="1:5" x14ac:dyDescent="0.25">
      <c r="A4981" s="41" t="s">
        <v>72</v>
      </c>
      <c r="B4981" s="42">
        <v>0.86</v>
      </c>
      <c r="C4981" s="42">
        <v>765.4</v>
      </c>
      <c r="D4981" s="42">
        <v>890</v>
      </c>
      <c r="E4981" s="43">
        <v>44593</v>
      </c>
    </row>
    <row r="4982" spans="1:5" x14ac:dyDescent="0.25">
      <c r="A4982" s="41" t="s">
        <v>72</v>
      </c>
      <c r="B4982" s="42">
        <v>3.0710000000000002</v>
      </c>
      <c r="C4982" s="42">
        <v>2733.19</v>
      </c>
      <c r="D4982" s="42">
        <v>890</v>
      </c>
      <c r="E4982" s="43">
        <v>44593</v>
      </c>
    </row>
    <row r="4983" spans="1:5" x14ac:dyDescent="0.25">
      <c r="A4983" s="41" t="s">
        <v>72</v>
      </c>
      <c r="B4983" s="42">
        <v>4.3310000000000004</v>
      </c>
      <c r="C4983" s="42">
        <v>3854.59</v>
      </c>
      <c r="D4983" s="42">
        <v>890</v>
      </c>
      <c r="E4983" s="43">
        <v>44593</v>
      </c>
    </row>
    <row r="4984" spans="1:5" x14ac:dyDescent="0.25">
      <c r="A4984" s="41" t="s">
        <v>72</v>
      </c>
      <c r="B4984" s="42">
        <v>5.5990000000000002</v>
      </c>
      <c r="C4984" s="42">
        <v>4983.1099999999997</v>
      </c>
      <c r="D4984" s="42">
        <v>890</v>
      </c>
      <c r="E4984" s="43">
        <v>44593</v>
      </c>
    </row>
    <row r="4985" spans="1:5" x14ac:dyDescent="0.25">
      <c r="A4985" s="41" t="s">
        <v>72</v>
      </c>
      <c r="B4985" s="42">
        <v>1.5009999999999999</v>
      </c>
      <c r="C4985" s="42">
        <v>1335.89</v>
      </c>
      <c r="D4985" s="42">
        <v>890</v>
      </c>
      <c r="E4985" s="43">
        <v>44593</v>
      </c>
    </row>
    <row r="4986" spans="1:5" x14ac:dyDescent="0.25">
      <c r="A4986" s="41" t="s">
        <v>72</v>
      </c>
      <c r="B4986" s="42">
        <v>7.141</v>
      </c>
      <c r="C4986" s="42">
        <v>6355.49</v>
      </c>
      <c r="D4986" s="42">
        <v>890</v>
      </c>
      <c r="E4986" s="43">
        <v>44593</v>
      </c>
    </row>
    <row r="4987" spans="1:5" x14ac:dyDescent="0.25">
      <c r="A4987" s="41" t="s">
        <v>72</v>
      </c>
      <c r="B4987" s="42">
        <v>1.7669999999999999</v>
      </c>
      <c r="C4987" s="42">
        <v>1572.63</v>
      </c>
      <c r="D4987" s="42">
        <v>890</v>
      </c>
      <c r="E4987" s="43">
        <v>44593</v>
      </c>
    </row>
    <row r="4988" spans="1:5" x14ac:dyDescent="0.25">
      <c r="A4988" s="41" t="s">
        <v>72</v>
      </c>
      <c r="B4988" s="42">
        <v>8.7189999999999994</v>
      </c>
      <c r="C4988" s="42">
        <v>7759.91</v>
      </c>
      <c r="D4988" s="42">
        <v>890</v>
      </c>
      <c r="E4988" s="43">
        <v>44593</v>
      </c>
    </row>
    <row r="4989" spans="1:5" x14ac:dyDescent="0.25">
      <c r="A4989" s="41" t="s">
        <v>72</v>
      </c>
      <c r="B4989" s="42">
        <v>3.6859999999999999</v>
      </c>
      <c r="C4989" s="42">
        <v>3280.54</v>
      </c>
      <c r="D4989" s="42">
        <v>890</v>
      </c>
      <c r="E4989" s="43">
        <v>44593</v>
      </c>
    </row>
    <row r="4990" spans="1:5" x14ac:dyDescent="0.25">
      <c r="A4990" s="41" t="s">
        <v>72</v>
      </c>
      <c r="B4990" s="42">
        <v>1.5009999999999999</v>
      </c>
      <c r="C4990" s="42">
        <v>1335.89</v>
      </c>
      <c r="D4990" s="42">
        <v>890</v>
      </c>
      <c r="E4990" s="43">
        <v>44593</v>
      </c>
    </row>
    <row r="4991" spans="1:5" x14ac:dyDescent="0.25">
      <c r="A4991" s="41" t="s">
        <v>72</v>
      </c>
      <c r="B4991" s="42">
        <v>4.1559999999999997</v>
      </c>
      <c r="C4991" s="42">
        <v>3698.84</v>
      </c>
      <c r="D4991" s="42">
        <v>890</v>
      </c>
      <c r="E4991" s="43">
        <v>44593</v>
      </c>
    </row>
    <row r="4992" spans="1:5" x14ac:dyDescent="0.25">
      <c r="A4992" s="41" t="s">
        <v>72</v>
      </c>
      <c r="B4992" s="42">
        <v>6.3979999999999997</v>
      </c>
      <c r="C4992" s="42">
        <v>5694.22</v>
      </c>
      <c r="D4992" s="42">
        <v>890</v>
      </c>
      <c r="E4992" s="43">
        <v>44593</v>
      </c>
    </row>
    <row r="4993" spans="1:5" x14ac:dyDescent="0.25">
      <c r="A4993" s="41" t="s">
        <v>72</v>
      </c>
      <c r="B4993" s="42">
        <v>2.6110000000000002</v>
      </c>
      <c r="C4993" s="42">
        <v>2323.79</v>
      </c>
      <c r="D4993" s="42">
        <v>890</v>
      </c>
      <c r="E4993" s="43">
        <v>44593</v>
      </c>
    </row>
    <row r="4994" spans="1:5" x14ac:dyDescent="0.25">
      <c r="A4994" s="41" t="s">
        <v>72</v>
      </c>
      <c r="B4994" s="42">
        <v>7.0179999999999998</v>
      </c>
      <c r="C4994" s="42">
        <v>6246.02</v>
      </c>
      <c r="D4994" s="42">
        <v>890</v>
      </c>
      <c r="E4994" s="43">
        <v>44593</v>
      </c>
    </row>
    <row r="4995" spans="1:5" x14ac:dyDescent="0.25">
      <c r="A4995" s="41" t="s">
        <v>72</v>
      </c>
      <c r="B4995" s="42">
        <v>18.657</v>
      </c>
      <c r="C4995" s="42">
        <v>16604.73</v>
      </c>
      <c r="D4995" s="42">
        <v>890</v>
      </c>
      <c r="E4995" s="43">
        <v>44593</v>
      </c>
    </row>
    <row r="4996" spans="1:5" x14ac:dyDescent="0.25">
      <c r="A4996" s="41" t="s">
        <v>72</v>
      </c>
      <c r="B4996" s="42">
        <v>4.7990000000000004</v>
      </c>
      <c r="C4996" s="42">
        <v>4271.1099999999997</v>
      </c>
      <c r="D4996" s="42">
        <v>890</v>
      </c>
      <c r="E4996" s="43">
        <v>44593</v>
      </c>
    </row>
    <row r="4997" spans="1:5" x14ac:dyDescent="0.25">
      <c r="A4997" s="41" t="s">
        <v>72</v>
      </c>
      <c r="B4997" s="42">
        <v>3.2250000000000001</v>
      </c>
      <c r="C4997" s="42">
        <v>2870.25</v>
      </c>
      <c r="D4997" s="42">
        <v>890</v>
      </c>
      <c r="E4997" s="43">
        <v>44593</v>
      </c>
    </row>
    <row r="4998" spans="1:5" x14ac:dyDescent="0.25">
      <c r="A4998" s="41" t="s">
        <v>72</v>
      </c>
      <c r="B4998" s="42">
        <v>4.5460000000000003</v>
      </c>
      <c r="C4998" s="42">
        <v>4045.94</v>
      </c>
      <c r="D4998" s="42">
        <v>890</v>
      </c>
      <c r="E4998" s="43">
        <v>44593</v>
      </c>
    </row>
    <row r="4999" spans="1:5" x14ac:dyDescent="0.25">
      <c r="A4999" s="41" t="s">
        <v>72</v>
      </c>
      <c r="B4999" s="42">
        <v>4.7990000000000004</v>
      </c>
      <c r="C4999" s="42">
        <v>4271.1099999999997</v>
      </c>
      <c r="D4999" s="42">
        <v>890</v>
      </c>
      <c r="E4999" s="43">
        <v>44593</v>
      </c>
    </row>
    <row r="5000" spans="1:5" x14ac:dyDescent="0.25">
      <c r="A5000" s="41" t="s">
        <v>72</v>
      </c>
      <c r="B5000" s="42">
        <v>1.8839999999999999</v>
      </c>
      <c r="C5000" s="42">
        <v>1676.76</v>
      </c>
      <c r="D5000" s="42">
        <v>890</v>
      </c>
      <c r="E5000" s="43">
        <v>44593</v>
      </c>
    </row>
    <row r="5001" spans="1:5" x14ac:dyDescent="0.25">
      <c r="A5001" s="41" t="s">
        <v>72</v>
      </c>
      <c r="B5001" s="42">
        <v>5.52</v>
      </c>
      <c r="C5001" s="42">
        <v>4912.8</v>
      </c>
      <c r="D5001" s="42">
        <v>890</v>
      </c>
      <c r="E5001" s="43">
        <v>44593</v>
      </c>
    </row>
    <row r="5002" spans="1:5" x14ac:dyDescent="0.25">
      <c r="A5002" s="41" t="s">
        <v>72</v>
      </c>
      <c r="B5002" s="42">
        <v>3.7690000000000001</v>
      </c>
      <c r="C5002" s="42">
        <v>3354.41</v>
      </c>
      <c r="D5002" s="42">
        <v>890</v>
      </c>
      <c r="E5002" s="43">
        <v>44593</v>
      </c>
    </row>
    <row r="5003" spans="1:5" x14ac:dyDescent="0.25">
      <c r="A5003" s="41" t="s">
        <v>72</v>
      </c>
      <c r="B5003" s="42">
        <v>1.8839999999999999</v>
      </c>
      <c r="C5003" s="42">
        <v>1676.76</v>
      </c>
      <c r="D5003" s="42">
        <v>890</v>
      </c>
      <c r="E5003" s="43">
        <v>44593</v>
      </c>
    </row>
    <row r="5004" spans="1:5" x14ac:dyDescent="0.25">
      <c r="A5004" s="41" t="s">
        <v>72</v>
      </c>
      <c r="B5004" s="42">
        <v>8.6189999999999998</v>
      </c>
      <c r="C5004" s="42">
        <v>7670.91</v>
      </c>
      <c r="D5004" s="42">
        <v>890</v>
      </c>
      <c r="E5004" s="43">
        <v>44593</v>
      </c>
    </row>
    <row r="5005" spans="1:5" x14ac:dyDescent="0.25">
      <c r="A5005" s="41" t="s">
        <v>72</v>
      </c>
      <c r="B5005" s="42">
        <v>3.109</v>
      </c>
      <c r="C5005" s="42">
        <v>2767.01</v>
      </c>
      <c r="D5005" s="42">
        <v>890</v>
      </c>
      <c r="E5005" s="43">
        <v>44593</v>
      </c>
    </row>
    <row r="5006" spans="1:5" x14ac:dyDescent="0.25">
      <c r="A5006" s="41" t="s">
        <v>72</v>
      </c>
      <c r="B5006" s="42">
        <v>3.9409999999999998</v>
      </c>
      <c r="C5006" s="42">
        <v>3507.49</v>
      </c>
      <c r="D5006" s="42">
        <v>890</v>
      </c>
      <c r="E5006" s="43">
        <v>44593</v>
      </c>
    </row>
    <row r="5007" spans="1:5" x14ac:dyDescent="0.25">
      <c r="A5007" s="41" t="s">
        <v>72</v>
      </c>
      <c r="B5007" s="42">
        <v>1.4730000000000001</v>
      </c>
      <c r="C5007" s="42">
        <v>1310.97</v>
      </c>
      <c r="D5007" s="42">
        <v>890</v>
      </c>
      <c r="E5007" s="43">
        <v>44593</v>
      </c>
    </row>
    <row r="5008" spans="1:5" x14ac:dyDescent="0.25">
      <c r="A5008" s="41" t="s">
        <v>72</v>
      </c>
      <c r="B5008" s="42">
        <v>5.7750000000000004</v>
      </c>
      <c r="C5008" s="42">
        <v>5139.75</v>
      </c>
      <c r="D5008" s="42">
        <v>890</v>
      </c>
      <c r="E5008" s="43">
        <v>44593</v>
      </c>
    </row>
    <row r="5009" spans="1:5" x14ac:dyDescent="0.25">
      <c r="A5009" s="41" t="s">
        <v>72</v>
      </c>
      <c r="B5009" s="42">
        <v>1.7669999999999999</v>
      </c>
      <c r="C5009" s="42">
        <v>1572.63</v>
      </c>
      <c r="D5009" s="42">
        <v>890</v>
      </c>
      <c r="E5009" s="43">
        <v>44593</v>
      </c>
    </row>
    <row r="5010" spans="1:5" x14ac:dyDescent="0.25">
      <c r="A5010" s="41" t="s">
        <v>72</v>
      </c>
      <c r="B5010" s="42">
        <v>6.5229999999999997</v>
      </c>
      <c r="C5010" s="42">
        <v>5805.47</v>
      </c>
      <c r="D5010" s="42">
        <v>890</v>
      </c>
      <c r="E5010" s="43">
        <v>44593</v>
      </c>
    </row>
    <row r="5011" spans="1:5" x14ac:dyDescent="0.25">
      <c r="A5011" s="41" t="s">
        <v>72</v>
      </c>
      <c r="B5011" s="42">
        <v>6.2809999999999997</v>
      </c>
      <c r="C5011" s="42">
        <v>5590.09</v>
      </c>
      <c r="D5011" s="42">
        <v>890</v>
      </c>
      <c r="E5011" s="43">
        <v>44593</v>
      </c>
    </row>
    <row r="5012" spans="1:5" x14ac:dyDescent="0.25">
      <c r="A5012" s="41" t="s">
        <v>72</v>
      </c>
      <c r="B5012" s="42">
        <v>1.7669999999999999</v>
      </c>
      <c r="C5012" s="42">
        <v>1572.63</v>
      </c>
      <c r="D5012" s="42">
        <v>890</v>
      </c>
      <c r="E5012" s="43">
        <v>44593</v>
      </c>
    </row>
    <row r="5013" spans="1:5" x14ac:dyDescent="0.25">
      <c r="A5013" s="41" t="s">
        <v>72</v>
      </c>
      <c r="B5013" s="42">
        <v>10.416</v>
      </c>
      <c r="C5013" s="42">
        <v>9270.24</v>
      </c>
      <c r="D5013" s="42">
        <v>890</v>
      </c>
      <c r="E5013" s="43">
        <v>44593</v>
      </c>
    </row>
    <row r="5014" spans="1:5" x14ac:dyDescent="0.25">
      <c r="A5014" s="41" t="s">
        <v>72</v>
      </c>
      <c r="B5014" s="42">
        <v>0.94299999999999995</v>
      </c>
      <c r="C5014" s="42">
        <v>839.27</v>
      </c>
      <c r="D5014" s="42">
        <v>890</v>
      </c>
      <c r="E5014" s="43">
        <v>44593</v>
      </c>
    </row>
    <row r="5015" spans="1:5" x14ac:dyDescent="0.25">
      <c r="A5015" s="41" t="s">
        <v>72</v>
      </c>
      <c r="B5015" s="42">
        <v>4.383</v>
      </c>
      <c r="C5015" s="42">
        <v>3900.87</v>
      </c>
      <c r="D5015" s="42">
        <v>890</v>
      </c>
      <c r="E5015" s="43">
        <v>44593</v>
      </c>
    </row>
    <row r="5016" spans="1:5" x14ac:dyDescent="0.25">
      <c r="A5016" s="41" t="s">
        <v>72</v>
      </c>
      <c r="B5016" s="42">
        <v>5.16</v>
      </c>
      <c r="C5016" s="42">
        <v>4592.3999999999996</v>
      </c>
      <c r="D5016" s="42">
        <v>890</v>
      </c>
      <c r="E5016" s="43">
        <v>44593</v>
      </c>
    </row>
    <row r="5017" spans="1:5" x14ac:dyDescent="0.25">
      <c r="A5017" s="41" t="s">
        <v>72</v>
      </c>
      <c r="B5017" s="42">
        <v>1.7669999999999999</v>
      </c>
      <c r="C5017" s="42">
        <v>1572.63</v>
      </c>
      <c r="D5017" s="42">
        <v>890</v>
      </c>
      <c r="E5017" s="43">
        <v>44593</v>
      </c>
    </row>
    <row r="5018" spans="1:5" x14ac:dyDescent="0.25">
      <c r="A5018" s="41" t="s">
        <v>72</v>
      </c>
      <c r="B5018" s="42">
        <v>9.2070000000000007</v>
      </c>
      <c r="C5018" s="42">
        <v>8194.23</v>
      </c>
      <c r="D5018" s="42">
        <v>890</v>
      </c>
      <c r="E5018" s="43">
        <v>44593</v>
      </c>
    </row>
    <row r="5019" spans="1:5" x14ac:dyDescent="0.25">
      <c r="A5019" s="41" t="s">
        <v>72</v>
      </c>
      <c r="B5019" s="42">
        <v>1.06</v>
      </c>
      <c r="C5019" s="42">
        <v>943.4</v>
      </c>
      <c r="D5019" s="42">
        <v>890</v>
      </c>
      <c r="E5019" s="43">
        <v>44593</v>
      </c>
    </row>
    <row r="5020" spans="1:5" x14ac:dyDescent="0.25">
      <c r="A5020" s="41" t="s">
        <v>72</v>
      </c>
      <c r="B5020" s="42">
        <v>5.8179999999999996</v>
      </c>
      <c r="C5020" s="42">
        <v>5178.0200000000004</v>
      </c>
      <c r="D5020" s="42">
        <v>890</v>
      </c>
      <c r="E5020" s="43">
        <v>44593</v>
      </c>
    </row>
    <row r="5021" spans="1:5" x14ac:dyDescent="0.25">
      <c r="A5021" s="41" t="s">
        <v>72</v>
      </c>
      <c r="B5021" s="42">
        <v>6.7190000000000003</v>
      </c>
      <c r="C5021" s="42">
        <v>5979.91</v>
      </c>
      <c r="D5021" s="42">
        <v>890</v>
      </c>
      <c r="E5021" s="43">
        <v>44593</v>
      </c>
    </row>
    <row r="5022" spans="1:5" x14ac:dyDescent="0.25">
      <c r="A5022" s="41" t="s">
        <v>72</v>
      </c>
      <c r="B5022" s="42">
        <v>3.0710000000000002</v>
      </c>
      <c r="C5022" s="42">
        <v>2733.19</v>
      </c>
      <c r="D5022" s="42">
        <v>890</v>
      </c>
      <c r="E5022" s="43">
        <v>44593</v>
      </c>
    </row>
    <row r="5023" spans="1:5" x14ac:dyDescent="0.25">
      <c r="A5023" s="41" t="s">
        <v>72</v>
      </c>
      <c r="B5023" s="42">
        <v>7.141</v>
      </c>
      <c r="C5023" s="42">
        <v>6355.49</v>
      </c>
      <c r="D5023" s="42">
        <v>890</v>
      </c>
      <c r="E5023" s="43">
        <v>44593</v>
      </c>
    </row>
    <row r="5024" spans="1:5" x14ac:dyDescent="0.25">
      <c r="A5024" s="41" t="s">
        <v>72</v>
      </c>
      <c r="B5024" s="42">
        <v>0.88300000000000001</v>
      </c>
      <c r="C5024" s="42">
        <v>785.87</v>
      </c>
      <c r="D5024" s="42">
        <v>890</v>
      </c>
      <c r="E5024" s="43">
        <v>44593</v>
      </c>
    </row>
    <row r="5025" spans="1:5" x14ac:dyDescent="0.25">
      <c r="A5025" s="41" t="s">
        <v>72</v>
      </c>
      <c r="B5025" s="42">
        <v>9.0630000000000006</v>
      </c>
      <c r="C5025" s="42">
        <v>8066.07</v>
      </c>
      <c r="D5025" s="42">
        <v>890</v>
      </c>
      <c r="E5025" s="43">
        <v>44593</v>
      </c>
    </row>
    <row r="5026" spans="1:5" x14ac:dyDescent="0.25">
      <c r="A5026" s="41" t="s">
        <v>72</v>
      </c>
      <c r="B5026" s="42">
        <v>4.9459999999999997</v>
      </c>
      <c r="C5026" s="42">
        <v>4401.9399999999996</v>
      </c>
      <c r="D5026" s="42">
        <v>890</v>
      </c>
      <c r="E5026" s="43">
        <v>44593</v>
      </c>
    </row>
    <row r="5027" spans="1:5" x14ac:dyDescent="0.25">
      <c r="A5027" s="41" t="s">
        <v>98</v>
      </c>
      <c r="B5027" s="42">
        <v>3.2</v>
      </c>
      <c r="C5027" s="42">
        <v>320.08999999999997</v>
      </c>
      <c r="D5027" s="42">
        <v>100.03</v>
      </c>
      <c r="E5027" s="43">
        <v>44593</v>
      </c>
    </row>
    <row r="5028" spans="1:5" x14ac:dyDescent="0.25">
      <c r="A5028" s="41" t="s">
        <v>98</v>
      </c>
      <c r="B5028" s="42">
        <v>0.9</v>
      </c>
      <c r="C5028" s="42">
        <v>90.03</v>
      </c>
      <c r="D5028" s="42">
        <v>100.03</v>
      </c>
      <c r="E5028" s="43">
        <v>44593</v>
      </c>
    </row>
    <row r="5029" spans="1:5" x14ac:dyDescent="0.25">
      <c r="A5029" s="41" t="s">
        <v>98</v>
      </c>
      <c r="B5029" s="42">
        <v>0.6</v>
      </c>
      <c r="C5029" s="42">
        <v>60.01</v>
      </c>
      <c r="D5029" s="42">
        <v>100.02</v>
      </c>
      <c r="E5029" s="43">
        <v>44593</v>
      </c>
    </row>
    <row r="5030" spans="1:5" x14ac:dyDescent="0.25">
      <c r="A5030" s="41" t="s">
        <v>98</v>
      </c>
      <c r="B5030" s="42">
        <v>0.3</v>
      </c>
      <c r="C5030" s="42">
        <v>30.01</v>
      </c>
      <c r="D5030" s="42">
        <v>100.03</v>
      </c>
      <c r="E5030" s="43">
        <v>44593</v>
      </c>
    </row>
    <row r="5031" spans="1:5" x14ac:dyDescent="0.25">
      <c r="A5031" s="41" t="s">
        <v>98</v>
      </c>
      <c r="B5031" s="42">
        <v>1.05</v>
      </c>
      <c r="C5031" s="42">
        <v>105.03</v>
      </c>
      <c r="D5031" s="42">
        <v>100.03</v>
      </c>
      <c r="E5031" s="43">
        <v>44593</v>
      </c>
    </row>
    <row r="5032" spans="1:5" x14ac:dyDescent="0.25">
      <c r="A5032" s="41" t="s">
        <v>98</v>
      </c>
      <c r="B5032" s="42">
        <v>0.51</v>
      </c>
      <c r="C5032" s="42">
        <v>51.02</v>
      </c>
      <c r="D5032" s="42">
        <v>100.04</v>
      </c>
      <c r="E5032" s="43">
        <v>44593</v>
      </c>
    </row>
    <row r="5033" spans="1:5" x14ac:dyDescent="0.25">
      <c r="A5033" s="41" t="s">
        <v>98</v>
      </c>
      <c r="B5033" s="42">
        <v>4.53</v>
      </c>
      <c r="C5033" s="42">
        <v>453.13</v>
      </c>
      <c r="D5033" s="42">
        <v>100.03</v>
      </c>
      <c r="E5033" s="43">
        <v>44593</v>
      </c>
    </row>
    <row r="5034" spans="1:5" x14ac:dyDescent="0.25">
      <c r="A5034" s="41" t="s">
        <v>98</v>
      </c>
      <c r="B5034" s="42">
        <v>3.2</v>
      </c>
      <c r="C5034" s="42">
        <v>320.10000000000002</v>
      </c>
      <c r="D5034" s="42">
        <v>100.03</v>
      </c>
      <c r="E5034" s="43">
        <v>44593</v>
      </c>
    </row>
    <row r="5035" spans="1:5" x14ac:dyDescent="0.25">
      <c r="A5035" s="41" t="s">
        <v>98</v>
      </c>
      <c r="B5035" s="42">
        <v>3.5</v>
      </c>
      <c r="C5035" s="42">
        <v>350.08</v>
      </c>
      <c r="D5035" s="42">
        <v>100.02</v>
      </c>
      <c r="E5035" s="43">
        <v>44593</v>
      </c>
    </row>
    <row r="5036" spans="1:5" x14ac:dyDescent="0.25">
      <c r="A5036" s="41" t="s">
        <v>98</v>
      </c>
      <c r="B5036" s="42">
        <v>0.75</v>
      </c>
      <c r="C5036" s="42">
        <v>75.010000000000005</v>
      </c>
      <c r="D5036" s="42">
        <v>100.01</v>
      </c>
      <c r="E5036" s="43">
        <v>44593</v>
      </c>
    </row>
    <row r="5037" spans="1:5" x14ac:dyDescent="0.25">
      <c r="A5037" s="41" t="s">
        <v>98</v>
      </c>
      <c r="B5037" s="42">
        <v>2.4500000000000002</v>
      </c>
      <c r="C5037" s="42">
        <v>245.03</v>
      </c>
      <c r="D5037" s="42">
        <v>100.01</v>
      </c>
      <c r="E5037" s="43">
        <v>44593</v>
      </c>
    </row>
    <row r="5038" spans="1:5" x14ac:dyDescent="0.25">
      <c r="A5038" s="41" t="s">
        <v>98</v>
      </c>
      <c r="B5038" s="42">
        <v>2</v>
      </c>
      <c r="C5038" s="42">
        <v>200.02</v>
      </c>
      <c r="D5038" s="42">
        <v>100.01</v>
      </c>
      <c r="E5038" s="43">
        <v>44593</v>
      </c>
    </row>
    <row r="5039" spans="1:5" x14ac:dyDescent="0.25">
      <c r="A5039" s="41" t="s">
        <v>98</v>
      </c>
      <c r="B5039" s="42">
        <v>0.51</v>
      </c>
      <c r="C5039" s="42">
        <v>51</v>
      </c>
      <c r="D5039" s="42">
        <v>100</v>
      </c>
      <c r="E5039" s="43">
        <v>44593</v>
      </c>
    </row>
    <row r="5040" spans="1:5" x14ac:dyDescent="0.25">
      <c r="A5040" s="41" t="s">
        <v>98</v>
      </c>
      <c r="B5040" s="42">
        <v>3.8250000000000002</v>
      </c>
      <c r="C5040" s="42">
        <v>382.49</v>
      </c>
      <c r="D5040" s="42">
        <v>100</v>
      </c>
      <c r="E5040" s="43">
        <v>44593</v>
      </c>
    </row>
    <row r="5041" spans="1:5" x14ac:dyDescent="0.25">
      <c r="A5041" s="41" t="s">
        <v>98</v>
      </c>
      <c r="B5041" s="42">
        <v>4.665</v>
      </c>
      <c r="C5041" s="42">
        <v>466.5</v>
      </c>
      <c r="D5041" s="42">
        <v>100</v>
      </c>
      <c r="E5041" s="43">
        <v>44593</v>
      </c>
    </row>
    <row r="5042" spans="1:5" x14ac:dyDescent="0.25">
      <c r="A5042" s="41" t="s">
        <v>98</v>
      </c>
      <c r="B5042" s="42">
        <v>2.4</v>
      </c>
      <c r="C5042" s="42">
        <v>239.99</v>
      </c>
      <c r="D5042" s="42">
        <v>100</v>
      </c>
      <c r="E5042" s="43">
        <v>44593</v>
      </c>
    </row>
    <row r="5043" spans="1:5" x14ac:dyDescent="0.25">
      <c r="A5043" s="41" t="s">
        <v>98</v>
      </c>
      <c r="B5043" s="42">
        <v>1.6</v>
      </c>
      <c r="C5043" s="42">
        <v>160</v>
      </c>
      <c r="D5043" s="42">
        <v>100</v>
      </c>
      <c r="E5043" s="43">
        <v>44593</v>
      </c>
    </row>
    <row r="5044" spans="1:5" x14ac:dyDescent="0.25">
      <c r="A5044" s="41" t="s">
        <v>98</v>
      </c>
      <c r="B5044" s="42">
        <v>3.2</v>
      </c>
      <c r="C5044" s="42">
        <v>320.05</v>
      </c>
      <c r="D5044" s="42">
        <v>100.02</v>
      </c>
      <c r="E5044" s="43">
        <v>44593</v>
      </c>
    </row>
    <row r="5045" spans="1:5" x14ac:dyDescent="0.25">
      <c r="A5045" s="41" t="s">
        <v>98</v>
      </c>
      <c r="B5045" s="42">
        <v>2.5</v>
      </c>
      <c r="C5045" s="42">
        <v>250.05</v>
      </c>
      <c r="D5045" s="42">
        <v>100.02</v>
      </c>
      <c r="E5045" s="43">
        <v>44593</v>
      </c>
    </row>
    <row r="5046" spans="1:5" x14ac:dyDescent="0.25">
      <c r="A5046" s="41" t="s">
        <v>98</v>
      </c>
      <c r="B5046" s="42">
        <v>1.05</v>
      </c>
      <c r="C5046" s="42">
        <v>105.02</v>
      </c>
      <c r="D5046" s="42">
        <v>100.02</v>
      </c>
      <c r="E5046" s="43">
        <v>44593</v>
      </c>
    </row>
    <row r="5047" spans="1:5" x14ac:dyDescent="0.25">
      <c r="A5047" s="41" t="s">
        <v>98</v>
      </c>
      <c r="B5047" s="42">
        <v>0.51</v>
      </c>
      <c r="C5047" s="42">
        <v>51.01</v>
      </c>
      <c r="D5047" s="42">
        <v>100.02</v>
      </c>
      <c r="E5047" s="43">
        <v>44593</v>
      </c>
    </row>
    <row r="5048" spans="1:5" x14ac:dyDescent="0.25">
      <c r="A5048" s="41" t="s">
        <v>98</v>
      </c>
      <c r="B5048" s="42">
        <v>1.25</v>
      </c>
      <c r="C5048" s="42">
        <v>125.03</v>
      </c>
      <c r="D5048" s="42">
        <v>100.02</v>
      </c>
      <c r="E5048" s="43">
        <v>44593</v>
      </c>
    </row>
    <row r="5049" spans="1:5" x14ac:dyDescent="0.25">
      <c r="A5049" s="41" t="s">
        <v>98</v>
      </c>
      <c r="B5049" s="42">
        <v>2.8</v>
      </c>
      <c r="C5049" s="42">
        <v>280.05</v>
      </c>
      <c r="D5049" s="42">
        <v>100.02</v>
      </c>
      <c r="E5049" s="43">
        <v>44593</v>
      </c>
    </row>
    <row r="5050" spans="1:5" x14ac:dyDescent="0.25">
      <c r="A5050" s="41" t="s">
        <v>98</v>
      </c>
      <c r="B5050" s="42">
        <v>0.69</v>
      </c>
      <c r="C5050" s="42">
        <v>69.02</v>
      </c>
      <c r="D5050" s="42">
        <v>100.03</v>
      </c>
      <c r="E5050" s="43">
        <v>44593</v>
      </c>
    </row>
    <row r="5051" spans="1:5" x14ac:dyDescent="0.25">
      <c r="A5051" s="41" t="s">
        <v>98</v>
      </c>
      <c r="B5051" s="42">
        <v>2.6</v>
      </c>
      <c r="C5051" s="42">
        <v>259.93</v>
      </c>
      <c r="D5051" s="42">
        <v>99.97</v>
      </c>
      <c r="E5051" s="43">
        <v>44593</v>
      </c>
    </row>
    <row r="5052" spans="1:5" x14ac:dyDescent="0.25">
      <c r="A5052" s="41" t="s">
        <v>98</v>
      </c>
      <c r="B5052" s="42">
        <v>1.5</v>
      </c>
      <c r="C5052" s="42">
        <v>149.96</v>
      </c>
      <c r="D5052" s="42">
        <v>99.97</v>
      </c>
      <c r="E5052" s="43">
        <v>44593</v>
      </c>
    </row>
    <row r="5053" spans="1:5" x14ac:dyDescent="0.25">
      <c r="A5053" s="41" t="s">
        <v>98</v>
      </c>
      <c r="B5053" s="42">
        <v>0.4</v>
      </c>
      <c r="C5053" s="42">
        <v>39.99</v>
      </c>
      <c r="D5053" s="42">
        <v>99.98</v>
      </c>
      <c r="E5053" s="43">
        <v>44593</v>
      </c>
    </row>
    <row r="5054" spans="1:5" x14ac:dyDescent="0.25">
      <c r="A5054" s="41" t="s">
        <v>98</v>
      </c>
      <c r="B5054" s="42">
        <v>1</v>
      </c>
      <c r="C5054" s="42">
        <v>100</v>
      </c>
      <c r="D5054" s="42">
        <v>100</v>
      </c>
      <c r="E5054" s="43">
        <v>44593</v>
      </c>
    </row>
    <row r="5055" spans="1:5" x14ac:dyDescent="0.25">
      <c r="A5055" s="41" t="s">
        <v>98</v>
      </c>
      <c r="B5055" s="42">
        <v>1.2</v>
      </c>
      <c r="C5055" s="42">
        <v>120.01</v>
      </c>
      <c r="D5055" s="42">
        <v>100.01</v>
      </c>
      <c r="E5055" s="43">
        <v>44593</v>
      </c>
    </row>
    <row r="5056" spans="1:5" x14ac:dyDescent="0.25">
      <c r="A5056" s="41" t="s">
        <v>98</v>
      </c>
      <c r="B5056" s="42">
        <v>0.51</v>
      </c>
      <c r="C5056" s="42">
        <v>51</v>
      </c>
      <c r="D5056" s="42">
        <v>100</v>
      </c>
      <c r="E5056" s="43">
        <v>44593</v>
      </c>
    </row>
    <row r="5057" spans="1:5" x14ac:dyDescent="0.25">
      <c r="A5057" s="41" t="s">
        <v>98</v>
      </c>
      <c r="B5057" s="42">
        <v>5.8</v>
      </c>
      <c r="C5057" s="42">
        <v>580.03</v>
      </c>
      <c r="D5057" s="42">
        <v>100.01</v>
      </c>
      <c r="E5057" s="43">
        <v>44593</v>
      </c>
    </row>
    <row r="5058" spans="1:5" x14ac:dyDescent="0.25">
      <c r="A5058" s="41" t="s">
        <v>98</v>
      </c>
      <c r="B5058" s="42">
        <v>5.99</v>
      </c>
      <c r="C5058" s="42">
        <v>599.02</v>
      </c>
      <c r="D5058" s="42">
        <v>100</v>
      </c>
      <c r="E5058" s="43">
        <v>44593</v>
      </c>
    </row>
    <row r="5059" spans="1:5" x14ac:dyDescent="0.25">
      <c r="A5059" s="41" t="s">
        <v>98</v>
      </c>
      <c r="B5059" s="42">
        <v>4.0999999999999996</v>
      </c>
      <c r="C5059" s="42">
        <v>409.96</v>
      </c>
      <c r="D5059" s="42">
        <v>99.99</v>
      </c>
      <c r="E5059" s="43">
        <v>44593</v>
      </c>
    </row>
    <row r="5060" spans="1:5" x14ac:dyDescent="0.25">
      <c r="A5060" s="41" t="s">
        <v>98</v>
      </c>
      <c r="B5060" s="42">
        <v>0.9</v>
      </c>
      <c r="C5060" s="42">
        <v>89.99</v>
      </c>
      <c r="D5060" s="42">
        <v>99.99</v>
      </c>
      <c r="E5060" s="43">
        <v>44593</v>
      </c>
    </row>
    <row r="5061" spans="1:5" x14ac:dyDescent="0.25">
      <c r="A5061" s="41" t="s">
        <v>98</v>
      </c>
      <c r="B5061" s="42">
        <v>5</v>
      </c>
      <c r="C5061" s="42">
        <v>499.95</v>
      </c>
      <c r="D5061" s="42">
        <v>99.99</v>
      </c>
      <c r="E5061" s="43">
        <v>44593</v>
      </c>
    </row>
    <row r="5062" spans="1:5" x14ac:dyDescent="0.25">
      <c r="A5062" s="41" t="s">
        <v>98</v>
      </c>
      <c r="B5062" s="42">
        <v>3</v>
      </c>
      <c r="C5062" s="42">
        <v>299.98</v>
      </c>
      <c r="D5062" s="42">
        <v>99.99</v>
      </c>
      <c r="E5062" s="43">
        <v>44593</v>
      </c>
    </row>
    <row r="5063" spans="1:5" x14ac:dyDescent="0.25">
      <c r="A5063" s="41" t="s">
        <v>98</v>
      </c>
      <c r="B5063" s="42">
        <v>1.25</v>
      </c>
      <c r="C5063" s="42">
        <v>124.99</v>
      </c>
      <c r="D5063" s="42">
        <v>99.99</v>
      </c>
      <c r="E5063" s="43">
        <v>44593</v>
      </c>
    </row>
    <row r="5064" spans="1:5" x14ac:dyDescent="0.25">
      <c r="A5064" s="41" t="s">
        <v>98</v>
      </c>
      <c r="B5064" s="42">
        <v>1.98</v>
      </c>
      <c r="C5064" s="42">
        <v>197.98</v>
      </c>
      <c r="D5064" s="42">
        <v>99.99</v>
      </c>
      <c r="E5064" s="43">
        <v>44593</v>
      </c>
    </row>
    <row r="5065" spans="1:5" x14ac:dyDescent="0.25">
      <c r="A5065" s="41" t="s">
        <v>98</v>
      </c>
      <c r="B5065" s="42">
        <v>0.6</v>
      </c>
      <c r="C5065" s="42">
        <v>60</v>
      </c>
      <c r="D5065" s="42">
        <v>100</v>
      </c>
      <c r="E5065" s="43">
        <v>44593</v>
      </c>
    </row>
    <row r="5066" spans="1:5" x14ac:dyDescent="0.25">
      <c r="A5066" s="41" t="s">
        <v>98</v>
      </c>
      <c r="B5066" s="42">
        <v>1.17</v>
      </c>
      <c r="C5066" s="42">
        <v>116.99</v>
      </c>
      <c r="D5066" s="42">
        <v>99.99</v>
      </c>
      <c r="E5066" s="43">
        <v>44593</v>
      </c>
    </row>
    <row r="5067" spans="1:5" x14ac:dyDescent="0.25">
      <c r="A5067" s="41" t="s">
        <v>98</v>
      </c>
      <c r="B5067" s="42">
        <v>2</v>
      </c>
      <c r="C5067" s="42">
        <v>199.99</v>
      </c>
      <c r="D5067" s="42">
        <v>100</v>
      </c>
      <c r="E5067" s="43">
        <v>44593</v>
      </c>
    </row>
    <row r="5068" spans="1:5" x14ac:dyDescent="0.25">
      <c r="A5068" s="41" t="s">
        <v>98</v>
      </c>
      <c r="B5068" s="42">
        <v>0.6</v>
      </c>
      <c r="C5068" s="42">
        <v>60</v>
      </c>
      <c r="D5068" s="42">
        <v>100</v>
      </c>
      <c r="E5068" s="43">
        <v>44593</v>
      </c>
    </row>
    <row r="5069" spans="1:5" x14ac:dyDescent="0.25">
      <c r="A5069" s="41" t="s">
        <v>98</v>
      </c>
      <c r="B5069" s="42">
        <v>0.6</v>
      </c>
      <c r="C5069" s="42">
        <v>60</v>
      </c>
      <c r="D5069" s="42">
        <v>100</v>
      </c>
      <c r="E5069" s="43">
        <v>44593</v>
      </c>
    </row>
    <row r="5070" spans="1:5" x14ac:dyDescent="0.25">
      <c r="A5070" s="41" t="s">
        <v>98</v>
      </c>
      <c r="B5070" s="42">
        <v>4.41</v>
      </c>
      <c r="C5070" s="42">
        <v>440.97</v>
      </c>
      <c r="D5070" s="42">
        <v>99.99</v>
      </c>
      <c r="E5070" s="43">
        <v>44593</v>
      </c>
    </row>
    <row r="5071" spans="1:5" x14ac:dyDescent="0.25">
      <c r="A5071" s="41" t="s">
        <v>98</v>
      </c>
      <c r="B5071" s="42">
        <v>0.6</v>
      </c>
      <c r="C5071" s="42">
        <v>60.01</v>
      </c>
      <c r="D5071" s="42">
        <v>100.02</v>
      </c>
      <c r="E5071" s="43">
        <v>44593</v>
      </c>
    </row>
    <row r="5072" spans="1:5" x14ac:dyDescent="0.25">
      <c r="A5072" s="41" t="s">
        <v>98</v>
      </c>
      <c r="B5072" s="42">
        <v>5.5</v>
      </c>
      <c r="C5072" s="42">
        <v>550.04999999999995</v>
      </c>
      <c r="D5072" s="42">
        <v>100.01</v>
      </c>
      <c r="E5072" s="43">
        <v>44593</v>
      </c>
    </row>
    <row r="5073" spans="1:5" x14ac:dyDescent="0.25">
      <c r="A5073" s="41" t="s">
        <v>98</v>
      </c>
      <c r="B5073" s="42">
        <v>0.3</v>
      </c>
      <c r="C5073" s="42">
        <v>30</v>
      </c>
      <c r="D5073" s="42">
        <v>100</v>
      </c>
      <c r="E5073" s="43">
        <v>44593</v>
      </c>
    </row>
    <row r="5074" spans="1:5" x14ac:dyDescent="0.25">
      <c r="A5074" s="41" t="s">
        <v>98</v>
      </c>
      <c r="B5074" s="42">
        <v>2.1</v>
      </c>
      <c r="C5074" s="42">
        <v>209.99</v>
      </c>
      <c r="D5074" s="42">
        <v>100</v>
      </c>
      <c r="E5074" s="43">
        <v>44593</v>
      </c>
    </row>
    <row r="5075" spans="1:5" x14ac:dyDescent="0.25">
      <c r="A5075" s="41" t="s">
        <v>98</v>
      </c>
      <c r="B5075" s="42">
        <v>1.8</v>
      </c>
      <c r="C5075" s="42">
        <v>179.99</v>
      </c>
      <c r="D5075" s="42">
        <v>99.99</v>
      </c>
      <c r="E5075" s="43">
        <v>44593</v>
      </c>
    </row>
    <row r="5076" spans="1:5" x14ac:dyDescent="0.25">
      <c r="A5076" s="41" t="s">
        <v>98</v>
      </c>
      <c r="B5076" s="42">
        <v>0.6</v>
      </c>
      <c r="C5076" s="42">
        <v>60</v>
      </c>
      <c r="D5076" s="42">
        <v>100</v>
      </c>
      <c r="E5076" s="43">
        <v>44593</v>
      </c>
    </row>
    <row r="5077" spans="1:5" x14ac:dyDescent="0.25">
      <c r="A5077" s="41" t="s">
        <v>98</v>
      </c>
      <c r="B5077" s="42">
        <v>3.6</v>
      </c>
      <c r="C5077" s="42">
        <v>359.98</v>
      </c>
      <c r="D5077" s="42">
        <v>99.99</v>
      </c>
      <c r="E5077" s="43">
        <v>44593</v>
      </c>
    </row>
    <row r="5078" spans="1:5" x14ac:dyDescent="0.25">
      <c r="A5078" s="41" t="s">
        <v>98</v>
      </c>
      <c r="B5078" s="42">
        <v>0.36</v>
      </c>
      <c r="C5078" s="42">
        <v>36</v>
      </c>
      <c r="D5078" s="42">
        <v>100</v>
      </c>
      <c r="E5078" s="43">
        <v>44593</v>
      </c>
    </row>
    <row r="5079" spans="1:5" x14ac:dyDescent="0.25">
      <c r="A5079" s="41" t="s">
        <v>98</v>
      </c>
      <c r="B5079" s="42">
        <v>2.1</v>
      </c>
      <c r="C5079" s="42">
        <v>209.98</v>
      </c>
      <c r="D5079" s="42">
        <v>99.99</v>
      </c>
      <c r="E5079" s="43">
        <v>44593</v>
      </c>
    </row>
    <row r="5080" spans="1:5" x14ac:dyDescent="0.25">
      <c r="A5080" s="41" t="s">
        <v>98</v>
      </c>
      <c r="B5080" s="42">
        <v>1.26</v>
      </c>
      <c r="C5080" s="42">
        <v>125.98</v>
      </c>
      <c r="D5080" s="42">
        <v>99.98</v>
      </c>
      <c r="E5080" s="43">
        <v>44593</v>
      </c>
    </row>
    <row r="5081" spans="1:5" x14ac:dyDescent="0.25">
      <c r="A5081" s="41" t="s">
        <v>98</v>
      </c>
      <c r="B5081" s="42">
        <v>0.6</v>
      </c>
      <c r="C5081" s="42">
        <v>59.99</v>
      </c>
      <c r="D5081" s="42">
        <v>99.98</v>
      </c>
      <c r="E5081" s="43">
        <v>44593</v>
      </c>
    </row>
    <row r="5082" spans="1:5" x14ac:dyDescent="0.25">
      <c r="A5082" s="41" t="s">
        <v>98</v>
      </c>
      <c r="B5082" s="42">
        <v>1.05</v>
      </c>
      <c r="C5082" s="42">
        <v>104.99</v>
      </c>
      <c r="D5082" s="42">
        <v>99.99</v>
      </c>
      <c r="E5082" s="43">
        <v>44593</v>
      </c>
    </row>
    <row r="5083" spans="1:5" x14ac:dyDescent="0.25">
      <c r="A5083" s="41" t="s">
        <v>98</v>
      </c>
      <c r="B5083" s="42">
        <v>2.2799999999999998</v>
      </c>
      <c r="C5083" s="42">
        <v>227.97</v>
      </c>
      <c r="D5083" s="42">
        <v>99.99</v>
      </c>
      <c r="E5083" s="43">
        <v>44593</v>
      </c>
    </row>
    <row r="5084" spans="1:5" x14ac:dyDescent="0.25">
      <c r="A5084" s="41" t="s">
        <v>98</v>
      </c>
      <c r="B5084" s="42">
        <v>0.6</v>
      </c>
      <c r="C5084" s="42">
        <v>59.99</v>
      </c>
      <c r="D5084" s="42">
        <v>99.98</v>
      </c>
      <c r="E5084" s="43">
        <v>44593</v>
      </c>
    </row>
    <row r="5085" spans="1:5" x14ac:dyDescent="0.25">
      <c r="A5085" s="41" t="s">
        <v>98</v>
      </c>
      <c r="B5085" s="42">
        <v>2.1</v>
      </c>
      <c r="C5085" s="42">
        <v>209.97</v>
      </c>
      <c r="D5085" s="42">
        <v>99.99</v>
      </c>
      <c r="E5085" s="43">
        <v>44593</v>
      </c>
    </row>
    <row r="5086" spans="1:5" x14ac:dyDescent="0.25">
      <c r="A5086" s="41" t="s">
        <v>98</v>
      </c>
      <c r="B5086" s="42">
        <v>3.06</v>
      </c>
      <c r="C5086" s="42">
        <v>305.93</v>
      </c>
      <c r="D5086" s="42">
        <v>99.98</v>
      </c>
      <c r="E5086" s="43">
        <v>44593</v>
      </c>
    </row>
    <row r="5087" spans="1:5" x14ac:dyDescent="0.25">
      <c r="A5087" s="41" t="s">
        <v>98</v>
      </c>
      <c r="B5087" s="42">
        <v>1.5</v>
      </c>
      <c r="C5087" s="42">
        <v>149.96</v>
      </c>
      <c r="D5087" s="42">
        <v>99.97</v>
      </c>
      <c r="E5087" s="43">
        <v>44593</v>
      </c>
    </row>
    <row r="5088" spans="1:5" x14ac:dyDescent="0.25">
      <c r="A5088" s="41" t="s">
        <v>98</v>
      </c>
      <c r="B5088" s="42">
        <v>0.6</v>
      </c>
      <c r="C5088" s="42">
        <v>59.98</v>
      </c>
      <c r="D5088" s="42">
        <v>99.97</v>
      </c>
      <c r="E5088" s="43">
        <v>44593</v>
      </c>
    </row>
    <row r="5089" spans="1:5" x14ac:dyDescent="0.25">
      <c r="A5089" s="41" t="s">
        <v>102</v>
      </c>
      <c r="B5089" s="42">
        <v>5.5</v>
      </c>
      <c r="C5089" s="42">
        <v>4400</v>
      </c>
      <c r="D5089" s="42">
        <v>800</v>
      </c>
      <c r="E5089" s="43">
        <v>44593</v>
      </c>
    </row>
    <row r="5090" spans="1:5" x14ac:dyDescent="0.25">
      <c r="A5090" s="41" t="s">
        <v>102</v>
      </c>
      <c r="B5090" s="42">
        <v>3.9</v>
      </c>
      <c r="C5090" s="42">
        <v>3120</v>
      </c>
      <c r="D5090" s="42">
        <v>800</v>
      </c>
      <c r="E5090" s="43">
        <v>44593</v>
      </c>
    </row>
    <row r="5091" spans="1:5" x14ac:dyDescent="0.25">
      <c r="A5091" s="41" t="s">
        <v>102</v>
      </c>
      <c r="B5091" s="42">
        <v>11</v>
      </c>
      <c r="C5091" s="42">
        <v>8800</v>
      </c>
      <c r="D5091" s="42">
        <v>800</v>
      </c>
      <c r="E5091" s="43">
        <v>44593</v>
      </c>
    </row>
    <row r="5092" spans="1:5" x14ac:dyDescent="0.25">
      <c r="A5092" s="41" t="s">
        <v>102</v>
      </c>
      <c r="B5092" s="42">
        <v>3.3</v>
      </c>
      <c r="C5092" s="42">
        <v>2640</v>
      </c>
      <c r="D5092" s="42">
        <v>800</v>
      </c>
      <c r="E5092" s="43">
        <v>44593</v>
      </c>
    </row>
    <row r="5093" spans="1:5" x14ac:dyDescent="0.25">
      <c r="A5093" s="41" t="s">
        <v>59</v>
      </c>
      <c r="B5093" s="42">
        <v>110</v>
      </c>
      <c r="C5093" s="42">
        <v>15730.48</v>
      </c>
      <c r="D5093" s="42">
        <v>143</v>
      </c>
      <c r="E5093" s="43">
        <v>44593</v>
      </c>
    </row>
    <row r="5094" spans="1:5" x14ac:dyDescent="0.25">
      <c r="A5094" s="41" t="s">
        <v>59</v>
      </c>
      <c r="B5094" s="42">
        <v>68</v>
      </c>
      <c r="C5094" s="42">
        <v>9724</v>
      </c>
      <c r="D5094" s="42">
        <v>143</v>
      </c>
      <c r="E5094" s="43">
        <v>44593</v>
      </c>
    </row>
    <row r="5095" spans="1:5" x14ac:dyDescent="0.25">
      <c r="A5095" s="41" t="s">
        <v>59</v>
      </c>
      <c r="B5095" s="42">
        <v>84</v>
      </c>
      <c r="C5095" s="42">
        <v>12013.68</v>
      </c>
      <c r="D5095" s="42">
        <v>143.02000000000001</v>
      </c>
      <c r="E5095" s="43">
        <v>44593</v>
      </c>
    </row>
    <row r="5096" spans="1:5" x14ac:dyDescent="0.25">
      <c r="A5096" s="41" t="s">
        <v>59</v>
      </c>
      <c r="B5096" s="42">
        <v>84</v>
      </c>
      <c r="C5096" s="42">
        <v>12013.68</v>
      </c>
      <c r="D5096" s="42">
        <v>143.02000000000001</v>
      </c>
      <c r="E5096" s="43">
        <v>44593</v>
      </c>
    </row>
    <row r="5097" spans="1:5" x14ac:dyDescent="0.25">
      <c r="A5097" s="41" t="s">
        <v>59</v>
      </c>
      <c r="B5097" s="42">
        <v>84</v>
      </c>
      <c r="C5097" s="42">
        <v>12013.68</v>
      </c>
      <c r="D5097" s="42">
        <v>143.02000000000001</v>
      </c>
      <c r="E5097" s="43">
        <v>44593</v>
      </c>
    </row>
    <row r="5098" spans="1:5" x14ac:dyDescent="0.25">
      <c r="A5098" s="41" t="s">
        <v>59</v>
      </c>
      <c r="B5098" s="42">
        <v>84</v>
      </c>
      <c r="C5098" s="42">
        <v>12012.02</v>
      </c>
      <c r="D5098" s="42">
        <v>143</v>
      </c>
      <c r="E5098" s="43">
        <v>44593</v>
      </c>
    </row>
    <row r="5099" spans="1:5" x14ac:dyDescent="0.25">
      <c r="A5099" s="41" t="s">
        <v>59</v>
      </c>
      <c r="B5099" s="42">
        <v>84</v>
      </c>
      <c r="C5099" s="42">
        <v>12012</v>
      </c>
      <c r="D5099" s="42">
        <v>143</v>
      </c>
      <c r="E5099" s="43">
        <v>44593</v>
      </c>
    </row>
    <row r="5100" spans="1:5" x14ac:dyDescent="0.25">
      <c r="A5100" s="41" t="s">
        <v>59</v>
      </c>
      <c r="B5100" s="42">
        <v>84</v>
      </c>
      <c r="C5100" s="42">
        <v>12012</v>
      </c>
      <c r="D5100" s="42">
        <v>143</v>
      </c>
      <c r="E5100" s="43">
        <v>44593</v>
      </c>
    </row>
    <row r="5101" spans="1:5" x14ac:dyDescent="0.25">
      <c r="A5101" s="41" t="s">
        <v>59</v>
      </c>
      <c r="B5101" s="42">
        <v>78</v>
      </c>
      <c r="C5101" s="42">
        <v>11154</v>
      </c>
      <c r="D5101" s="42">
        <v>143</v>
      </c>
      <c r="E5101" s="43">
        <v>44593</v>
      </c>
    </row>
    <row r="5102" spans="1:5" x14ac:dyDescent="0.25">
      <c r="A5102" s="41" t="s">
        <v>59</v>
      </c>
      <c r="B5102" s="42">
        <v>78</v>
      </c>
      <c r="C5102" s="42">
        <v>11154</v>
      </c>
      <c r="D5102" s="42">
        <v>143</v>
      </c>
      <c r="E5102" s="43">
        <v>44593</v>
      </c>
    </row>
    <row r="5103" spans="1:5" x14ac:dyDescent="0.25">
      <c r="A5103" s="41" t="s">
        <v>59</v>
      </c>
      <c r="B5103" s="42">
        <v>78</v>
      </c>
      <c r="C5103" s="42">
        <v>11154.6</v>
      </c>
      <c r="D5103" s="42">
        <v>143.01</v>
      </c>
      <c r="E5103" s="43">
        <v>44593</v>
      </c>
    </row>
    <row r="5104" spans="1:5" x14ac:dyDescent="0.25">
      <c r="A5104" s="41" t="s">
        <v>59</v>
      </c>
      <c r="B5104" s="42">
        <v>78</v>
      </c>
      <c r="C5104" s="42">
        <v>11155.56</v>
      </c>
      <c r="D5104" s="42">
        <v>143.02000000000001</v>
      </c>
      <c r="E5104" s="43">
        <v>44593</v>
      </c>
    </row>
    <row r="5105" spans="1:5" x14ac:dyDescent="0.25">
      <c r="A5105" s="41" t="s">
        <v>59</v>
      </c>
      <c r="B5105" s="42">
        <v>78</v>
      </c>
      <c r="C5105" s="42">
        <v>11155.56</v>
      </c>
      <c r="D5105" s="42">
        <v>143.02000000000001</v>
      </c>
      <c r="E5105" s="43">
        <v>44593</v>
      </c>
    </row>
    <row r="5106" spans="1:5" x14ac:dyDescent="0.25">
      <c r="A5106" s="41" t="s">
        <v>59</v>
      </c>
      <c r="B5106" s="42">
        <v>78</v>
      </c>
      <c r="C5106" s="42">
        <v>10900.2</v>
      </c>
      <c r="D5106" s="42">
        <v>139.75</v>
      </c>
      <c r="E5106" s="43">
        <v>44593</v>
      </c>
    </row>
    <row r="5107" spans="1:5" x14ac:dyDescent="0.25">
      <c r="A5107" s="41" t="s">
        <v>59</v>
      </c>
      <c r="B5107" s="42">
        <v>265</v>
      </c>
      <c r="C5107" s="42">
        <v>37323.339999999997</v>
      </c>
      <c r="D5107" s="42">
        <v>140.84</v>
      </c>
      <c r="E5107" s="43">
        <v>44593</v>
      </c>
    </row>
    <row r="5108" spans="1:5" x14ac:dyDescent="0.25">
      <c r="A5108" s="41" t="s">
        <v>59</v>
      </c>
      <c r="B5108" s="42">
        <v>105</v>
      </c>
      <c r="C5108" s="42">
        <v>15015</v>
      </c>
      <c r="D5108" s="42">
        <v>143</v>
      </c>
      <c r="E5108" s="43">
        <v>44593</v>
      </c>
    </row>
    <row r="5109" spans="1:5" x14ac:dyDescent="0.25">
      <c r="A5109" s="41" t="s">
        <v>91</v>
      </c>
      <c r="B5109" s="42">
        <v>6</v>
      </c>
      <c r="C5109" s="42">
        <v>1516.42</v>
      </c>
      <c r="D5109" s="42">
        <v>252.74</v>
      </c>
      <c r="E5109" s="43">
        <v>44593</v>
      </c>
    </row>
    <row r="5110" spans="1:5" x14ac:dyDescent="0.25">
      <c r="A5110" s="41" t="s">
        <v>91</v>
      </c>
      <c r="B5110" s="42">
        <v>6</v>
      </c>
      <c r="C5110" s="42">
        <v>1516.42</v>
      </c>
      <c r="D5110" s="42">
        <v>252.74</v>
      </c>
      <c r="E5110" s="43">
        <v>44593</v>
      </c>
    </row>
    <row r="5111" spans="1:5" x14ac:dyDescent="0.25">
      <c r="A5111" s="41" t="s">
        <v>91</v>
      </c>
      <c r="B5111" s="42">
        <v>6</v>
      </c>
      <c r="C5111" s="42">
        <v>1516.42</v>
      </c>
      <c r="D5111" s="42">
        <v>252.74</v>
      </c>
      <c r="E5111" s="43">
        <v>44593</v>
      </c>
    </row>
    <row r="5112" spans="1:5" x14ac:dyDescent="0.25">
      <c r="A5112" s="41" t="s">
        <v>91</v>
      </c>
      <c r="B5112" s="42">
        <v>6</v>
      </c>
      <c r="C5112" s="42">
        <v>1516.42</v>
      </c>
      <c r="D5112" s="42">
        <v>252.74</v>
      </c>
      <c r="E5112" s="43">
        <v>44593</v>
      </c>
    </row>
    <row r="5113" spans="1:5" x14ac:dyDescent="0.25">
      <c r="A5113" s="41" t="s">
        <v>91</v>
      </c>
      <c r="B5113" s="42">
        <v>6</v>
      </c>
      <c r="C5113" s="42">
        <v>1516.42</v>
      </c>
      <c r="D5113" s="42">
        <v>252.74</v>
      </c>
      <c r="E5113" s="43">
        <v>44593</v>
      </c>
    </row>
    <row r="5114" spans="1:5" x14ac:dyDescent="0.25">
      <c r="A5114" s="41" t="s">
        <v>91</v>
      </c>
      <c r="B5114" s="42">
        <v>8</v>
      </c>
      <c r="C5114" s="42">
        <v>2021.9</v>
      </c>
      <c r="D5114" s="42">
        <v>252.74</v>
      </c>
      <c r="E5114" s="43">
        <v>44593</v>
      </c>
    </row>
    <row r="5115" spans="1:5" x14ac:dyDescent="0.25">
      <c r="A5115" s="41" t="s">
        <v>91</v>
      </c>
      <c r="B5115" s="42">
        <v>7</v>
      </c>
      <c r="C5115" s="42">
        <v>1769.16</v>
      </c>
      <c r="D5115" s="42">
        <v>252.74</v>
      </c>
      <c r="E5115" s="43">
        <v>44593</v>
      </c>
    </row>
    <row r="5116" spans="1:5" x14ac:dyDescent="0.25">
      <c r="A5116" s="41" t="s">
        <v>91</v>
      </c>
      <c r="B5116" s="42">
        <v>7</v>
      </c>
      <c r="C5116" s="42">
        <v>1769.16</v>
      </c>
      <c r="D5116" s="42">
        <v>252.74</v>
      </c>
      <c r="E5116" s="43">
        <v>44593</v>
      </c>
    </row>
    <row r="5117" spans="1:5" x14ac:dyDescent="0.25">
      <c r="A5117" s="41" t="s">
        <v>91</v>
      </c>
      <c r="B5117" s="42">
        <v>7</v>
      </c>
      <c r="C5117" s="42">
        <v>1769.15</v>
      </c>
      <c r="D5117" s="42">
        <v>252.74</v>
      </c>
      <c r="E5117" s="43">
        <v>44593</v>
      </c>
    </row>
    <row r="5118" spans="1:5" x14ac:dyDescent="0.25">
      <c r="A5118" s="41" t="s">
        <v>91</v>
      </c>
      <c r="B5118" s="42">
        <v>8</v>
      </c>
      <c r="C5118" s="42">
        <v>2021.9</v>
      </c>
      <c r="D5118" s="42">
        <v>252.74</v>
      </c>
      <c r="E5118" s="43">
        <v>44593</v>
      </c>
    </row>
    <row r="5119" spans="1:5" x14ac:dyDescent="0.25">
      <c r="A5119" s="41" t="s">
        <v>91</v>
      </c>
      <c r="B5119" s="42">
        <v>11</v>
      </c>
      <c r="C5119" s="42">
        <v>2780.1</v>
      </c>
      <c r="D5119" s="42">
        <v>252.74</v>
      </c>
      <c r="E5119" s="43">
        <v>44593</v>
      </c>
    </row>
    <row r="5120" spans="1:5" x14ac:dyDescent="0.25">
      <c r="A5120" s="41" t="s">
        <v>91</v>
      </c>
      <c r="B5120" s="42">
        <v>8</v>
      </c>
      <c r="C5120" s="42">
        <v>2021.9</v>
      </c>
      <c r="D5120" s="42">
        <v>252.74</v>
      </c>
      <c r="E5120" s="43">
        <v>44593</v>
      </c>
    </row>
    <row r="5121" spans="1:5" x14ac:dyDescent="0.25">
      <c r="A5121" s="41" t="s">
        <v>91</v>
      </c>
      <c r="B5121" s="42">
        <v>8</v>
      </c>
      <c r="C5121" s="42">
        <v>2021.89</v>
      </c>
      <c r="D5121" s="42">
        <v>252.74</v>
      </c>
      <c r="E5121" s="43">
        <v>44593</v>
      </c>
    </row>
    <row r="5122" spans="1:5" x14ac:dyDescent="0.25">
      <c r="A5122" s="41" t="s">
        <v>91</v>
      </c>
      <c r="B5122" s="42">
        <v>8</v>
      </c>
      <c r="C5122" s="42">
        <v>2021.9</v>
      </c>
      <c r="D5122" s="42">
        <v>252.74</v>
      </c>
      <c r="E5122" s="43">
        <v>44593</v>
      </c>
    </row>
    <row r="5123" spans="1:5" x14ac:dyDescent="0.25">
      <c r="A5123" s="41" t="s">
        <v>91</v>
      </c>
      <c r="B5123" s="42">
        <v>8</v>
      </c>
      <c r="C5123" s="42">
        <v>2021.1</v>
      </c>
      <c r="D5123" s="42">
        <v>252.64</v>
      </c>
      <c r="E5123" s="43">
        <v>44593</v>
      </c>
    </row>
    <row r="5124" spans="1:5" x14ac:dyDescent="0.25">
      <c r="A5124" s="41" t="s">
        <v>91</v>
      </c>
      <c r="B5124" s="42">
        <v>8</v>
      </c>
      <c r="C5124" s="42">
        <v>2021.79</v>
      </c>
      <c r="D5124" s="42">
        <v>252.72</v>
      </c>
      <c r="E5124" s="43">
        <v>44593</v>
      </c>
    </row>
    <row r="5125" spans="1:5" x14ac:dyDescent="0.25">
      <c r="A5125" s="41" t="s">
        <v>91</v>
      </c>
      <c r="B5125" s="42">
        <v>12</v>
      </c>
      <c r="C5125" s="42">
        <v>3032.84</v>
      </c>
      <c r="D5125" s="42">
        <v>252.74</v>
      </c>
      <c r="E5125" s="43">
        <v>44593</v>
      </c>
    </row>
    <row r="5126" spans="1:5" x14ac:dyDescent="0.25">
      <c r="A5126" s="41" t="s">
        <v>91</v>
      </c>
      <c r="B5126" s="42">
        <v>12</v>
      </c>
      <c r="C5126" s="42">
        <v>3032.84</v>
      </c>
      <c r="D5126" s="42">
        <v>252.74</v>
      </c>
      <c r="E5126" s="43">
        <v>44593</v>
      </c>
    </row>
    <row r="5127" spans="1:5" x14ac:dyDescent="0.25">
      <c r="A5127" s="41" t="s">
        <v>91</v>
      </c>
      <c r="B5127" s="42">
        <v>12</v>
      </c>
      <c r="C5127" s="42">
        <v>3032.84</v>
      </c>
      <c r="D5127" s="42">
        <v>252.74</v>
      </c>
      <c r="E5127" s="43">
        <v>44593</v>
      </c>
    </row>
    <row r="5128" spans="1:5" x14ac:dyDescent="0.25">
      <c r="A5128" s="41" t="s">
        <v>91</v>
      </c>
      <c r="B5128" s="42">
        <v>10</v>
      </c>
      <c r="C5128" s="42">
        <v>2421.5</v>
      </c>
      <c r="D5128" s="42">
        <v>242.15</v>
      </c>
      <c r="E5128" s="43">
        <v>44593</v>
      </c>
    </row>
    <row r="5129" spans="1:5" x14ac:dyDescent="0.25">
      <c r="A5129" s="41" t="s">
        <v>91</v>
      </c>
      <c r="B5129" s="42">
        <v>4.18</v>
      </c>
      <c r="C5129" s="42">
        <v>996.64</v>
      </c>
      <c r="D5129" s="42">
        <v>238.43</v>
      </c>
      <c r="E5129" s="43">
        <v>44593</v>
      </c>
    </row>
    <row r="5130" spans="1:5" x14ac:dyDescent="0.25">
      <c r="A5130" s="41" t="s">
        <v>91</v>
      </c>
      <c r="B5130" s="42">
        <v>12</v>
      </c>
      <c r="C5130" s="42">
        <v>3032.84</v>
      </c>
      <c r="D5130" s="42">
        <v>252.74</v>
      </c>
      <c r="E5130" s="43">
        <v>44593</v>
      </c>
    </row>
    <row r="5131" spans="1:5" x14ac:dyDescent="0.25">
      <c r="A5131" s="41" t="s">
        <v>91</v>
      </c>
      <c r="B5131" s="42">
        <v>12</v>
      </c>
      <c r="C5131" s="42">
        <v>3032.84</v>
      </c>
      <c r="D5131" s="42">
        <v>252.74</v>
      </c>
      <c r="E5131" s="43">
        <v>44593</v>
      </c>
    </row>
    <row r="5132" spans="1:5" x14ac:dyDescent="0.25">
      <c r="A5132" s="41" t="s">
        <v>91</v>
      </c>
      <c r="B5132" s="42">
        <v>12</v>
      </c>
      <c r="C5132" s="42">
        <v>3007.09</v>
      </c>
      <c r="D5132" s="42">
        <v>250.59</v>
      </c>
      <c r="E5132" s="43">
        <v>44593</v>
      </c>
    </row>
    <row r="5133" spans="1:5" x14ac:dyDescent="0.25">
      <c r="A5133" s="41" t="s">
        <v>91</v>
      </c>
      <c r="B5133" s="42">
        <v>9.7799999999999994</v>
      </c>
      <c r="C5133" s="42">
        <v>2331.85</v>
      </c>
      <c r="D5133" s="42">
        <v>238.43</v>
      </c>
      <c r="E5133" s="43">
        <v>44593</v>
      </c>
    </row>
    <row r="5134" spans="1:5" x14ac:dyDescent="0.25">
      <c r="A5134" s="41" t="s">
        <v>226</v>
      </c>
      <c r="B5134" s="42">
        <v>3</v>
      </c>
      <c r="C5134" s="42">
        <v>2100</v>
      </c>
      <c r="D5134" s="42">
        <v>700</v>
      </c>
      <c r="E5134" s="43">
        <v>44593</v>
      </c>
    </row>
    <row r="5135" spans="1:5" x14ac:dyDescent="0.25">
      <c r="A5135" s="41" t="s">
        <v>17</v>
      </c>
      <c r="B5135" s="42">
        <v>8.5999999999999993E-2</v>
      </c>
      <c r="C5135" s="42">
        <v>94.6</v>
      </c>
      <c r="D5135" s="42">
        <v>1100</v>
      </c>
      <c r="E5135" s="43">
        <v>44593</v>
      </c>
    </row>
    <row r="5136" spans="1:5" x14ac:dyDescent="0.25">
      <c r="A5136" s="41" t="s">
        <v>17</v>
      </c>
      <c r="B5136" s="42">
        <v>2.1999999999999999E-2</v>
      </c>
      <c r="C5136" s="42">
        <v>24.2</v>
      </c>
      <c r="D5136" s="42">
        <v>1100</v>
      </c>
      <c r="E5136" s="43">
        <v>44593</v>
      </c>
    </row>
    <row r="5137" spans="1:5" x14ac:dyDescent="0.25">
      <c r="A5137" s="41" t="s">
        <v>17</v>
      </c>
      <c r="B5137" s="42">
        <v>0.17199999999999999</v>
      </c>
      <c r="C5137" s="42">
        <v>189.2</v>
      </c>
      <c r="D5137" s="42">
        <v>1100</v>
      </c>
      <c r="E5137" s="43">
        <v>44593</v>
      </c>
    </row>
    <row r="5138" spans="1:5" x14ac:dyDescent="0.25">
      <c r="A5138" s="41" t="s">
        <v>17</v>
      </c>
      <c r="B5138" s="42">
        <v>5.6269999999999998</v>
      </c>
      <c r="C5138" s="42">
        <v>4449.7</v>
      </c>
      <c r="D5138" s="42">
        <v>790.78</v>
      </c>
      <c r="E5138" s="43">
        <v>44593</v>
      </c>
    </row>
    <row r="5139" spans="1:5" x14ac:dyDescent="0.25">
      <c r="A5139" s="41" t="s">
        <v>17</v>
      </c>
      <c r="B5139" s="42">
        <v>0.13200000000000001</v>
      </c>
      <c r="C5139" s="42">
        <v>132</v>
      </c>
      <c r="D5139" s="42">
        <v>1000</v>
      </c>
      <c r="E5139" s="43">
        <v>44593</v>
      </c>
    </row>
    <row r="5140" spans="1:5" x14ac:dyDescent="0.25">
      <c r="A5140" s="41" t="s">
        <v>17</v>
      </c>
      <c r="B5140" s="42">
        <v>0.13500000000000001</v>
      </c>
      <c r="C5140" s="42">
        <v>135</v>
      </c>
      <c r="D5140" s="42">
        <v>1000</v>
      </c>
      <c r="E5140" s="43">
        <v>44593</v>
      </c>
    </row>
    <row r="5141" spans="1:5" x14ac:dyDescent="0.25">
      <c r="A5141" s="41" t="s">
        <v>17</v>
      </c>
      <c r="B5141" s="42">
        <v>5.3999999999999999E-2</v>
      </c>
      <c r="C5141" s="42">
        <v>54</v>
      </c>
      <c r="D5141" s="42">
        <v>1000</v>
      </c>
      <c r="E5141" s="43">
        <v>44593</v>
      </c>
    </row>
    <row r="5142" spans="1:5" x14ac:dyDescent="0.25">
      <c r="A5142" s="41" t="s">
        <v>17</v>
      </c>
      <c r="B5142" s="42">
        <v>7.4999999999999997E-2</v>
      </c>
      <c r="C5142" s="42">
        <v>75</v>
      </c>
      <c r="D5142" s="42">
        <v>1000</v>
      </c>
      <c r="E5142" s="43">
        <v>44593</v>
      </c>
    </row>
    <row r="5143" spans="1:5" x14ac:dyDescent="0.25">
      <c r="A5143" s="41" t="s">
        <v>17</v>
      </c>
      <c r="B5143" s="42">
        <v>8.5999999999999993E-2</v>
      </c>
      <c r="C5143" s="42">
        <v>86</v>
      </c>
      <c r="D5143" s="42">
        <v>1000</v>
      </c>
      <c r="E5143" s="43">
        <v>44593</v>
      </c>
    </row>
    <row r="5144" spans="1:5" x14ac:dyDescent="0.25">
      <c r="A5144" s="41" t="s">
        <v>17</v>
      </c>
      <c r="B5144" s="42">
        <v>8.6999999999999994E-2</v>
      </c>
      <c r="C5144" s="42">
        <v>87</v>
      </c>
      <c r="D5144" s="42">
        <v>1000</v>
      </c>
      <c r="E5144" s="43">
        <v>44593</v>
      </c>
    </row>
    <row r="5145" spans="1:5" x14ac:dyDescent="0.25">
      <c r="A5145" s="41" t="s">
        <v>17</v>
      </c>
      <c r="B5145" s="42">
        <v>1.7999999999999999E-2</v>
      </c>
      <c r="C5145" s="42">
        <v>18</v>
      </c>
      <c r="D5145" s="42">
        <v>1000</v>
      </c>
      <c r="E5145" s="43">
        <v>44593</v>
      </c>
    </row>
    <row r="5146" spans="1:5" x14ac:dyDescent="0.25">
      <c r="A5146" s="41" t="s">
        <v>17</v>
      </c>
      <c r="B5146" s="42">
        <v>8.5999999999999993E-2</v>
      </c>
      <c r="C5146" s="42">
        <v>86</v>
      </c>
      <c r="D5146" s="42">
        <v>1000</v>
      </c>
      <c r="E5146" s="43">
        <v>44593</v>
      </c>
    </row>
    <row r="5147" spans="1:5" x14ac:dyDescent="0.25">
      <c r="A5147" s="41" t="s">
        <v>17</v>
      </c>
      <c r="B5147" s="42">
        <v>8.5999999999999993E-2</v>
      </c>
      <c r="C5147" s="42">
        <v>86</v>
      </c>
      <c r="D5147" s="42">
        <v>1000</v>
      </c>
      <c r="E5147" s="43">
        <v>44593</v>
      </c>
    </row>
    <row r="5148" spans="1:5" x14ac:dyDescent="0.25">
      <c r="A5148" s="41" t="s">
        <v>17</v>
      </c>
      <c r="B5148" s="42">
        <v>8.5999999999999993E-2</v>
      </c>
      <c r="C5148" s="42">
        <v>86</v>
      </c>
      <c r="D5148" s="42">
        <v>1000</v>
      </c>
      <c r="E5148" s="43">
        <v>44593</v>
      </c>
    </row>
    <row r="5149" spans="1:5" x14ac:dyDescent="0.25">
      <c r="A5149" s="41" t="s">
        <v>17</v>
      </c>
      <c r="B5149" s="42">
        <v>0.16</v>
      </c>
      <c r="C5149" s="42">
        <v>160.5</v>
      </c>
      <c r="D5149" s="42">
        <v>1003.13</v>
      </c>
      <c r="E5149" s="43">
        <v>44593</v>
      </c>
    </row>
    <row r="5150" spans="1:5" x14ac:dyDescent="0.25">
      <c r="A5150" s="41" t="s">
        <v>17</v>
      </c>
      <c r="B5150" s="42">
        <v>8.5999999999999993E-2</v>
      </c>
      <c r="C5150" s="42">
        <v>94.6</v>
      </c>
      <c r="D5150" s="42">
        <v>1100</v>
      </c>
      <c r="E5150" s="43">
        <v>44593</v>
      </c>
    </row>
    <row r="5151" spans="1:5" x14ac:dyDescent="0.25">
      <c r="A5151" s="41" t="s">
        <v>17</v>
      </c>
      <c r="B5151" s="42">
        <v>3.2000000000000001E-2</v>
      </c>
      <c r="C5151" s="42">
        <v>35.200000000000003</v>
      </c>
      <c r="D5151" s="42">
        <v>1100</v>
      </c>
      <c r="E5151" s="43">
        <v>44593</v>
      </c>
    </row>
    <row r="5152" spans="1:5" x14ac:dyDescent="0.25">
      <c r="A5152" s="41" t="s">
        <v>17</v>
      </c>
      <c r="B5152" s="42">
        <v>0.113</v>
      </c>
      <c r="C5152" s="42">
        <v>124.3</v>
      </c>
      <c r="D5152" s="42">
        <v>1100</v>
      </c>
      <c r="E5152" s="43">
        <v>44593</v>
      </c>
    </row>
    <row r="5153" spans="1:5" x14ac:dyDescent="0.25">
      <c r="A5153" s="41" t="s">
        <v>17</v>
      </c>
      <c r="B5153" s="42">
        <v>9.7000000000000003E-2</v>
      </c>
      <c r="C5153" s="42">
        <v>106.7</v>
      </c>
      <c r="D5153" s="42">
        <v>1100</v>
      </c>
      <c r="E5153" s="43">
        <v>44593</v>
      </c>
    </row>
    <row r="5154" spans="1:5" x14ac:dyDescent="0.25">
      <c r="A5154" s="41" t="s">
        <v>17</v>
      </c>
      <c r="B5154" s="42">
        <v>8.5999999999999993E-2</v>
      </c>
      <c r="C5154" s="42">
        <v>94.6</v>
      </c>
      <c r="D5154" s="42">
        <v>1100</v>
      </c>
      <c r="E5154" s="43">
        <v>44593</v>
      </c>
    </row>
    <row r="5155" spans="1:5" x14ac:dyDescent="0.25">
      <c r="A5155" s="41" t="s">
        <v>17</v>
      </c>
      <c r="B5155" s="42">
        <v>5.3999999999999999E-2</v>
      </c>
      <c r="C5155" s="42">
        <v>59.4</v>
      </c>
      <c r="D5155" s="42">
        <v>1100</v>
      </c>
      <c r="E5155" s="43">
        <v>44593</v>
      </c>
    </row>
    <row r="5156" spans="1:5" x14ac:dyDescent="0.25">
      <c r="A5156" s="41" t="s">
        <v>17</v>
      </c>
      <c r="B5156" s="42">
        <v>0.108</v>
      </c>
      <c r="C5156" s="42">
        <v>118.8</v>
      </c>
      <c r="D5156" s="42">
        <v>1100</v>
      </c>
      <c r="E5156" s="43">
        <v>44593</v>
      </c>
    </row>
    <row r="5157" spans="1:5" x14ac:dyDescent="0.25">
      <c r="A5157" s="41" t="s">
        <v>17</v>
      </c>
      <c r="B5157" s="42">
        <v>0.104</v>
      </c>
      <c r="C5157" s="42">
        <v>114.4</v>
      </c>
      <c r="D5157" s="42">
        <v>1100</v>
      </c>
      <c r="E5157" s="43">
        <v>44593</v>
      </c>
    </row>
    <row r="5158" spans="1:5" x14ac:dyDescent="0.25">
      <c r="A5158" s="41" t="s">
        <v>17</v>
      </c>
      <c r="B5158" s="42">
        <v>0.17199999999999999</v>
      </c>
      <c r="C5158" s="42">
        <v>189.2</v>
      </c>
      <c r="D5158" s="42">
        <v>1100</v>
      </c>
      <c r="E5158" s="43">
        <v>44593</v>
      </c>
    </row>
    <row r="5159" spans="1:5" x14ac:dyDescent="0.25">
      <c r="A5159" s="41" t="s">
        <v>17</v>
      </c>
      <c r="B5159" s="42">
        <v>5.7430000000000003</v>
      </c>
      <c r="C5159" s="42">
        <v>4567.3</v>
      </c>
      <c r="D5159" s="42">
        <v>795.28</v>
      </c>
      <c r="E5159" s="43">
        <v>44593</v>
      </c>
    </row>
    <row r="5160" spans="1:5" x14ac:dyDescent="0.25">
      <c r="A5160" s="41" t="s">
        <v>17</v>
      </c>
      <c r="B5160" s="42">
        <v>0.113</v>
      </c>
      <c r="C5160" s="42">
        <v>113</v>
      </c>
      <c r="D5160" s="42">
        <v>1000</v>
      </c>
      <c r="E5160" s="43">
        <v>44593</v>
      </c>
    </row>
    <row r="5161" spans="1:5" x14ac:dyDescent="0.25">
      <c r="A5161" s="41" t="s">
        <v>17</v>
      </c>
      <c r="B5161" s="42">
        <v>0.108</v>
      </c>
      <c r="C5161" s="42">
        <v>108</v>
      </c>
      <c r="D5161" s="42">
        <v>1000</v>
      </c>
      <c r="E5161" s="43">
        <v>44593</v>
      </c>
    </row>
    <row r="5162" spans="1:5" x14ac:dyDescent="0.25">
      <c r="A5162" s="41" t="s">
        <v>17</v>
      </c>
      <c r="B5162" s="42">
        <v>6.5000000000000002E-2</v>
      </c>
      <c r="C5162" s="42">
        <v>65</v>
      </c>
      <c r="D5162" s="42">
        <v>1000</v>
      </c>
      <c r="E5162" s="43">
        <v>44593</v>
      </c>
    </row>
    <row r="5163" spans="1:5" x14ac:dyDescent="0.25">
      <c r="A5163" s="41" t="s">
        <v>17</v>
      </c>
      <c r="B5163" s="42">
        <v>8.6999999999999994E-2</v>
      </c>
      <c r="C5163" s="42">
        <v>87</v>
      </c>
      <c r="D5163" s="42">
        <v>1000</v>
      </c>
      <c r="E5163" s="43">
        <v>44593</v>
      </c>
    </row>
    <row r="5164" spans="1:5" x14ac:dyDescent="0.25">
      <c r="A5164" s="41" t="s">
        <v>17</v>
      </c>
      <c r="B5164" s="42">
        <v>8.5999999999999993E-2</v>
      </c>
      <c r="C5164" s="42">
        <v>86</v>
      </c>
      <c r="D5164" s="42">
        <v>1000</v>
      </c>
      <c r="E5164" s="43">
        <v>44593</v>
      </c>
    </row>
    <row r="5165" spans="1:5" x14ac:dyDescent="0.25">
      <c r="A5165" s="41" t="s">
        <v>17</v>
      </c>
      <c r="B5165" s="42">
        <v>8.5999999999999993E-2</v>
      </c>
      <c r="C5165" s="42">
        <v>86</v>
      </c>
      <c r="D5165" s="42">
        <v>1000</v>
      </c>
      <c r="E5165" s="43">
        <v>44593</v>
      </c>
    </row>
    <row r="5166" spans="1:5" x14ac:dyDescent="0.25">
      <c r="A5166" s="41" t="s">
        <v>17</v>
      </c>
      <c r="B5166" s="42">
        <v>6.9000000000000006E-2</v>
      </c>
      <c r="C5166" s="42">
        <v>69</v>
      </c>
      <c r="D5166" s="42">
        <v>1000</v>
      </c>
      <c r="E5166" s="43">
        <v>44593</v>
      </c>
    </row>
    <row r="5167" spans="1:5" x14ac:dyDescent="0.25">
      <c r="A5167" s="41" t="s">
        <v>17</v>
      </c>
      <c r="B5167" s="42">
        <v>2.1999999999999999E-2</v>
      </c>
      <c r="C5167" s="42">
        <v>22</v>
      </c>
      <c r="D5167" s="42">
        <v>1000</v>
      </c>
      <c r="E5167" s="43">
        <v>44593</v>
      </c>
    </row>
    <row r="5168" spans="1:5" x14ac:dyDescent="0.25">
      <c r="A5168" s="41" t="s">
        <v>17</v>
      </c>
      <c r="B5168" s="42">
        <v>8.6999999999999994E-2</v>
      </c>
      <c r="C5168" s="42">
        <v>87</v>
      </c>
      <c r="D5168" s="42">
        <v>1000</v>
      </c>
      <c r="E5168" s="43">
        <v>44593</v>
      </c>
    </row>
    <row r="5169" spans="1:5" x14ac:dyDescent="0.25">
      <c r="A5169" s="41" t="s">
        <v>17</v>
      </c>
      <c r="B5169" s="42">
        <v>0.108</v>
      </c>
      <c r="C5169" s="42">
        <v>108</v>
      </c>
      <c r="D5169" s="42">
        <v>1000</v>
      </c>
      <c r="E5169" s="43">
        <v>44593</v>
      </c>
    </row>
    <row r="5170" spans="1:5" x14ac:dyDescent="0.25">
      <c r="A5170" s="41" t="s">
        <v>17</v>
      </c>
      <c r="B5170" s="42">
        <v>8.8999999999999996E-2</v>
      </c>
      <c r="C5170" s="42">
        <v>89</v>
      </c>
      <c r="D5170" s="42">
        <v>1000</v>
      </c>
      <c r="E5170" s="43">
        <v>44593</v>
      </c>
    </row>
    <row r="5171" spans="1:5" x14ac:dyDescent="0.25">
      <c r="A5171" s="41" t="s">
        <v>17</v>
      </c>
      <c r="B5171" s="42">
        <v>0.32</v>
      </c>
      <c r="C5171" s="42">
        <v>368</v>
      </c>
      <c r="D5171" s="42">
        <v>1150</v>
      </c>
      <c r="E5171" s="43">
        <v>44593</v>
      </c>
    </row>
    <row r="5172" spans="1:5" x14ac:dyDescent="0.25">
      <c r="A5172" s="41" t="s">
        <v>17</v>
      </c>
      <c r="B5172" s="42">
        <v>8.7999999999999995E-2</v>
      </c>
      <c r="C5172" s="42">
        <v>105.6</v>
      </c>
      <c r="D5172" s="42">
        <v>1200</v>
      </c>
      <c r="E5172" s="43">
        <v>44593</v>
      </c>
    </row>
    <row r="5173" spans="1:5" x14ac:dyDescent="0.25">
      <c r="A5173" s="41" t="s">
        <v>17</v>
      </c>
      <c r="B5173" s="42">
        <v>4.2999999999999997E-2</v>
      </c>
      <c r="C5173" s="42">
        <v>51.6</v>
      </c>
      <c r="D5173" s="42">
        <v>1200</v>
      </c>
      <c r="E5173" s="43">
        <v>44593</v>
      </c>
    </row>
    <row r="5174" spans="1:5" x14ac:dyDescent="0.25">
      <c r="A5174" s="41" t="s">
        <v>17</v>
      </c>
      <c r="B5174" s="42">
        <v>0.112</v>
      </c>
      <c r="C5174" s="42">
        <v>134.4</v>
      </c>
      <c r="D5174" s="42">
        <v>1200</v>
      </c>
      <c r="E5174" s="43">
        <v>44593</v>
      </c>
    </row>
    <row r="5175" spans="1:5" x14ac:dyDescent="0.25">
      <c r="A5175" s="41" t="s">
        <v>17</v>
      </c>
      <c r="B5175" s="42">
        <v>9.6000000000000002E-2</v>
      </c>
      <c r="C5175" s="42">
        <v>115.2</v>
      </c>
      <c r="D5175" s="42">
        <v>1200</v>
      </c>
      <c r="E5175" s="43">
        <v>44593</v>
      </c>
    </row>
    <row r="5176" spans="1:5" x14ac:dyDescent="0.25">
      <c r="A5176" s="41" t="s">
        <v>17</v>
      </c>
      <c r="B5176" s="42">
        <v>8.7999999999999995E-2</v>
      </c>
      <c r="C5176" s="42">
        <v>105.6</v>
      </c>
      <c r="D5176" s="42">
        <v>1200</v>
      </c>
      <c r="E5176" s="43">
        <v>44593</v>
      </c>
    </row>
    <row r="5177" spans="1:5" x14ac:dyDescent="0.25">
      <c r="A5177" s="41" t="s">
        <v>17</v>
      </c>
      <c r="B5177" s="42">
        <v>2.1999999999999999E-2</v>
      </c>
      <c r="C5177" s="42">
        <v>26.4</v>
      </c>
      <c r="D5177" s="42">
        <v>1200</v>
      </c>
      <c r="E5177" s="43">
        <v>44593</v>
      </c>
    </row>
    <row r="5178" spans="1:5" x14ac:dyDescent="0.25">
      <c r="A5178" s="41" t="s">
        <v>17</v>
      </c>
      <c r="B5178" s="42">
        <v>0.44800000000000001</v>
      </c>
      <c r="C5178" s="42">
        <v>462.25</v>
      </c>
      <c r="D5178" s="42">
        <v>1031.81</v>
      </c>
      <c r="E5178" s="43">
        <v>44593</v>
      </c>
    </row>
    <row r="5179" spans="1:5" x14ac:dyDescent="0.25">
      <c r="A5179" s="41" t="s">
        <v>17</v>
      </c>
      <c r="B5179" s="42">
        <v>5.3999999999999999E-2</v>
      </c>
      <c r="C5179" s="42">
        <v>35.1</v>
      </c>
      <c r="D5179" s="42">
        <v>650</v>
      </c>
      <c r="E5179" s="43">
        <v>44593</v>
      </c>
    </row>
    <row r="5180" spans="1:5" x14ac:dyDescent="0.25">
      <c r="A5180" s="41" t="s">
        <v>18</v>
      </c>
      <c r="B5180" s="42">
        <v>0.5</v>
      </c>
      <c r="C5180" s="42">
        <v>350</v>
      </c>
      <c r="D5180" s="42">
        <v>700</v>
      </c>
      <c r="E5180" s="43">
        <v>44593</v>
      </c>
    </row>
    <row r="5181" spans="1:5" x14ac:dyDescent="0.25">
      <c r="A5181" s="41" t="s">
        <v>227</v>
      </c>
      <c r="B5181" s="42">
        <v>3.5000000000000003E-2</v>
      </c>
      <c r="C5181" s="42">
        <v>28</v>
      </c>
      <c r="D5181" s="42">
        <v>800</v>
      </c>
      <c r="E5181" s="43">
        <v>44593</v>
      </c>
    </row>
    <row r="5182" spans="1:5" x14ac:dyDescent="0.25">
      <c r="A5182" s="41" t="s">
        <v>20</v>
      </c>
      <c r="B5182" s="42">
        <v>1.5</v>
      </c>
      <c r="C5182" s="42">
        <v>2130</v>
      </c>
      <c r="D5182" s="42">
        <v>1420</v>
      </c>
      <c r="E5182" s="43">
        <v>44593</v>
      </c>
    </row>
    <row r="5183" spans="1:5" x14ac:dyDescent="0.25">
      <c r="A5183" s="41" t="s">
        <v>20</v>
      </c>
      <c r="B5183" s="42">
        <v>0.09</v>
      </c>
      <c r="C5183" s="42">
        <v>135</v>
      </c>
      <c r="D5183" s="42">
        <v>1500</v>
      </c>
      <c r="E5183" s="43">
        <v>44593</v>
      </c>
    </row>
    <row r="5184" spans="1:5" x14ac:dyDescent="0.25">
      <c r="A5184" s="41" t="s">
        <v>20</v>
      </c>
      <c r="B5184" s="42">
        <v>0.61</v>
      </c>
      <c r="C5184" s="42">
        <v>975</v>
      </c>
      <c r="D5184" s="42">
        <v>1598.36</v>
      </c>
      <c r="E5184" s="43">
        <v>44593</v>
      </c>
    </row>
    <row r="5185" spans="1:5" x14ac:dyDescent="0.25">
      <c r="A5185" s="41" t="s">
        <v>22</v>
      </c>
      <c r="B5185" s="42">
        <v>3.1989999999999998</v>
      </c>
      <c r="C5185" s="42">
        <v>1023.68</v>
      </c>
      <c r="D5185" s="42">
        <v>320</v>
      </c>
      <c r="E5185" s="43">
        <v>44593</v>
      </c>
    </row>
    <row r="5186" spans="1:5" x14ac:dyDescent="0.25">
      <c r="A5186" s="41" t="s">
        <v>22</v>
      </c>
      <c r="B5186" s="42">
        <v>3.9009999999999998</v>
      </c>
      <c r="C5186" s="42">
        <v>1248.32</v>
      </c>
      <c r="D5186" s="42">
        <v>320</v>
      </c>
      <c r="E5186" s="43">
        <v>44593</v>
      </c>
    </row>
    <row r="5187" spans="1:5" x14ac:dyDescent="0.25">
      <c r="A5187" s="41" t="s">
        <v>22</v>
      </c>
      <c r="B5187" s="42">
        <v>2</v>
      </c>
      <c r="C5187" s="42">
        <v>680</v>
      </c>
      <c r="D5187" s="42">
        <v>340</v>
      </c>
      <c r="E5187" s="43">
        <v>44593</v>
      </c>
    </row>
    <row r="5188" spans="1:5" x14ac:dyDescent="0.25">
      <c r="A5188" s="41" t="s">
        <v>22</v>
      </c>
      <c r="B5188" s="42">
        <v>3.1989999999999998</v>
      </c>
      <c r="C5188" s="42">
        <v>1087.6600000000001</v>
      </c>
      <c r="D5188" s="42">
        <v>340</v>
      </c>
      <c r="E5188" s="43">
        <v>44593</v>
      </c>
    </row>
    <row r="5189" spans="1:5" x14ac:dyDescent="0.25">
      <c r="A5189" s="41" t="s">
        <v>22</v>
      </c>
      <c r="B5189" s="42">
        <v>3.5190000000000001</v>
      </c>
      <c r="C5189" s="42">
        <v>1196.46</v>
      </c>
      <c r="D5189" s="42">
        <v>340</v>
      </c>
      <c r="E5189" s="43">
        <v>44593</v>
      </c>
    </row>
    <row r="5190" spans="1:5" x14ac:dyDescent="0.25">
      <c r="A5190" s="41" t="s">
        <v>22</v>
      </c>
      <c r="B5190" s="42">
        <v>4.0519999999999996</v>
      </c>
      <c r="C5190" s="42">
        <v>1377.68</v>
      </c>
      <c r="D5190" s="42">
        <v>340</v>
      </c>
      <c r="E5190" s="43">
        <v>44593</v>
      </c>
    </row>
    <row r="5191" spans="1:5" x14ac:dyDescent="0.25">
      <c r="A5191" s="41" t="s">
        <v>22</v>
      </c>
      <c r="B5191" s="42">
        <v>1.546</v>
      </c>
      <c r="C5191" s="42">
        <v>525.64</v>
      </c>
      <c r="D5191" s="42">
        <v>340</v>
      </c>
      <c r="E5191" s="43">
        <v>44593</v>
      </c>
    </row>
    <row r="5192" spans="1:5" x14ac:dyDescent="0.25">
      <c r="A5192" s="41" t="s">
        <v>22</v>
      </c>
      <c r="B5192" s="42">
        <v>5.4</v>
      </c>
      <c r="C5192" s="42">
        <v>1836</v>
      </c>
      <c r="D5192" s="42">
        <v>340</v>
      </c>
      <c r="E5192" s="43">
        <v>44593</v>
      </c>
    </row>
    <row r="5193" spans="1:5" x14ac:dyDescent="0.25">
      <c r="A5193" s="41" t="s">
        <v>22</v>
      </c>
      <c r="B5193" s="42">
        <v>4.2519999999999998</v>
      </c>
      <c r="C5193" s="42">
        <v>1445.68</v>
      </c>
      <c r="D5193" s="42">
        <v>340</v>
      </c>
      <c r="E5193" s="43">
        <v>44593</v>
      </c>
    </row>
    <row r="5194" spans="1:5" x14ac:dyDescent="0.25">
      <c r="A5194" s="41" t="s">
        <v>22</v>
      </c>
      <c r="B5194" s="42">
        <v>5.0590000000000002</v>
      </c>
      <c r="C5194" s="42">
        <v>1720.06</v>
      </c>
      <c r="D5194" s="42">
        <v>340</v>
      </c>
      <c r="E5194" s="43">
        <v>44593</v>
      </c>
    </row>
    <row r="5195" spans="1:5" x14ac:dyDescent="0.25">
      <c r="A5195" s="41" t="s">
        <v>22</v>
      </c>
      <c r="B5195" s="42">
        <v>1.0880000000000001</v>
      </c>
      <c r="C5195" s="42">
        <v>369.92</v>
      </c>
      <c r="D5195" s="42">
        <v>340</v>
      </c>
      <c r="E5195" s="43">
        <v>44593</v>
      </c>
    </row>
    <row r="5196" spans="1:5" x14ac:dyDescent="0.25">
      <c r="A5196" s="41" t="s">
        <v>22</v>
      </c>
      <c r="B5196" s="42">
        <v>4.8879999999999999</v>
      </c>
      <c r="C5196" s="42">
        <v>1661.92</v>
      </c>
      <c r="D5196" s="42">
        <v>340</v>
      </c>
      <c r="E5196" s="43">
        <v>44593</v>
      </c>
    </row>
    <row r="5197" spans="1:5" x14ac:dyDescent="0.25">
      <c r="A5197" s="41" t="s">
        <v>22</v>
      </c>
      <c r="B5197" s="42">
        <v>6.1319999999999997</v>
      </c>
      <c r="C5197" s="42">
        <v>2084.88</v>
      </c>
      <c r="D5197" s="42">
        <v>340</v>
      </c>
      <c r="E5197" s="43">
        <v>44593</v>
      </c>
    </row>
    <row r="5198" spans="1:5" x14ac:dyDescent="0.25">
      <c r="A5198" s="41" t="s">
        <v>22</v>
      </c>
      <c r="B5198" s="42">
        <v>8.0990000000000002</v>
      </c>
      <c r="C5198" s="42">
        <v>2753.66</v>
      </c>
      <c r="D5198" s="42">
        <v>340</v>
      </c>
      <c r="E5198" s="43">
        <v>44593</v>
      </c>
    </row>
    <row r="5199" spans="1:5" x14ac:dyDescent="0.25">
      <c r="A5199" s="41" t="s">
        <v>22</v>
      </c>
      <c r="B5199" s="42">
        <v>5.6159999999999997</v>
      </c>
      <c r="C5199" s="42">
        <v>1909.44</v>
      </c>
      <c r="D5199" s="42">
        <v>340</v>
      </c>
      <c r="E5199" s="43">
        <v>44593</v>
      </c>
    </row>
    <row r="5200" spans="1:5" x14ac:dyDescent="0.25">
      <c r="A5200" s="41" t="s">
        <v>22</v>
      </c>
      <c r="B5200" s="42">
        <v>3.0390000000000001</v>
      </c>
      <c r="C5200" s="42">
        <v>1033.26</v>
      </c>
      <c r="D5200" s="42">
        <v>340</v>
      </c>
      <c r="E5200" s="43">
        <v>44593</v>
      </c>
    </row>
    <row r="5201" spans="1:5" x14ac:dyDescent="0.25">
      <c r="A5201" s="41" t="s">
        <v>22</v>
      </c>
      <c r="B5201" s="42">
        <v>1.3819999999999999</v>
      </c>
      <c r="C5201" s="42">
        <v>469.88</v>
      </c>
      <c r="D5201" s="42">
        <v>340</v>
      </c>
      <c r="E5201" s="43">
        <v>44593</v>
      </c>
    </row>
    <row r="5202" spans="1:5" x14ac:dyDescent="0.25">
      <c r="A5202" s="41" t="s">
        <v>22</v>
      </c>
      <c r="B5202" s="42">
        <v>3.306</v>
      </c>
      <c r="C5202" s="42">
        <v>1124.04</v>
      </c>
      <c r="D5202" s="42">
        <v>340</v>
      </c>
      <c r="E5202" s="43">
        <v>44593</v>
      </c>
    </row>
    <row r="5203" spans="1:5" x14ac:dyDescent="0.25">
      <c r="A5203" s="41" t="s">
        <v>22</v>
      </c>
      <c r="B5203" s="42">
        <v>2.222</v>
      </c>
      <c r="C5203" s="42">
        <v>755.48</v>
      </c>
      <c r="D5203" s="42">
        <v>340</v>
      </c>
      <c r="E5203" s="43">
        <v>44593</v>
      </c>
    </row>
    <row r="5204" spans="1:5" x14ac:dyDescent="0.25">
      <c r="A5204" s="41" t="s">
        <v>22</v>
      </c>
      <c r="B5204" s="42">
        <v>15.516</v>
      </c>
      <c r="C5204" s="42">
        <v>5275.44</v>
      </c>
      <c r="D5204" s="42">
        <v>340</v>
      </c>
      <c r="E5204" s="43">
        <v>44593</v>
      </c>
    </row>
    <row r="5205" spans="1:5" x14ac:dyDescent="0.25">
      <c r="A5205" s="41" t="s">
        <v>22</v>
      </c>
      <c r="B5205" s="42">
        <v>3.7320000000000002</v>
      </c>
      <c r="C5205" s="42">
        <v>1268.8800000000001</v>
      </c>
      <c r="D5205" s="42">
        <v>340</v>
      </c>
      <c r="E5205" s="43">
        <v>44593</v>
      </c>
    </row>
    <row r="5206" spans="1:5" x14ac:dyDescent="0.25">
      <c r="A5206" s="41" t="s">
        <v>22</v>
      </c>
      <c r="B5206" s="42">
        <v>5.6989999999999998</v>
      </c>
      <c r="C5206" s="42">
        <v>1937.66</v>
      </c>
      <c r="D5206" s="42">
        <v>340</v>
      </c>
      <c r="E5206" s="43">
        <v>44593</v>
      </c>
    </row>
    <row r="5207" spans="1:5" x14ac:dyDescent="0.25">
      <c r="A5207" s="41" t="s">
        <v>22</v>
      </c>
      <c r="B5207" s="42">
        <v>1.6</v>
      </c>
      <c r="C5207" s="42">
        <v>544</v>
      </c>
      <c r="D5207" s="42">
        <v>340</v>
      </c>
      <c r="E5207" s="43">
        <v>44593</v>
      </c>
    </row>
    <row r="5208" spans="1:5" x14ac:dyDescent="0.25">
      <c r="A5208" s="41" t="s">
        <v>22</v>
      </c>
      <c r="B5208" s="42">
        <v>4.2519999999999998</v>
      </c>
      <c r="C5208" s="42">
        <v>1445.68</v>
      </c>
      <c r="D5208" s="42">
        <v>340</v>
      </c>
      <c r="E5208" s="43">
        <v>44593</v>
      </c>
    </row>
    <row r="5209" spans="1:5" x14ac:dyDescent="0.25">
      <c r="A5209" s="41" t="s">
        <v>22</v>
      </c>
      <c r="B5209" s="42">
        <v>5.3719999999999999</v>
      </c>
      <c r="C5209" s="42">
        <v>1826.48</v>
      </c>
      <c r="D5209" s="42">
        <v>340</v>
      </c>
      <c r="E5209" s="43">
        <v>44593</v>
      </c>
    </row>
    <row r="5210" spans="1:5" x14ac:dyDescent="0.25">
      <c r="A5210" s="41" t="s">
        <v>22</v>
      </c>
      <c r="B5210" s="42">
        <v>3.0390000000000001</v>
      </c>
      <c r="C5210" s="42">
        <v>1033.26</v>
      </c>
      <c r="D5210" s="42">
        <v>340</v>
      </c>
      <c r="E5210" s="43">
        <v>44593</v>
      </c>
    </row>
    <row r="5211" spans="1:5" x14ac:dyDescent="0.25">
      <c r="A5211" s="41" t="s">
        <v>22</v>
      </c>
      <c r="B5211" s="42">
        <v>0.8</v>
      </c>
      <c r="C5211" s="42">
        <v>272</v>
      </c>
      <c r="D5211" s="42">
        <v>340</v>
      </c>
      <c r="E5211" s="43">
        <v>44593</v>
      </c>
    </row>
    <row r="5212" spans="1:5" x14ac:dyDescent="0.25">
      <c r="A5212" s="41" t="s">
        <v>22</v>
      </c>
      <c r="B5212" s="42">
        <v>0.191</v>
      </c>
      <c r="C5212" s="42">
        <v>64.94</v>
      </c>
      <c r="D5212" s="42">
        <v>340</v>
      </c>
      <c r="E5212" s="43">
        <v>44593</v>
      </c>
    </row>
    <row r="5213" spans="1:5" x14ac:dyDescent="0.25">
      <c r="A5213" s="41" t="s">
        <v>22</v>
      </c>
      <c r="B5213" s="42">
        <v>12.098000000000001</v>
      </c>
      <c r="C5213" s="42">
        <v>4316.32</v>
      </c>
      <c r="D5213" s="42">
        <v>356.78</v>
      </c>
      <c r="E5213" s="43">
        <v>44593</v>
      </c>
    </row>
    <row r="5214" spans="1:5" x14ac:dyDescent="0.25">
      <c r="A5214" s="41" t="s">
        <v>22</v>
      </c>
      <c r="B5214" s="42">
        <v>0.90200000000000002</v>
      </c>
      <c r="C5214" s="42">
        <v>321.82</v>
      </c>
      <c r="D5214" s="42">
        <v>356.78</v>
      </c>
      <c r="E5214" s="43">
        <v>44593</v>
      </c>
    </row>
    <row r="5215" spans="1:5" x14ac:dyDescent="0.25">
      <c r="A5215" s="41" t="s">
        <v>22</v>
      </c>
      <c r="B5215" s="42">
        <v>3.3330000000000002</v>
      </c>
      <c r="C5215" s="42">
        <v>1133.22</v>
      </c>
      <c r="D5215" s="42">
        <v>340</v>
      </c>
      <c r="E5215" s="43">
        <v>44593</v>
      </c>
    </row>
    <row r="5216" spans="1:5" x14ac:dyDescent="0.25">
      <c r="A5216" s="41" t="s">
        <v>22</v>
      </c>
      <c r="B5216" s="42">
        <v>4.399</v>
      </c>
      <c r="C5216" s="42">
        <v>1495.66</v>
      </c>
      <c r="D5216" s="42">
        <v>340</v>
      </c>
      <c r="E5216" s="43">
        <v>44593</v>
      </c>
    </row>
    <row r="5217" spans="1:5" x14ac:dyDescent="0.25">
      <c r="A5217" s="41" t="s">
        <v>22</v>
      </c>
      <c r="B5217" s="42">
        <v>5.0650000000000004</v>
      </c>
      <c r="C5217" s="42">
        <v>1722.1</v>
      </c>
      <c r="D5217" s="42">
        <v>340</v>
      </c>
      <c r="E5217" s="43">
        <v>44593</v>
      </c>
    </row>
    <row r="5218" spans="1:5" x14ac:dyDescent="0.25">
      <c r="A5218" s="41" t="s">
        <v>22</v>
      </c>
      <c r="B5218" s="42">
        <v>1.7330000000000001</v>
      </c>
      <c r="C5218" s="42">
        <v>589.22</v>
      </c>
      <c r="D5218" s="42">
        <v>340</v>
      </c>
      <c r="E5218" s="43">
        <v>44593</v>
      </c>
    </row>
    <row r="5219" spans="1:5" x14ac:dyDescent="0.25">
      <c r="A5219" s="41" t="s">
        <v>22</v>
      </c>
      <c r="B5219" s="42">
        <v>3.8660000000000001</v>
      </c>
      <c r="C5219" s="42">
        <v>1314.44</v>
      </c>
      <c r="D5219" s="42">
        <v>340</v>
      </c>
      <c r="E5219" s="43">
        <v>44593</v>
      </c>
    </row>
    <row r="5220" spans="1:5" x14ac:dyDescent="0.25">
      <c r="A5220" s="41" t="s">
        <v>22</v>
      </c>
      <c r="B5220" s="42">
        <v>5.4</v>
      </c>
      <c r="C5220" s="42">
        <v>1836</v>
      </c>
      <c r="D5220" s="42">
        <v>340</v>
      </c>
      <c r="E5220" s="43">
        <v>44593</v>
      </c>
    </row>
    <row r="5221" spans="1:5" x14ac:dyDescent="0.25">
      <c r="A5221" s="41" t="s">
        <v>22</v>
      </c>
      <c r="B5221" s="42">
        <v>1.6259999999999999</v>
      </c>
      <c r="C5221" s="42">
        <v>552.84</v>
      </c>
      <c r="D5221" s="42">
        <v>340</v>
      </c>
      <c r="E5221" s="43">
        <v>44593</v>
      </c>
    </row>
    <row r="5222" spans="1:5" x14ac:dyDescent="0.25">
      <c r="A5222" s="41" t="s">
        <v>22</v>
      </c>
      <c r="B5222" s="42">
        <v>6.3780000000000001</v>
      </c>
      <c r="C5222" s="42">
        <v>2168.52</v>
      </c>
      <c r="D5222" s="42">
        <v>340</v>
      </c>
      <c r="E5222" s="43">
        <v>44593</v>
      </c>
    </row>
    <row r="5223" spans="1:5" x14ac:dyDescent="0.25">
      <c r="A5223" s="41" t="s">
        <v>22</v>
      </c>
      <c r="B5223" s="42">
        <v>5.0590000000000002</v>
      </c>
      <c r="C5223" s="42">
        <v>1720.06</v>
      </c>
      <c r="D5223" s="42">
        <v>340</v>
      </c>
      <c r="E5223" s="43">
        <v>44593</v>
      </c>
    </row>
    <row r="5224" spans="1:5" x14ac:dyDescent="0.25">
      <c r="A5224" s="41" t="s">
        <v>22</v>
      </c>
      <c r="B5224" s="42">
        <v>1.28</v>
      </c>
      <c r="C5224" s="42">
        <v>435.2</v>
      </c>
      <c r="D5224" s="42">
        <v>340</v>
      </c>
      <c r="E5224" s="43">
        <v>44593</v>
      </c>
    </row>
    <row r="5225" spans="1:5" x14ac:dyDescent="0.25">
      <c r="A5225" s="41" t="s">
        <v>22</v>
      </c>
      <c r="B5225" s="42">
        <v>4.8129999999999997</v>
      </c>
      <c r="C5225" s="42">
        <v>1636.42</v>
      </c>
      <c r="D5225" s="42">
        <v>340</v>
      </c>
      <c r="E5225" s="43">
        <v>44593</v>
      </c>
    </row>
    <row r="5226" spans="1:5" x14ac:dyDescent="0.25">
      <c r="A5226" s="41" t="s">
        <v>22</v>
      </c>
      <c r="B5226" s="42">
        <v>2.9329999999999998</v>
      </c>
      <c r="C5226" s="42">
        <v>997.22</v>
      </c>
      <c r="D5226" s="42">
        <v>340</v>
      </c>
      <c r="E5226" s="43">
        <v>44593</v>
      </c>
    </row>
    <row r="5227" spans="1:5" x14ac:dyDescent="0.25">
      <c r="A5227" s="41" t="s">
        <v>22</v>
      </c>
      <c r="B5227" s="42">
        <v>4.1150000000000002</v>
      </c>
      <c r="C5227" s="42">
        <v>1399.1</v>
      </c>
      <c r="D5227" s="42">
        <v>340</v>
      </c>
      <c r="E5227" s="43">
        <v>44593</v>
      </c>
    </row>
    <row r="5228" spans="1:5" x14ac:dyDescent="0.25">
      <c r="A5228" s="41" t="s">
        <v>22</v>
      </c>
      <c r="B5228" s="42">
        <v>5.3</v>
      </c>
      <c r="C5228" s="42">
        <v>1802</v>
      </c>
      <c r="D5228" s="42">
        <v>340</v>
      </c>
      <c r="E5228" s="43">
        <v>44593</v>
      </c>
    </row>
    <row r="5229" spans="1:5" x14ac:dyDescent="0.25">
      <c r="A5229" s="41" t="s">
        <v>22</v>
      </c>
      <c r="B5229" s="42">
        <v>2.4790000000000001</v>
      </c>
      <c r="C5229" s="42">
        <v>669.33</v>
      </c>
      <c r="D5229" s="42">
        <v>270</v>
      </c>
      <c r="E5229" s="43">
        <v>44593</v>
      </c>
    </row>
    <row r="5230" spans="1:5" x14ac:dyDescent="0.25">
      <c r="A5230" s="41" t="s">
        <v>22</v>
      </c>
      <c r="B5230" s="42">
        <v>1.0660000000000001</v>
      </c>
      <c r="C5230" s="42">
        <v>287.82</v>
      </c>
      <c r="D5230" s="42">
        <v>270</v>
      </c>
      <c r="E5230" s="43">
        <v>44593</v>
      </c>
    </row>
    <row r="5231" spans="1:5" x14ac:dyDescent="0.25">
      <c r="A5231" s="41" t="s">
        <v>22</v>
      </c>
      <c r="B5231" s="42">
        <v>2.7989999999999999</v>
      </c>
      <c r="C5231" s="42">
        <v>755.73</v>
      </c>
      <c r="D5231" s="42">
        <v>270</v>
      </c>
      <c r="E5231" s="43">
        <v>44593</v>
      </c>
    </row>
    <row r="5232" spans="1:5" x14ac:dyDescent="0.25">
      <c r="A5232" s="41" t="s">
        <v>22</v>
      </c>
      <c r="B5232" s="42">
        <v>6.1769999999999996</v>
      </c>
      <c r="C5232" s="42">
        <v>1667.79</v>
      </c>
      <c r="D5232" s="42">
        <v>270</v>
      </c>
      <c r="E5232" s="43">
        <v>44593</v>
      </c>
    </row>
    <row r="5233" spans="1:5" x14ac:dyDescent="0.25">
      <c r="A5233" s="41" t="s">
        <v>22</v>
      </c>
      <c r="B5233" s="42">
        <v>1.28</v>
      </c>
      <c r="C5233" s="42">
        <v>345.6</v>
      </c>
      <c r="D5233" s="42">
        <v>270</v>
      </c>
      <c r="E5233" s="43">
        <v>44593</v>
      </c>
    </row>
    <row r="5234" spans="1:5" x14ac:dyDescent="0.25">
      <c r="A5234" s="41" t="s">
        <v>22</v>
      </c>
      <c r="B5234" s="42">
        <v>7.4420000000000002</v>
      </c>
      <c r="C5234" s="42">
        <v>2009.34</v>
      </c>
      <c r="D5234" s="42">
        <v>270</v>
      </c>
      <c r="E5234" s="43">
        <v>44593</v>
      </c>
    </row>
    <row r="5235" spans="1:5" x14ac:dyDescent="0.25">
      <c r="A5235" s="41" t="s">
        <v>22</v>
      </c>
      <c r="B5235" s="42">
        <v>9.3680000000000003</v>
      </c>
      <c r="C5235" s="42">
        <v>2529.36</v>
      </c>
      <c r="D5235" s="42">
        <v>270</v>
      </c>
      <c r="E5235" s="43">
        <v>44593</v>
      </c>
    </row>
    <row r="5236" spans="1:5" x14ac:dyDescent="0.25">
      <c r="A5236" s="41" t="s">
        <v>22</v>
      </c>
      <c r="B5236" s="42">
        <v>4.0519999999999996</v>
      </c>
      <c r="C5236" s="42">
        <v>1094.04</v>
      </c>
      <c r="D5236" s="42">
        <v>270</v>
      </c>
      <c r="E5236" s="43">
        <v>44593</v>
      </c>
    </row>
    <row r="5237" spans="1:5" x14ac:dyDescent="0.25">
      <c r="A5237" s="41" t="s">
        <v>22</v>
      </c>
      <c r="B5237" s="42">
        <v>1.6259999999999999</v>
      </c>
      <c r="C5237" s="42">
        <v>439.02</v>
      </c>
      <c r="D5237" s="42">
        <v>270</v>
      </c>
      <c r="E5237" s="43">
        <v>44593</v>
      </c>
    </row>
    <row r="5238" spans="1:5" x14ac:dyDescent="0.25">
      <c r="A5238" s="41" t="s">
        <v>228</v>
      </c>
      <c r="B5238" s="42">
        <v>3.0259999999999998</v>
      </c>
      <c r="C5238" s="42">
        <v>1059.0999999999999</v>
      </c>
      <c r="D5238" s="42">
        <v>350</v>
      </c>
      <c r="E5238" s="43">
        <v>44593</v>
      </c>
    </row>
    <row r="5239" spans="1:5" x14ac:dyDescent="0.25">
      <c r="A5239" s="41" t="s">
        <v>228</v>
      </c>
      <c r="B5239" s="42">
        <v>1.0589999999999999</v>
      </c>
      <c r="C5239" s="42">
        <v>370.65</v>
      </c>
      <c r="D5239" s="42">
        <v>350</v>
      </c>
      <c r="E5239" s="43">
        <v>44593</v>
      </c>
    </row>
    <row r="5240" spans="1:5" x14ac:dyDescent="0.25">
      <c r="A5240" s="41" t="s">
        <v>228</v>
      </c>
      <c r="B5240" s="42">
        <v>5.915</v>
      </c>
      <c r="C5240" s="42">
        <v>2070.25</v>
      </c>
      <c r="D5240" s="42">
        <v>350</v>
      </c>
      <c r="E5240" s="43">
        <v>44593</v>
      </c>
    </row>
    <row r="5241" spans="1:5" x14ac:dyDescent="0.25">
      <c r="A5241" s="41" t="s">
        <v>228</v>
      </c>
      <c r="B5241" s="42">
        <v>3.0259999999999998</v>
      </c>
      <c r="C5241" s="42">
        <v>1059.0999999999999</v>
      </c>
      <c r="D5241" s="42">
        <v>350</v>
      </c>
      <c r="E5241" s="43">
        <v>44593</v>
      </c>
    </row>
    <row r="5242" spans="1:5" x14ac:dyDescent="0.25">
      <c r="A5242" s="41" t="s">
        <v>228</v>
      </c>
      <c r="B5242" s="42">
        <v>3.0259999999999998</v>
      </c>
      <c r="C5242" s="42">
        <v>1059.0999999999999</v>
      </c>
      <c r="D5242" s="42">
        <v>350</v>
      </c>
      <c r="E5242" s="43">
        <v>44593</v>
      </c>
    </row>
    <row r="5243" spans="1:5" x14ac:dyDescent="0.25">
      <c r="A5243" s="41" t="s">
        <v>228</v>
      </c>
      <c r="B5243" s="42">
        <v>4.5389999999999997</v>
      </c>
      <c r="C5243" s="42">
        <v>1588.65</v>
      </c>
      <c r="D5243" s="42">
        <v>350</v>
      </c>
      <c r="E5243" s="43">
        <v>44593</v>
      </c>
    </row>
    <row r="5244" spans="1:5" x14ac:dyDescent="0.25">
      <c r="A5244" s="41" t="s">
        <v>228</v>
      </c>
      <c r="B5244" s="42">
        <v>1.7649999999999999</v>
      </c>
      <c r="C5244" s="42">
        <v>617.75</v>
      </c>
      <c r="D5244" s="42">
        <v>350</v>
      </c>
      <c r="E5244" s="43">
        <v>44593</v>
      </c>
    </row>
    <row r="5245" spans="1:5" x14ac:dyDescent="0.25">
      <c r="A5245" s="41" t="s">
        <v>23</v>
      </c>
      <c r="B5245" s="42">
        <v>0.89900000000000002</v>
      </c>
      <c r="C5245" s="42">
        <v>319.60000000000002</v>
      </c>
      <c r="D5245" s="42">
        <v>355.51</v>
      </c>
      <c r="E5245" s="43">
        <v>44593</v>
      </c>
    </row>
    <row r="5246" spans="1:5" x14ac:dyDescent="0.25">
      <c r="A5246" s="41" t="s">
        <v>23</v>
      </c>
      <c r="B5246" s="42">
        <v>3.4020000000000001</v>
      </c>
      <c r="C5246" s="42">
        <v>1210.8</v>
      </c>
      <c r="D5246" s="42">
        <v>355.91</v>
      </c>
      <c r="E5246" s="43">
        <v>44593</v>
      </c>
    </row>
    <row r="5247" spans="1:5" x14ac:dyDescent="0.25">
      <c r="A5247" s="41" t="s">
        <v>23</v>
      </c>
      <c r="B5247" s="42">
        <v>1.276</v>
      </c>
      <c r="C5247" s="42">
        <v>510.4</v>
      </c>
      <c r="D5247" s="42">
        <v>400</v>
      </c>
      <c r="E5247" s="43">
        <v>44593</v>
      </c>
    </row>
    <row r="5248" spans="1:5" x14ac:dyDescent="0.25">
      <c r="A5248" s="41" t="s">
        <v>23</v>
      </c>
      <c r="B5248" s="42">
        <v>1.276</v>
      </c>
      <c r="C5248" s="42">
        <v>510.4</v>
      </c>
      <c r="D5248" s="42">
        <v>400</v>
      </c>
      <c r="E5248" s="43">
        <v>44593</v>
      </c>
    </row>
    <row r="5249" spans="1:5" x14ac:dyDescent="0.25">
      <c r="A5249" s="41" t="s">
        <v>25</v>
      </c>
      <c r="B5249" s="42">
        <v>4.4000000000000004</v>
      </c>
      <c r="C5249" s="42">
        <v>2420</v>
      </c>
      <c r="D5249" s="42">
        <v>550</v>
      </c>
      <c r="E5249" s="43">
        <v>44593</v>
      </c>
    </row>
    <row r="5250" spans="1:5" x14ac:dyDescent="0.25">
      <c r="A5250" s="41" t="s">
        <v>25</v>
      </c>
      <c r="B5250" s="42">
        <v>5</v>
      </c>
      <c r="C5250" s="42">
        <v>3000</v>
      </c>
      <c r="D5250" s="42">
        <v>600</v>
      </c>
      <c r="E5250" s="43">
        <v>44593</v>
      </c>
    </row>
    <row r="5251" spans="1:5" x14ac:dyDescent="0.25">
      <c r="A5251" s="41" t="s">
        <v>26</v>
      </c>
      <c r="B5251" s="42">
        <v>4.5549999999999997</v>
      </c>
      <c r="C5251" s="42">
        <v>1184.3</v>
      </c>
      <c r="D5251" s="42">
        <v>260</v>
      </c>
      <c r="E5251" s="43">
        <v>44593</v>
      </c>
    </row>
    <row r="5252" spans="1:5" x14ac:dyDescent="0.25">
      <c r="A5252" s="41" t="s">
        <v>26</v>
      </c>
      <c r="B5252" s="42">
        <v>5.4180000000000001</v>
      </c>
      <c r="C5252" s="42">
        <v>1408.68</v>
      </c>
      <c r="D5252" s="42">
        <v>260</v>
      </c>
      <c r="E5252" s="43">
        <v>44593</v>
      </c>
    </row>
    <row r="5253" spans="1:5" x14ac:dyDescent="0.25">
      <c r="A5253" s="41" t="s">
        <v>26</v>
      </c>
      <c r="B5253" s="42">
        <v>1.054</v>
      </c>
      <c r="C5253" s="42">
        <v>274.04000000000002</v>
      </c>
      <c r="D5253" s="42">
        <v>260</v>
      </c>
      <c r="E5253" s="43">
        <v>44593</v>
      </c>
    </row>
    <row r="5254" spans="1:5" x14ac:dyDescent="0.25">
      <c r="A5254" s="41" t="s">
        <v>26</v>
      </c>
      <c r="B5254" s="42">
        <v>6.1870000000000003</v>
      </c>
      <c r="C5254" s="42">
        <v>1608.62</v>
      </c>
      <c r="D5254" s="42">
        <v>260</v>
      </c>
      <c r="E5254" s="43">
        <v>44593</v>
      </c>
    </row>
    <row r="5255" spans="1:5" x14ac:dyDescent="0.25">
      <c r="A5255" s="41" t="s">
        <v>26</v>
      </c>
      <c r="B5255" s="42">
        <v>0.73299999999999998</v>
      </c>
      <c r="C5255" s="42">
        <v>190.58</v>
      </c>
      <c r="D5255" s="42">
        <v>260</v>
      </c>
      <c r="E5255" s="43">
        <v>44593</v>
      </c>
    </row>
    <row r="5256" spans="1:5" x14ac:dyDescent="0.25">
      <c r="A5256" s="41" t="s">
        <v>26</v>
      </c>
      <c r="B5256" s="42">
        <v>29.238</v>
      </c>
      <c r="C5256" s="42">
        <v>7601.88</v>
      </c>
      <c r="D5256" s="42">
        <v>260</v>
      </c>
      <c r="E5256" s="43">
        <v>44593</v>
      </c>
    </row>
    <row r="5257" spans="1:5" x14ac:dyDescent="0.25">
      <c r="A5257" s="41" t="s">
        <v>26</v>
      </c>
      <c r="B5257" s="42">
        <v>12.702</v>
      </c>
      <c r="C5257" s="42">
        <v>3302.52</v>
      </c>
      <c r="D5257" s="42">
        <v>260</v>
      </c>
      <c r="E5257" s="43">
        <v>44593</v>
      </c>
    </row>
    <row r="5258" spans="1:5" x14ac:dyDescent="0.25">
      <c r="A5258" s="41" t="s">
        <v>26</v>
      </c>
      <c r="B5258" s="42">
        <v>1.7250000000000001</v>
      </c>
      <c r="C5258" s="42">
        <v>448.5</v>
      </c>
      <c r="D5258" s="42">
        <v>260</v>
      </c>
      <c r="E5258" s="43">
        <v>44593</v>
      </c>
    </row>
    <row r="5259" spans="1:5" x14ac:dyDescent="0.25">
      <c r="A5259" s="41" t="s">
        <v>26</v>
      </c>
      <c r="B5259" s="42">
        <v>4.9660000000000002</v>
      </c>
      <c r="C5259" s="42">
        <v>1291.1600000000001</v>
      </c>
      <c r="D5259" s="42">
        <v>260</v>
      </c>
      <c r="E5259" s="43">
        <v>44593</v>
      </c>
    </row>
    <row r="5260" spans="1:5" x14ac:dyDescent="0.25">
      <c r="A5260" s="41" t="s">
        <v>26</v>
      </c>
      <c r="B5260" s="42">
        <v>10.305</v>
      </c>
      <c r="C5260" s="42">
        <v>2679.3</v>
      </c>
      <c r="D5260" s="42">
        <v>260</v>
      </c>
      <c r="E5260" s="43">
        <v>44593</v>
      </c>
    </row>
    <row r="5261" spans="1:5" x14ac:dyDescent="0.25">
      <c r="A5261" s="41" t="s">
        <v>26</v>
      </c>
      <c r="B5261" s="42">
        <v>6.6180000000000003</v>
      </c>
      <c r="C5261" s="42">
        <v>1720.68</v>
      </c>
      <c r="D5261" s="42">
        <v>260</v>
      </c>
      <c r="E5261" s="43">
        <v>44593</v>
      </c>
    </row>
    <row r="5262" spans="1:5" x14ac:dyDescent="0.25">
      <c r="A5262" s="41" t="s">
        <v>26</v>
      </c>
      <c r="B5262" s="42">
        <v>0.73299999999999998</v>
      </c>
      <c r="C5262" s="42">
        <v>190.58</v>
      </c>
      <c r="D5262" s="42">
        <v>260</v>
      </c>
      <c r="E5262" s="43">
        <v>44593</v>
      </c>
    </row>
    <row r="5263" spans="1:5" x14ac:dyDescent="0.25">
      <c r="A5263" s="41" t="s">
        <v>26</v>
      </c>
      <c r="B5263" s="42">
        <v>20.684999999999999</v>
      </c>
      <c r="C5263" s="42">
        <v>5378.1</v>
      </c>
      <c r="D5263" s="42">
        <v>260</v>
      </c>
      <c r="E5263" s="43">
        <v>44593</v>
      </c>
    </row>
    <row r="5264" spans="1:5" x14ac:dyDescent="0.25">
      <c r="A5264" s="41" t="s">
        <v>26</v>
      </c>
      <c r="B5264" s="42">
        <v>8.1210000000000004</v>
      </c>
      <c r="C5264" s="42">
        <v>2111.46</v>
      </c>
      <c r="D5264" s="42">
        <v>260</v>
      </c>
      <c r="E5264" s="43">
        <v>44593</v>
      </c>
    </row>
    <row r="5265" spans="1:5" x14ac:dyDescent="0.25">
      <c r="A5265" s="41" t="s">
        <v>26</v>
      </c>
      <c r="B5265" s="42">
        <v>0.44700000000000001</v>
      </c>
      <c r="C5265" s="42">
        <v>116.15</v>
      </c>
      <c r="D5265" s="42">
        <v>259.83999999999997</v>
      </c>
      <c r="E5265" s="43">
        <v>44593</v>
      </c>
    </row>
    <row r="5266" spans="1:5" x14ac:dyDescent="0.25">
      <c r="A5266" s="41" t="s">
        <v>26</v>
      </c>
      <c r="B5266" s="42">
        <v>3.609</v>
      </c>
      <c r="C5266" s="42">
        <v>935.06</v>
      </c>
      <c r="D5266" s="42">
        <v>259.08999999999997</v>
      </c>
      <c r="E5266" s="43">
        <v>44593</v>
      </c>
    </row>
    <row r="5267" spans="1:5" x14ac:dyDescent="0.25">
      <c r="A5267" s="41" t="s">
        <v>26</v>
      </c>
      <c r="B5267" s="42">
        <v>0.89600000000000002</v>
      </c>
      <c r="C5267" s="42">
        <v>232.14</v>
      </c>
      <c r="D5267" s="42">
        <v>259.08</v>
      </c>
      <c r="E5267" s="43">
        <v>44593</v>
      </c>
    </row>
    <row r="5268" spans="1:5" x14ac:dyDescent="0.25">
      <c r="A5268" s="41" t="s">
        <v>26</v>
      </c>
      <c r="B5268" s="42">
        <v>18.922999999999998</v>
      </c>
      <c r="C5268" s="42">
        <v>4915.5</v>
      </c>
      <c r="D5268" s="42">
        <v>259.76</v>
      </c>
      <c r="E5268" s="43">
        <v>44593</v>
      </c>
    </row>
    <row r="5269" spans="1:5" x14ac:dyDescent="0.25">
      <c r="A5269" s="41" t="s">
        <v>26</v>
      </c>
      <c r="B5269" s="42">
        <v>4.9020000000000001</v>
      </c>
      <c r="C5269" s="42">
        <v>1274.52</v>
      </c>
      <c r="D5269" s="42">
        <v>260</v>
      </c>
      <c r="E5269" s="43">
        <v>44593</v>
      </c>
    </row>
    <row r="5270" spans="1:5" x14ac:dyDescent="0.25">
      <c r="A5270" s="41" t="s">
        <v>26</v>
      </c>
      <c r="B5270" s="42">
        <v>4.9660000000000002</v>
      </c>
      <c r="C5270" s="42">
        <v>1291.1600000000001</v>
      </c>
      <c r="D5270" s="42">
        <v>260</v>
      </c>
      <c r="E5270" s="43">
        <v>44593</v>
      </c>
    </row>
    <row r="5271" spans="1:5" x14ac:dyDescent="0.25">
      <c r="A5271" s="41" t="s">
        <v>26</v>
      </c>
      <c r="B5271" s="42">
        <v>5.2709999999999999</v>
      </c>
      <c r="C5271" s="42">
        <v>1370.46</v>
      </c>
      <c r="D5271" s="42">
        <v>260</v>
      </c>
      <c r="E5271" s="43">
        <v>44593</v>
      </c>
    </row>
    <row r="5272" spans="1:5" x14ac:dyDescent="0.25">
      <c r="A5272" s="41" t="s">
        <v>26</v>
      </c>
      <c r="B5272" s="42">
        <v>7.399</v>
      </c>
      <c r="C5272" s="42">
        <v>1923.74</v>
      </c>
      <c r="D5272" s="42">
        <v>260</v>
      </c>
      <c r="E5272" s="43">
        <v>44593</v>
      </c>
    </row>
    <row r="5273" spans="1:5" x14ac:dyDescent="0.25">
      <c r="A5273" s="41" t="s">
        <v>26</v>
      </c>
      <c r="B5273" s="42">
        <v>13.388</v>
      </c>
      <c r="C5273" s="42">
        <v>3480.88</v>
      </c>
      <c r="D5273" s="42">
        <v>260</v>
      </c>
      <c r="E5273" s="43">
        <v>44593</v>
      </c>
    </row>
    <row r="5274" spans="1:5" x14ac:dyDescent="0.25">
      <c r="A5274" s="41" t="s">
        <v>26</v>
      </c>
      <c r="B5274" s="42">
        <v>3.5049999999999999</v>
      </c>
      <c r="C5274" s="42">
        <v>911.3</v>
      </c>
      <c r="D5274" s="42">
        <v>260</v>
      </c>
      <c r="E5274" s="43">
        <v>44593</v>
      </c>
    </row>
    <row r="5275" spans="1:5" x14ac:dyDescent="0.25">
      <c r="A5275" s="41" t="s">
        <v>26</v>
      </c>
      <c r="B5275" s="42">
        <v>4.4649999999999999</v>
      </c>
      <c r="C5275" s="42">
        <v>1160.9000000000001</v>
      </c>
      <c r="D5275" s="42">
        <v>260</v>
      </c>
      <c r="E5275" s="43">
        <v>44593</v>
      </c>
    </row>
    <row r="5276" spans="1:5" x14ac:dyDescent="0.25">
      <c r="A5276" s="41" t="s">
        <v>26</v>
      </c>
      <c r="B5276" s="42">
        <v>4.2519999999999998</v>
      </c>
      <c r="C5276" s="42">
        <v>1105.52</v>
      </c>
      <c r="D5276" s="42">
        <v>260</v>
      </c>
      <c r="E5276" s="43">
        <v>44593</v>
      </c>
    </row>
    <row r="5277" spans="1:5" x14ac:dyDescent="0.25">
      <c r="A5277" s="41" t="s">
        <v>26</v>
      </c>
      <c r="B5277" s="42">
        <v>4.9660000000000002</v>
      </c>
      <c r="C5277" s="42">
        <v>1291.1600000000001</v>
      </c>
      <c r="D5277" s="42">
        <v>260</v>
      </c>
      <c r="E5277" s="43">
        <v>44593</v>
      </c>
    </row>
    <row r="5278" spans="1:5" x14ac:dyDescent="0.25">
      <c r="A5278" s="41" t="s">
        <v>26</v>
      </c>
      <c r="B5278" s="42">
        <v>3.4159999999999999</v>
      </c>
      <c r="C5278" s="42">
        <v>888.16</v>
      </c>
      <c r="D5278" s="42">
        <v>260</v>
      </c>
      <c r="E5278" s="43">
        <v>44593</v>
      </c>
    </row>
    <row r="5279" spans="1:5" x14ac:dyDescent="0.25">
      <c r="A5279" s="41" t="s">
        <v>26</v>
      </c>
      <c r="B5279" s="42">
        <v>1.8089999999999999</v>
      </c>
      <c r="C5279" s="42">
        <v>470.34</v>
      </c>
      <c r="D5279" s="42">
        <v>260</v>
      </c>
      <c r="E5279" s="43">
        <v>44593</v>
      </c>
    </row>
    <row r="5280" spans="1:5" x14ac:dyDescent="0.25">
      <c r="A5280" s="41" t="s">
        <v>26</v>
      </c>
      <c r="B5280" s="42">
        <v>0.44700000000000001</v>
      </c>
      <c r="C5280" s="42">
        <v>116.22</v>
      </c>
      <c r="D5280" s="42">
        <v>260</v>
      </c>
      <c r="E5280" s="43">
        <v>44593</v>
      </c>
    </row>
    <row r="5281" spans="1:5" x14ac:dyDescent="0.25">
      <c r="A5281" s="41" t="s">
        <v>26</v>
      </c>
      <c r="B5281" s="42">
        <v>11.103999999999999</v>
      </c>
      <c r="C5281" s="42">
        <v>2887.04</v>
      </c>
      <c r="D5281" s="42">
        <v>260</v>
      </c>
      <c r="E5281" s="43">
        <v>44593</v>
      </c>
    </row>
    <row r="5282" spans="1:5" x14ac:dyDescent="0.25">
      <c r="A5282" s="41" t="s">
        <v>26</v>
      </c>
      <c r="B5282" s="42">
        <v>10.747999999999999</v>
      </c>
      <c r="C5282" s="42">
        <v>2794.48</v>
      </c>
      <c r="D5282" s="42">
        <v>260</v>
      </c>
      <c r="E5282" s="43">
        <v>44593</v>
      </c>
    </row>
    <row r="5283" spans="1:5" x14ac:dyDescent="0.25">
      <c r="A5283" s="41" t="s">
        <v>26</v>
      </c>
      <c r="B5283" s="42">
        <v>3.609</v>
      </c>
      <c r="C5283" s="42">
        <v>938.34</v>
      </c>
      <c r="D5283" s="42">
        <v>260</v>
      </c>
      <c r="E5283" s="43">
        <v>44593</v>
      </c>
    </row>
    <row r="5284" spans="1:5" x14ac:dyDescent="0.25">
      <c r="A5284" s="41" t="s">
        <v>26</v>
      </c>
      <c r="B5284" s="42">
        <v>3.7959999999999998</v>
      </c>
      <c r="C5284" s="42">
        <v>986.96</v>
      </c>
      <c r="D5284" s="42">
        <v>260</v>
      </c>
      <c r="E5284" s="43">
        <v>44593</v>
      </c>
    </row>
    <row r="5285" spans="1:5" x14ac:dyDescent="0.25">
      <c r="A5285" s="41" t="s">
        <v>26</v>
      </c>
      <c r="B5285" s="42">
        <v>0.44700000000000001</v>
      </c>
      <c r="C5285" s="42">
        <v>116.22</v>
      </c>
      <c r="D5285" s="42">
        <v>260</v>
      </c>
      <c r="E5285" s="43">
        <v>44593</v>
      </c>
    </row>
    <row r="5286" spans="1:5" x14ac:dyDescent="0.25">
      <c r="A5286" s="41" t="s">
        <v>26</v>
      </c>
      <c r="B5286" s="42">
        <v>2.4380000000000002</v>
      </c>
      <c r="C5286" s="42">
        <v>633.88</v>
      </c>
      <c r="D5286" s="42">
        <v>260</v>
      </c>
      <c r="E5286" s="43">
        <v>44593</v>
      </c>
    </row>
    <row r="5287" spans="1:5" x14ac:dyDescent="0.25">
      <c r="A5287" s="41" t="s">
        <v>26</v>
      </c>
      <c r="B5287" s="42">
        <v>6.6980000000000004</v>
      </c>
      <c r="C5287" s="42">
        <v>1741.48</v>
      </c>
      <c r="D5287" s="42">
        <v>260</v>
      </c>
      <c r="E5287" s="43">
        <v>44593</v>
      </c>
    </row>
    <row r="5288" spans="1:5" x14ac:dyDescent="0.25">
      <c r="A5288" s="41" t="s">
        <v>26</v>
      </c>
      <c r="B5288" s="42">
        <v>0.73299999999999998</v>
      </c>
      <c r="C5288" s="42">
        <v>190.58</v>
      </c>
      <c r="D5288" s="42">
        <v>260</v>
      </c>
      <c r="E5288" s="43">
        <v>44593</v>
      </c>
    </row>
    <row r="5289" spans="1:5" x14ac:dyDescent="0.25">
      <c r="A5289" s="41" t="s">
        <v>26</v>
      </c>
      <c r="B5289" s="42">
        <v>6.1870000000000003</v>
      </c>
      <c r="C5289" s="42">
        <v>1608.62</v>
      </c>
      <c r="D5289" s="42">
        <v>260</v>
      </c>
      <c r="E5289" s="43">
        <v>44593</v>
      </c>
    </row>
    <row r="5290" spans="1:5" x14ac:dyDescent="0.25">
      <c r="A5290" s="41" t="s">
        <v>26</v>
      </c>
      <c r="B5290" s="42">
        <v>66.453000000000003</v>
      </c>
      <c r="C5290" s="42">
        <v>17277.78</v>
      </c>
      <c r="D5290" s="42">
        <v>260</v>
      </c>
      <c r="E5290" s="43">
        <v>44593</v>
      </c>
    </row>
    <row r="5291" spans="1:5" x14ac:dyDescent="0.25">
      <c r="A5291" s="41" t="s">
        <v>26</v>
      </c>
      <c r="B5291" s="42">
        <v>0.90600000000000003</v>
      </c>
      <c r="C5291" s="42">
        <v>235.56</v>
      </c>
      <c r="D5291" s="42">
        <v>260</v>
      </c>
      <c r="E5291" s="43">
        <v>44593</v>
      </c>
    </row>
    <row r="5292" spans="1:5" x14ac:dyDescent="0.25">
      <c r="A5292" s="41" t="s">
        <v>26</v>
      </c>
      <c r="B5292" s="42">
        <v>25.975999999999999</v>
      </c>
      <c r="C5292" s="42">
        <v>6753.76</v>
      </c>
      <c r="D5292" s="42">
        <v>260</v>
      </c>
      <c r="E5292" s="43">
        <v>44593</v>
      </c>
    </row>
    <row r="5293" spans="1:5" x14ac:dyDescent="0.25">
      <c r="A5293" s="41" t="s">
        <v>26</v>
      </c>
      <c r="B5293" s="42">
        <v>5.32</v>
      </c>
      <c r="C5293" s="42">
        <v>1383.2</v>
      </c>
      <c r="D5293" s="42">
        <v>260</v>
      </c>
      <c r="E5293" s="43">
        <v>44593</v>
      </c>
    </row>
    <row r="5294" spans="1:5" x14ac:dyDescent="0.25">
      <c r="A5294" s="41" t="s">
        <v>26</v>
      </c>
      <c r="B5294" s="42">
        <v>6.9020000000000001</v>
      </c>
      <c r="C5294" s="42">
        <v>1794.52</v>
      </c>
      <c r="D5294" s="42">
        <v>260</v>
      </c>
      <c r="E5294" s="43">
        <v>44593</v>
      </c>
    </row>
    <row r="5295" spans="1:5" x14ac:dyDescent="0.25">
      <c r="A5295" s="41" t="s">
        <v>26</v>
      </c>
      <c r="B5295" s="42">
        <v>3.5670000000000002</v>
      </c>
      <c r="C5295" s="42">
        <v>927.42</v>
      </c>
      <c r="D5295" s="42">
        <v>260</v>
      </c>
      <c r="E5295" s="43">
        <v>44593</v>
      </c>
    </row>
    <row r="5296" spans="1:5" x14ac:dyDescent="0.25">
      <c r="A5296" s="41" t="s">
        <v>26</v>
      </c>
      <c r="B5296" s="42">
        <v>5.8440000000000003</v>
      </c>
      <c r="C5296" s="42">
        <v>1519.44</v>
      </c>
      <c r="D5296" s="42">
        <v>260</v>
      </c>
      <c r="E5296" s="43">
        <v>44593</v>
      </c>
    </row>
    <row r="5297" spans="1:5" x14ac:dyDescent="0.25">
      <c r="A5297" s="41" t="s">
        <v>26</v>
      </c>
      <c r="B5297" s="42">
        <v>16.420000000000002</v>
      </c>
      <c r="C5297" s="42">
        <v>4269.2</v>
      </c>
      <c r="D5297" s="42">
        <v>260</v>
      </c>
      <c r="E5297" s="43">
        <v>44593</v>
      </c>
    </row>
    <row r="5298" spans="1:5" x14ac:dyDescent="0.25">
      <c r="A5298" s="41" t="s">
        <v>26</v>
      </c>
      <c r="B5298" s="42">
        <v>8.1210000000000004</v>
      </c>
      <c r="C5298" s="42">
        <v>2111.46</v>
      </c>
      <c r="D5298" s="42">
        <v>260</v>
      </c>
      <c r="E5298" s="43">
        <v>44593</v>
      </c>
    </row>
    <row r="5299" spans="1:5" x14ac:dyDescent="0.25">
      <c r="A5299" s="41" t="s">
        <v>26</v>
      </c>
      <c r="B5299" s="42">
        <v>4.1239999999999997</v>
      </c>
      <c r="C5299" s="42">
        <v>1072.24</v>
      </c>
      <c r="D5299" s="42">
        <v>260</v>
      </c>
      <c r="E5299" s="43">
        <v>44593</v>
      </c>
    </row>
    <row r="5300" spans="1:5" x14ac:dyDescent="0.25">
      <c r="A5300" s="41" t="s">
        <v>26</v>
      </c>
      <c r="B5300" s="42">
        <v>3.609</v>
      </c>
      <c r="C5300" s="42">
        <v>938.34</v>
      </c>
      <c r="D5300" s="42">
        <v>260</v>
      </c>
      <c r="E5300" s="43">
        <v>44593</v>
      </c>
    </row>
    <row r="5301" spans="1:5" x14ac:dyDescent="0.25">
      <c r="A5301" s="41" t="s">
        <v>26</v>
      </c>
      <c r="B5301" s="42">
        <v>6.5209999999999999</v>
      </c>
      <c r="C5301" s="42">
        <v>1695.46</v>
      </c>
      <c r="D5301" s="42">
        <v>260</v>
      </c>
      <c r="E5301" s="43">
        <v>44593</v>
      </c>
    </row>
    <row r="5302" spans="1:5" x14ac:dyDescent="0.25">
      <c r="A5302" s="41" t="s">
        <v>26</v>
      </c>
      <c r="B5302" s="42">
        <v>1.054</v>
      </c>
      <c r="C5302" s="42">
        <v>274.04000000000002</v>
      </c>
      <c r="D5302" s="42">
        <v>260</v>
      </c>
      <c r="E5302" s="43">
        <v>44593</v>
      </c>
    </row>
    <row r="5303" spans="1:5" x14ac:dyDescent="0.25">
      <c r="A5303" s="41" t="s">
        <v>26</v>
      </c>
      <c r="B5303" s="42">
        <v>18.48</v>
      </c>
      <c r="C5303" s="42">
        <v>4804.8</v>
      </c>
      <c r="D5303" s="42">
        <v>260</v>
      </c>
      <c r="E5303" s="43">
        <v>44593</v>
      </c>
    </row>
    <row r="5304" spans="1:5" x14ac:dyDescent="0.25">
      <c r="A5304" s="41" t="s">
        <v>26</v>
      </c>
      <c r="B5304" s="42">
        <v>3.3719999999999999</v>
      </c>
      <c r="C5304" s="42">
        <v>876.72</v>
      </c>
      <c r="D5304" s="42">
        <v>260</v>
      </c>
      <c r="E5304" s="43">
        <v>44593</v>
      </c>
    </row>
    <row r="5305" spans="1:5" x14ac:dyDescent="0.25">
      <c r="A5305" s="41" t="s">
        <v>26</v>
      </c>
      <c r="B5305" s="42">
        <v>0.52600000000000002</v>
      </c>
      <c r="C5305" s="42">
        <v>136.76</v>
      </c>
      <c r="D5305" s="42">
        <v>260</v>
      </c>
      <c r="E5305" s="43">
        <v>44593</v>
      </c>
    </row>
    <row r="5306" spans="1:5" x14ac:dyDescent="0.25">
      <c r="A5306" s="41" t="s">
        <v>26</v>
      </c>
      <c r="B5306" s="42">
        <v>5.7590000000000003</v>
      </c>
      <c r="C5306" s="42">
        <v>1497.34</v>
      </c>
      <c r="D5306" s="42">
        <v>260</v>
      </c>
      <c r="E5306" s="43">
        <v>44593</v>
      </c>
    </row>
    <row r="5307" spans="1:5" x14ac:dyDescent="0.25">
      <c r="A5307" s="41" t="s">
        <v>26</v>
      </c>
      <c r="B5307" s="42">
        <v>9.5129999999999999</v>
      </c>
      <c r="C5307" s="42">
        <v>2473.38</v>
      </c>
      <c r="D5307" s="42">
        <v>260</v>
      </c>
      <c r="E5307" s="43">
        <v>44593</v>
      </c>
    </row>
    <row r="5308" spans="1:5" x14ac:dyDescent="0.25">
      <c r="A5308" s="41" t="s">
        <v>26</v>
      </c>
      <c r="B5308" s="42">
        <v>11.378</v>
      </c>
      <c r="C5308" s="42">
        <v>2958.28</v>
      </c>
      <c r="D5308" s="42">
        <v>260</v>
      </c>
      <c r="E5308" s="43">
        <v>44593</v>
      </c>
    </row>
    <row r="5309" spans="1:5" x14ac:dyDescent="0.25">
      <c r="A5309" s="41" t="s">
        <v>26</v>
      </c>
      <c r="B5309" s="42">
        <v>0.52600000000000002</v>
      </c>
      <c r="C5309" s="42">
        <v>136.76</v>
      </c>
      <c r="D5309" s="42">
        <v>260</v>
      </c>
      <c r="E5309" s="43">
        <v>44593</v>
      </c>
    </row>
    <row r="5310" spans="1:5" x14ac:dyDescent="0.25">
      <c r="A5310" s="41" t="s">
        <v>26</v>
      </c>
      <c r="B5310" s="42">
        <v>5.7149999999999999</v>
      </c>
      <c r="C5310" s="42">
        <v>1485.9</v>
      </c>
      <c r="D5310" s="42">
        <v>260</v>
      </c>
      <c r="E5310" s="43">
        <v>44593</v>
      </c>
    </row>
    <row r="5311" spans="1:5" x14ac:dyDescent="0.25">
      <c r="A5311" s="41" t="s">
        <v>26</v>
      </c>
      <c r="B5311" s="42">
        <v>2.3250000000000002</v>
      </c>
      <c r="C5311" s="42">
        <v>604.5</v>
      </c>
      <c r="D5311" s="42">
        <v>260</v>
      </c>
      <c r="E5311" s="43">
        <v>44593</v>
      </c>
    </row>
    <row r="5312" spans="1:5" x14ac:dyDescent="0.25">
      <c r="A5312" s="41" t="s">
        <v>26</v>
      </c>
      <c r="B5312" s="42">
        <v>5.8440000000000003</v>
      </c>
      <c r="C5312" s="42">
        <v>1519.44</v>
      </c>
      <c r="D5312" s="42">
        <v>260</v>
      </c>
      <c r="E5312" s="43">
        <v>44593</v>
      </c>
    </row>
    <row r="5313" spans="1:5" x14ac:dyDescent="0.25">
      <c r="A5313" s="41" t="s">
        <v>26</v>
      </c>
      <c r="B5313" s="42">
        <v>3.411</v>
      </c>
      <c r="C5313" s="42">
        <v>886.86</v>
      </c>
      <c r="D5313" s="42">
        <v>260</v>
      </c>
      <c r="E5313" s="43">
        <v>44593</v>
      </c>
    </row>
    <row r="5314" spans="1:5" x14ac:dyDescent="0.25">
      <c r="A5314" s="41" t="s">
        <v>26</v>
      </c>
      <c r="B5314" s="42">
        <v>1.8089999999999999</v>
      </c>
      <c r="C5314" s="42">
        <v>470.34</v>
      </c>
      <c r="D5314" s="42">
        <v>260</v>
      </c>
      <c r="E5314" s="43">
        <v>44593</v>
      </c>
    </row>
    <row r="5315" spans="1:5" x14ac:dyDescent="0.25">
      <c r="A5315" s="41" t="s">
        <v>26</v>
      </c>
      <c r="B5315" s="42">
        <v>0.86299999999999999</v>
      </c>
      <c r="C5315" s="42">
        <v>224.38</v>
      </c>
      <c r="D5315" s="42">
        <v>260</v>
      </c>
      <c r="E5315" s="43">
        <v>44593</v>
      </c>
    </row>
    <row r="5316" spans="1:5" x14ac:dyDescent="0.25">
      <c r="A5316" s="41" t="s">
        <v>26</v>
      </c>
      <c r="B5316" s="42">
        <v>19.513000000000002</v>
      </c>
      <c r="C5316" s="42">
        <v>4953.4799999999996</v>
      </c>
      <c r="D5316" s="42">
        <v>253.86</v>
      </c>
      <c r="E5316" s="43">
        <v>44593</v>
      </c>
    </row>
    <row r="5317" spans="1:5" x14ac:dyDescent="0.25">
      <c r="A5317" s="41" t="s">
        <v>26</v>
      </c>
      <c r="B5317" s="42">
        <v>10.278</v>
      </c>
      <c r="C5317" s="42">
        <v>2158.38</v>
      </c>
      <c r="D5317" s="42">
        <v>210</v>
      </c>
      <c r="E5317" s="43">
        <v>44593</v>
      </c>
    </row>
    <row r="5318" spans="1:5" x14ac:dyDescent="0.25">
      <c r="A5318" s="41" t="s">
        <v>26</v>
      </c>
      <c r="B5318" s="42">
        <v>1.054</v>
      </c>
      <c r="C5318" s="42">
        <v>221.34</v>
      </c>
      <c r="D5318" s="42">
        <v>210</v>
      </c>
      <c r="E5318" s="43">
        <v>44593</v>
      </c>
    </row>
    <row r="5319" spans="1:5" x14ac:dyDescent="0.25">
      <c r="A5319" s="41" t="s">
        <v>26</v>
      </c>
      <c r="B5319" s="42">
        <v>3.6989999999999998</v>
      </c>
      <c r="C5319" s="42">
        <v>776.79</v>
      </c>
      <c r="D5319" s="42">
        <v>210</v>
      </c>
      <c r="E5319" s="43">
        <v>44593</v>
      </c>
    </row>
    <row r="5320" spans="1:5" x14ac:dyDescent="0.25">
      <c r="A5320" s="41" t="s">
        <v>26</v>
      </c>
      <c r="B5320" s="42">
        <v>4.4450000000000003</v>
      </c>
      <c r="C5320" s="42">
        <v>933.45</v>
      </c>
      <c r="D5320" s="42">
        <v>210</v>
      </c>
      <c r="E5320" s="43">
        <v>44593</v>
      </c>
    </row>
    <row r="5321" spans="1:5" x14ac:dyDescent="0.25">
      <c r="A5321" s="41" t="s">
        <v>26</v>
      </c>
      <c r="B5321" s="42">
        <v>4.1239999999999997</v>
      </c>
      <c r="C5321" s="42">
        <v>866.04</v>
      </c>
      <c r="D5321" s="42">
        <v>210</v>
      </c>
      <c r="E5321" s="43">
        <v>44593</v>
      </c>
    </row>
    <row r="5322" spans="1:5" x14ac:dyDescent="0.25">
      <c r="A5322" s="41" t="s">
        <v>51</v>
      </c>
      <c r="B5322" s="42">
        <v>2.23</v>
      </c>
      <c r="C5322" s="42">
        <v>245.3</v>
      </c>
      <c r="D5322" s="42">
        <v>110</v>
      </c>
      <c r="E5322" s="43">
        <v>44593</v>
      </c>
    </row>
    <row r="5323" spans="1:5" x14ac:dyDescent="0.25">
      <c r="A5323" s="41" t="s">
        <v>51</v>
      </c>
      <c r="B5323" s="42">
        <v>5.2190000000000003</v>
      </c>
      <c r="C5323" s="42">
        <v>574.09</v>
      </c>
      <c r="D5323" s="42">
        <v>110</v>
      </c>
      <c r="E5323" s="43">
        <v>44593</v>
      </c>
    </row>
    <row r="5324" spans="1:5" x14ac:dyDescent="0.25">
      <c r="A5324" s="41" t="s">
        <v>51</v>
      </c>
      <c r="B5324" s="42">
        <v>7.49</v>
      </c>
      <c r="C5324" s="42">
        <v>823.9</v>
      </c>
      <c r="D5324" s="42">
        <v>110</v>
      </c>
      <c r="E5324" s="43">
        <v>44593</v>
      </c>
    </row>
    <row r="5325" spans="1:5" x14ac:dyDescent="0.25">
      <c r="A5325" s="41" t="s">
        <v>51</v>
      </c>
      <c r="B5325" s="42">
        <v>4.2549999999999999</v>
      </c>
      <c r="C5325" s="42">
        <v>468.05</v>
      </c>
      <c r="D5325" s="42">
        <v>110</v>
      </c>
      <c r="E5325" s="43">
        <v>44593</v>
      </c>
    </row>
    <row r="5326" spans="1:5" x14ac:dyDescent="0.25">
      <c r="A5326" s="41" t="s">
        <v>51</v>
      </c>
      <c r="B5326" s="42">
        <v>6.4000000000000001E-2</v>
      </c>
      <c r="C5326" s="42">
        <v>7.04</v>
      </c>
      <c r="D5326" s="42">
        <v>110</v>
      </c>
      <c r="E5326" s="43">
        <v>44593</v>
      </c>
    </row>
    <row r="5327" spans="1:5" x14ac:dyDescent="0.25">
      <c r="A5327" s="41" t="s">
        <v>51</v>
      </c>
      <c r="B5327" s="42">
        <v>5.6029999999999998</v>
      </c>
      <c r="C5327" s="42">
        <v>616.33000000000004</v>
      </c>
      <c r="D5327" s="42">
        <v>110</v>
      </c>
      <c r="E5327" s="43">
        <v>44593</v>
      </c>
    </row>
    <row r="5328" spans="1:5" x14ac:dyDescent="0.25">
      <c r="A5328" s="41" t="s">
        <v>51</v>
      </c>
      <c r="B5328" s="42">
        <v>1.877</v>
      </c>
      <c r="C5328" s="42">
        <v>206.47</v>
      </c>
      <c r="D5328" s="42">
        <v>110</v>
      </c>
      <c r="E5328" s="43">
        <v>44593</v>
      </c>
    </row>
    <row r="5329" spans="1:5" x14ac:dyDescent="0.25">
      <c r="A5329" s="41" t="s">
        <v>51</v>
      </c>
      <c r="B5329" s="42">
        <v>0.94799999999999995</v>
      </c>
      <c r="C5329" s="42">
        <v>104.28</v>
      </c>
      <c r="D5329" s="42">
        <v>110</v>
      </c>
      <c r="E5329" s="43">
        <v>44593</v>
      </c>
    </row>
    <row r="5330" spans="1:5" x14ac:dyDescent="0.25">
      <c r="A5330" s="41" t="s">
        <v>51</v>
      </c>
      <c r="B5330" s="42">
        <v>1.79</v>
      </c>
      <c r="C5330" s="42">
        <v>196.9</v>
      </c>
      <c r="D5330" s="42">
        <v>110</v>
      </c>
      <c r="E5330" s="43">
        <v>44593</v>
      </c>
    </row>
    <row r="5331" spans="1:5" x14ac:dyDescent="0.25">
      <c r="A5331" s="41" t="s">
        <v>51</v>
      </c>
      <c r="B5331" s="42">
        <v>9.7409999999999997</v>
      </c>
      <c r="C5331" s="42">
        <v>1071.51</v>
      </c>
      <c r="D5331" s="42">
        <v>110</v>
      </c>
      <c r="E5331" s="43">
        <v>44593</v>
      </c>
    </row>
    <row r="5332" spans="1:5" x14ac:dyDescent="0.25">
      <c r="A5332" s="41" t="s">
        <v>51</v>
      </c>
      <c r="B5332" s="42">
        <v>0.50600000000000001</v>
      </c>
      <c r="C5332" s="42">
        <v>55.66</v>
      </c>
      <c r="D5332" s="42">
        <v>110</v>
      </c>
      <c r="E5332" s="43">
        <v>44593</v>
      </c>
    </row>
    <row r="5333" spans="1:5" x14ac:dyDescent="0.25">
      <c r="A5333" s="41" t="s">
        <v>51</v>
      </c>
      <c r="B5333" s="42">
        <v>4.1639999999999997</v>
      </c>
      <c r="C5333" s="42">
        <v>458.04</v>
      </c>
      <c r="D5333" s="42">
        <v>110</v>
      </c>
      <c r="E5333" s="43">
        <v>44593</v>
      </c>
    </row>
    <row r="5334" spans="1:5" x14ac:dyDescent="0.25">
      <c r="A5334" s="41" t="s">
        <v>51</v>
      </c>
      <c r="B5334" s="42">
        <v>2.907</v>
      </c>
      <c r="C5334" s="42">
        <v>319.77</v>
      </c>
      <c r="D5334" s="42">
        <v>110</v>
      </c>
      <c r="E5334" s="43">
        <v>44593</v>
      </c>
    </row>
    <row r="5335" spans="1:5" x14ac:dyDescent="0.25">
      <c r="A5335" s="41" t="s">
        <v>51</v>
      </c>
      <c r="B5335" s="42">
        <v>6.4000000000000001E-2</v>
      </c>
      <c r="C5335" s="42">
        <v>7.04</v>
      </c>
      <c r="D5335" s="42">
        <v>110</v>
      </c>
      <c r="E5335" s="43">
        <v>44593</v>
      </c>
    </row>
    <row r="5336" spans="1:5" x14ac:dyDescent="0.25">
      <c r="A5336" s="41" t="s">
        <v>51</v>
      </c>
      <c r="B5336" s="42">
        <v>3.048</v>
      </c>
      <c r="C5336" s="42">
        <v>335.28</v>
      </c>
      <c r="D5336" s="42">
        <v>110</v>
      </c>
      <c r="E5336" s="43">
        <v>44593</v>
      </c>
    </row>
    <row r="5337" spans="1:5" x14ac:dyDescent="0.25">
      <c r="A5337" s="41" t="s">
        <v>51</v>
      </c>
      <c r="B5337" s="42">
        <v>8.0250000000000004</v>
      </c>
      <c r="C5337" s="42">
        <v>882.75</v>
      </c>
      <c r="D5337" s="42">
        <v>110</v>
      </c>
      <c r="E5337" s="43">
        <v>44593</v>
      </c>
    </row>
    <row r="5338" spans="1:5" x14ac:dyDescent="0.25">
      <c r="A5338" s="41" t="s">
        <v>51</v>
      </c>
      <c r="B5338" s="42">
        <v>0.45100000000000001</v>
      </c>
      <c r="C5338" s="42">
        <v>49.61</v>
      </c>
      <c r="D5338" s="42">
        <v>110</v>
      </c>
      <c r="E5338" s="43">
        <v>44593</v>
      </c>
    </row>
    <row r="5339" spans="1:5" x14ac:dyDescent="0.25">
      <c r="A5339" s="41" t="s">
        <v>51</v>
      </c>
      <c r="B5339" s="42">
        <v>0.71599999999999997</v>
      </c>
      <c r="C5339" s="42">
        <v>78.760000000000005</v>
      </c>
      <c r="D5339" s="42">
        <v>110</v>
      </c>
      <c r="E5339" s="43">
        <v>44593</v>
      </c>
    </row>
    <row r="5340" spans="1:5" x14ac:dyDescent="0.25">
      <c r="A5340" s="41" t="s">
        <v>51</v>
      </c>
      <c r="B5340" s="42">
        <v>2.6480000000000001</v>
      </c>
      <c r="C5340" s="42">
        <v>291.27999999999997</v>
      </c>
      <c r="D5340" s="42">
        <v>110</v>
      </c>
      <c r="E5340" s="43">
        <v>44593</v>
      </c>
    </row>
    <row r="5341" spans="1:5" x14ac:dyDescent="0.25">
      <c r="A5341" s="41" t="s">
        <v>51</v>
      </c>
      <c r="B5341" s="42">
        <v>6.06</v>
      </c>
      <c r="C5341" s="42">
        <v>666.6</v>
      </c>
      <c r="D5341" s="42">
        <v>110</v>
      </c>
      <c r="E5341" s="43">
        <v>44593</v>
      </c>
    </row>
    <row r="5342" spans="1:5" x14ac:dyDescent="0.25">
      <c r="A5342" s="41" t="s">
        <v>51</v>
      </c>
      <c r="B5342" s="42">
        <v>1.246</v>
      </c>
      <c r="C5342" s="42">
        <v>137.06</v>
      </c>
      <c r="D5342" s="42">
        <v>110</v>
      </c>
      <c r="E5342" s="43">
        <v>44593</v>
      </c>
    </row>
    <row r="5343" spans="1:5" x14ac:dyDescent="0.25">
      <c r="A5343" s="41" t="s">
        <v>51</v>
      </c>
      <c r="B5343" s="42">
        <v>3.2519999999999998</v>
      </c>
      <c r="C5343" s="42">
        <v>357.72</v>
      </c>
      <c r="D5343" s="42">
        <v>110</v>
      </c>
      <c r="E5343" s="43">
        <v>44593</v>
      </c>
    </row>
    <row r="5344" spans="1:5" x14ac:dyDescent="0.25">
      <c r="A5344" s="41" t="s">
        <v>51</v>
      </c>
      <c r="B5344" s="42">
        <v>1.593</v>
      </c>
      <c r="C5344" s="42">
        <v>175.23</v>
      </c>
      <c r="D5344" s="42">
        <v>110</v>
      </c>
      <c r="E5344" s="43">
        <v>44593</v>
      </c>
    </row>
    <row r="5345" spans="1:5" x14ac:dyDescent="0.25">
      <c r="A5345" s="41" t="s">
        <v>51</v>
      </c>
      <c r="B5345" s="42">
        <v>0.50600000000000001</v>
      </c>
      <c r="C5345" s="42">
        <v>55.66</v>
      </c>
      <c r="D5345" s="42">
        <v>110</v>
      </c>
      <c r="E5345" s="43">
        <v>44593</v>
      </c>
    </row>
    <row r="5346" spans="1:5" x14ac:dyDescent="0.25">
      <c r="A5346" s="41" t="s">
        <v>51</v>
      </c>
      <c r="B5346" s="42">
        <v>3.3679999999999999</v>
      </c>
      <c r="C5346" s="42">
        <v>370.48</v>
      </c>
      <c r="D5346" s="42">
        <v>110</v>
      </c>
      <c r="E5346" s="43">
        <v>44593</v>
      </c>
    </row>
    <row r="5347" spans="1:5" x14ac:dyDescent="0.25">
      <c r="A5347" s="41" t="s">
        <v>51</v>
      </c>
      <c r="B5347" s="42">
        <v>12.276999999999999</v>
      </c>
      <c r="C5347" s="42">
        <v>1350.47</v>
      </c>
      <c r="D5347" s="42">
        <v>110</v>
      </c>
      <c r="E5347" s="43">
        <v>44593</v>
      </c>
    </row>
    <row r="5348" spans="1:5" x14ac:dyDescent="0.25">
      <c r="A5348" s="41" t="s">
        <v>51</v>
      </c>
      <c r="B5348" s="42">
        <v>0.94799999999999995</v>
      </c>
      <c r="C5348" s="42">
        <v>104.28</v>
      </c>
      <c r="D5348" s="42">
        <v>110</v>
      </c>
      <c r="E5348" s="43">
        <v>44593</v>
      </c>
    </row>
    <row r="5349" spans="1:5" x14ac:dyDescent="0.25">
      <c r="A5349" s="41" t="s">
        <v>51</v>
      </c>
      <c r="B5349" s="42">
        <v>1.488</v>
      </c>
      <c r="C5349" s="42">
        <v>163.68</v>
      </c>
      <c r="D5349" s="42">
        <v>110</v>
      </c>
      <c r="E5349" s="43">
        <v>44593</v>
      </c>
    </row>
    <row r="5350" spans="1:5" x14ac:dyDescent="0.25">
      <c r="A5350" s="41" t="s">
        <v>51</v>
      </c>
      <c r="B5350" s="42">
        <v>4.7830000000000004</v>
      </c>
      <c r="C5350" s="42">
        <v>526.13</v>
      </c>
      <c r="D5350" s="42">
        <v>110</v>
      </c>
      <c r="E5350" s="43">
        <v>44593</v>
      </c>
    </row>
    <row r="5351" spans="1:5" x14ac:dyDescent="0.25">
      <c r="A5351" s="41" t="s">
        <v>51</v>
      </c>
      <c r="B5351" s="42">
        <v>2.7919999999999998</v>
      </c>
      <c r="C5351" s="42">
        <v>307.12</v>
      </c>
      <c r="D5351" s="42">
        <v>110</v>
      </c>
      <c r="E5351" s="43">
        <v>44593</v>
      </c>
    </row>
    <row r="5352" spans="1:5" x14ac:dyDescent="0.25">
      <c r="A5352" s="41" t="s">
        <v>51</v>
      </c>
      <c r="B5352" s="42">
        <v>0.34499999999999997</v>
      </c>
      <c r="C5352" s="42">
        <v>37.950000000000003</v>
      </c>
      <c r="D5352" s="42">
        <v>110</v>
      </c>
      <c r="E5352" s="43">
        <v>44593</v>
      </c>
    </row>
    <row r="5353" spans="1:5" x14ac:dyDescent="0.25">
      <c r="A5353" s="41" t="s">
        <v>51</v>
      </c>
      <c r="B5353" s="42">
        <v>0.23300000000000001</v>
      </c>
      <c r="C5353" s="42">
        <v>25.63</v>
      </c>
      <c r="D5353" s="42">
        <v>110</v>
      </c>
      <c r="E5353" s="43">
        <v>44593</v>
      </c>
    </row>
    <row r="5354" spans="1:5" x14ac:dyDescent="0.25">
      <c r="A5354" s="41" t="s">
        <v>51</v>
      </c>
      <c r="B5354" s="42">
        <v>3.3679999999999999</v>
      </c>
      <c r="C5354" s="42">
        <v>370.48</v>
      </c>
      <c r="D5354" s="42">
        <v>110</v>
      </c>
      <c r="E5354" s="43">
        <v>44593</v>
      </c>
    </row>
    <row r="5355" spans="1:5" x14ac:dyDescent="0.25">
      <c r="A5355" s="41" t="s">
        <v>51</v>
      </c>
      <c r="B5355" s="42">
        <v>4.5869999999999997</v>
      </c>
      <c r="C5355" s="42">
        <v>504.57</v>
      </c>
      <c r="D5355" s="42">
        <v>110</v>
      </c>
      <c r="E5355" s="43">
        <v>44593</v>
      </c>
    </row>
    <row r="5356" spans="1:5" x14ac:dyDescent="0.25">
      <c r="A5356" s="41" t="s">
        <v>51</v>
      </c>
      <c r="B5356" s="42">
        <v>0.50600000000000001</v>
      </c>
      <c r="C5356" s="42">
        <v>55.66</v>
      </c>
      <c r="D5356" s="42">
        <v>110</v>
      </c>
      <c r="E5356" s="43">
        <v>44593</v>
      </c>
    </row>
    <row r="5357" spans="1:5" x14ac:dyDescent="0.25">
      <c r="A5357" s="41" t="s">
        <v>51</v>
      </c>
      <c r="B5357" s="42">
        <v>3.6040000000000001</v>
      </c>
      <c r="C5357" s="42">
        <v>396.44</v>
      </c>
      <c r="D5357" s="42">
        <v>110</v>
      </c>
      <c r="E5357" s="43">
        <v>44593</v>
      </c>
    </row>
    <row r="5358" spans="1:5" x14ac:dyDescent="0.25">
      <c r="A5358" s="41" t="s">
        <v>51</v>
      </c>
      <c r="B5358" s="42">
        <v>1.2909999999999999</v>
      </c>
      <c r="C5358" s="42">
        <v>142.01</v>
      </c>
      <c r="D5358" s="42">
        <v>110</v>
      </c>
      <c r="E5358" s="43">
        <v>44593</v>
      </c>
    </row>
    <row r="5359" spans="1:5" x14ac:dyDescent="0.25">
      <c r="A5359" s="41" t="s">
        <v>51</v>
      </c>
      <c r="B5359" s="42">
        <v>0.45100000000000001</v>
      </c>
      <c r="C5359" s="42">
        <v>49.61</v>
      </c>
      <c r="D5359" s="42">
        <v>110</v>
      </c>
      <c r="E5359" s="43">
        <v>44593</v>
      </c>
    </row>
    <row r="5360" spans="1:5" x14ac:dyDescent="0.25">
      <c r="A5360" s="41" t="s">
        <v>51</v>
      </c>
      <c r="B5360" s="42">
        <v>3.2269999999999999</v>
      </c>
      <c r="C5360" s="42">
        <v>354.97</v>
      </c>
      <c r="D5360" s="42">
        <v>110</v>
      </c>
      <c r="E5360" s="43">
        <v>44593</v>
      </c>
    </row>
    <row r="5361" spans="1:5" x14ac:dyDescent="0.25">
      <c r="A5361" s="41" t="s">
        <v>51</v>
      </c>
      <c r="B5361" s="42">
        <v>8.7409999999999997</v>
      </c>
      <c r="C5361" s="42">
        <v>961.51</v>
      </c>
      <c r="D5361" s="42">
        <v>110</v>
      </c>
      <c r="E5361" s="43">
        <v>44593</v>
      </c>
    </row>
    <row r="5362" spans="1:5" x14ac:dyDescent="0.25">
      <c r="A5362" s="41" t="s">
        <v>51</v>
      </c>
      <c r="B5362" s="42">
        <v>0.94799999999999995</v>
      </c>
      <c r="C5362" s="42">
        <v>104.28</v>
      </c>
      <c r="D5362" s="42">
        <v>110</v>
      </c>
      <c r="E5362" s="43">
        <v>44593</v>
      </c>
    </row>
    <row r="5363" spans="1:5" x14ac:dyDescent="0.25">
      <c r="A5363" s="41" t="s">
        <v>51</v>
      </c>
      <c r="B5363" s="42">
        <v>0.71599999999999997</v>
      </c>
      <c r="C5363" s="42">
        <v>78.760000000000005</v>
      </c>
      <c r="D5363" s="42">
        <v>110</v>
      </c>
      <c r="E5363" s="43">
        <v>44593</v>
      </c>
    </row>
    <row r="5364" spans="1:5" x14ac:dyDescent="0.25">
      <c r="A5364" s="41" t="s">
        <v>51</v>
      </c>
      <c r="B5364" s="42">
        <v>3.387</v>
      </c>
      <c r="C5364" s="42">
        <v>372.57</v>
      </c>
      <c r="D5364" s="42">
        <v>110</v>
      </c>
      <c r="E5364" s="43">
        <v>44593</v>
      </c>
    </row>
    <row r="5365" spans="1:5" x14ac:dyDescent="0.25">
      <c r="A5365" s="41" t="s">
        <v>51</v>
      </c>
      <c r="B5365" s="42">
        <v>1.83</v>
      </c>
      <c r="C5365" s="42">
        <v>201.3</v>
      </c>
      <c r="D5365" s="42">
        <v>110</v>
      </c>
      <c r="E5365" s="43">
        <v>44593</v>
      </c>
    </row>
    <row r="5366" spans="1:5" x14ac:dyDescent="0.25">
      <c r="A5366" s="41" t="s">
        <v>51</v>
      </c>
      <c r="B5366" s="42">
        <v>0.45100000000000001</v>
      </c>
      <c r="C5366" s="42">
        <v>49.61</v>
      </c>
      <c r="D5366" s="42">
        <v>110</v>
      </c>
      <c r="E5366" s="43">
        <v>44593</v>
      </c>
    </row>
    <row r="5367" spans="1:5" x14ac:dyDescent="0.25">
      <c r="A5367" s="41" t="s">
        <v>51</v>
      </c>
      <c r="B5367" s="42">
        <v>2.274</v>
      </c>
      <c r="C5367" s="42">
        <v>250.14</v>
      </c>
      <c r="D5367" s="42">
        <v>110</v>
      </c>
      <c r="E5367" s="43">
        <v>44593</v>
      </c>
    </row>
    <row r="5368" spans="1:5" x14ac:dyDescent="0.25">
      <c r="A5368" s="41" t="s">
        <v>51</v>
      </c>
      <c r="B5368" s="42">
        <v>4.4660000000000002</v>
      </c>
      <c r="C5368" s="42">
        <v>491.26</v>
      </c>
      <c r="D5368" s="42">
        <v>110</v>
      </c>
      <c r="E5368" s="43">
        <v>44593</v>
      </c>
    </row>
    <row r="5369" spans="1:5" x14ac:dyDescent="0.25">
      <c r="A5369" s="41" t="s">
        <v>51</v>
      </c>
      <c r="B5369" s="42">
        <v>6.4000000000000001E-2</v>
      </c>
      <c r="C5369" s="42">
        <v>7.04</v>
      </c>
      <c r="D5369" s="42">
        <v>110</v>
      </c>
      <c r="E5369" s="43">
        <v>44593</v>
      </c>
    </row>
    <row r="5370" spans="1:5" x14ac:dyDescent="0.25">
      <c r="A5370" s="41" t="s">
        <v>51</v>
      </c>
      <c r="B5370" s="42">
        <v>5.5259999999999998</v>
      </c>
      <c r="C5370" s="42">
        <v>607.86</v>
      </c>
      <c r="D5370" s="42">
        <v>110</v>
      </c>
      <c r="E5370" s="43">
        <v>44593</v>
      </c>
    </row>
    <row r="5371" spans="1:5" x14ac:dyDescent="0.25">
      <c r="A5371" s="41" t="s">
        <v>51</v>
      </c>
      <c r="B5371" s="42">
        <v>29.565000000000001</v>
      </c>
      <c r="C5371" s="42">
        <v>3252.15</v>
      </c>
      <c r="D5371" s="42">
        <v>110</v>
      </c>
      <c r="E5371" s="43">
        <v>44593</v>
      </c>
    </row>
    <row r="5372" spans="1:5" x14ac:dyDescent="0.25">
      <c r="A5372" s="41" t="s">
        <v>51</v>
      </c>
      <c r="B5372" s="42">
        <v>4.274</v>
      </c>
      <c r="C5372" s="42">
        <v>470.14</v>
      </c>
      <c r="D5372" s="42">
        <v>110</v>
      </c>
      <c r="E5372" s="43">
        <v>44593</v>
      </c>
    </row>
    <row r="5373" spans="1:5" x14ac:dyDescent="0.25">
      <c r="A5373" s="41" t="s">
        <v>51</v>
      </c>
      <c r="B5373" s="42">
        <v>0.08</v>
      </c>
      <c r="C5373" s="42">
        <v>8.8000000000000007</v>
      </c>
      <c r="D5373" s="42">
        <v>110</v>
      </c>
      <c r="E5373" s="43">
        <v>44593</v>
      </c>
    </row>
    <row r="5374" spans="1:5" x14ac:dyDescent="0.25">
      <c r="A5374" s="41" t="s">
        <v>51</v>
      </c>
      <c r="B5374" s="42">
        <v>6.5439999999999996</v>
      </c>
      <c r="C5374" s="42">
        <v>719.84</v>
      </c>
      <c r="D5374" s="42">
        <v>110</v>
      </c>
      <c r="E5374" s="43">
        <v>44593</v>
      </c>
    </row>
    <row r="5375" spans="1:5" x14ac:dyDescent="0.25">
      <c r="A5375" s="41" t="s">
        <v>51</v>
      </c>
      <c r="B5375" s="42">
        <v>1.9159999999999999</v>
      </c>
      <c r="C5375" s="42">
        <v>210.76</v>
      </c>
      <c r="D5375" s="42">
        <v>110</v>
      </c>
      <c r="E5375" s="43">
        <v>44593</v>
      </c>
    </row>
    <row r="5376" spans="1:5" x14ac:dyDescent="0.25">
      <c r="A5376" s="41" t="s">
        <v>51</v>
      </c>
      <c r="B5376" s="42">
        <v>0.997</v>
      </c>
      <c r="C5376" s="42">
        <v>109.67</v>
      </c>
      <c r="D5376" s="42">
        <v>110</v>
      </c>
      <c r="E5376" s="43">
        <v>44593</v>
      </c>
    </row>
    <row r="5377" spans="1:5" x14ac:dyDescent="0.25">
      <c r="A5377" s="41" t="s">
        <v>51</v>
      </c>
      <c r="B5377" s="42">
        <v>3.5579999999999998</v>
      </c>
      <c r="C5377" s="42">
        <v>391.38</v>
      </c>
      <c r="D5377" s="42">
        <v>110</v>
      </c>
      <c r="E5377" s="43">
        <v>44593</v>
      </c>
    </row>
    <row r="5378" spans="1:5" x14ac:dyDescent="0.25">
      <c r="A5378" s="41" t="s">
        <v>51</v>
      </c>
      <c r="B5378" s="42">
        <v>1.6140000000000001</v>
      </c>
      <c r="C5378" s="42">
        <v>177.54</v>
      </c>
      <c r="D5378" s="42">
        <v>110</v>
      </c>
      <c r="E5378" s="43">
        <v>44593</v>
      </c>
    </row>
    <row r="5379" spans="1:5" x14ac:dyDescent="0.25">
      <c r="A5379" s="41" t="s">
        <v>51</v>
      </c>
      <c r="B5379" s="42">
        <v>0.997</v>
      </c>
      <c r="C5379" s="42">
        <v>109.67</v>
      </c>
      <c r="D5379" s="42">
        <v>110</v>
      </c>
      <c r="E5379" s="43">
        <v>44593</v>
      </c>
    </row>
    <row r="5380" spans="1:5" x14ac:dyDescent="0.25">
      <c r="A5380" s="41" t="s">
        <v>51</v>
      </c>
      <c r="B5380" s="42">
        <v>4.7830000000000004</v>
      </c>
      <c r="C5380" s="42">
        <v>526.13</v>
      </c>
      <c r="D5380" s="42">
        <v>110</v>
      </c>
      <c r="E5380" s="43">
        <v>44593</v>
      </c>
    </row>
    <row r="5381" spans="1:5" x14ac:dyDescent="0.25">
      <c r="A5381" s="41" t="s">
        <v>51</v>
      </c>
      <c r="B5381" s="42">
        <v>12.074999999999999</v>
      </c>
      <c r="C5381" s="42">
        <v>1328.25</v>
      </c>
      <c r="D5381" s="42">
        <v>110</v>
      </c>
      <c r="E5381" s="43">
        <v>44593</v>
      </c>
    </row>
    <row r="5382" spans="1:5" x14ac:dyDescent="0.25">
      <c r="A5382" s="41" t="s">
        <v>51</v>
      </c>
      <c r="B5382" s="42">
        <v>0.59499999999999997</v>
      </c>
      <c r="C5382" s="42">
        <v>65.45</v>
      </c>
      <c r="D5382" s="42">
        <v>110</v>
      </c>
      <c r="E5382" s="43">
        <v>44593</v>
      </c>
    </row>
    <row r="5383" spans="1:5" x14ac:dyDescent="0.25">
      <c r="A5383" s="41" t="s">
        <v>51</v>
      </c>
      <c r="B5383" s="42">
        <v>3.198</v>
      </c>
      <c r="C5383" s="42">
        <v>351.78</v>
      </c>
      <c r="D5383" s="42">
        <v>110</v>
      </c>
      <c r="E5383" s="43">
        <v>44593</v>
      </c>
    </row>
    <row r="5384" spans="1:5" x14ac:dyDescent="0.25">
      <c r="A5384" s="41" t="s">
        <v>51</v>
      </c>
      <c r="B5384" s="42">
        <v>8.3179999999999996</v>
      </c>
      <c r="C5384" s="42">
        <v>914.98</v>
      </c>
      <c r="D5384" s="42">
        <v>110</v>
      </c>
      <c r="E5384" s="43">
        <v>44593</v>
      </c>
    </row>
    <row r="5385" spans="1:5" x14ac:dyDescent="0.25">
      <c r="A5385" s="41" t="s">
        <v>51</v>
      </c>
      <c r="B5385" s="42">
        <v>0.40600000000000003</v>
      </c>
      <c r="C5385" s="42">
        <v>44.66</v>
      </c>
      <c r="D5385" s="42">
        <v>110</v>
      </c>
      <c r="E5385" s="43">
        <v>44593</v>
      </c>
    </row>
    <row r="5386" spans="1:5" x14ac:dyDescent="0.25">
      <c r="A5386" s="41" t="s">
        <v>51</v>
      </c>
      <c r="B5386" s="42">
        <v>1.075</v>
      </c>
      <c r="C5386" s="42">
        <v>118.25</v>
      </c>
      <c r="D5386" s="42">
        <v>110</v>
      </c>
      <c r="E5386" s="43">
        <v>44593</v>
      </c>
    </row>
    <row r="5387" spans="1:5" x14ac:dyDescent="0.25">
      <c r="A5387" s="41" t="s">
        <v>51</v>
      </c>
      <c r="B5387" s="42">
        <v>2.7189999999999999</v>
      </c>
      <c r="C5387" s="42">
        <v>299.08999999999997</v>
      </c>
      <c r="D5387" s="42">
        <v>110</v>
      </c>
      <c r="E5387" s="43">
        <v>44593</v>
      </c>
    </row>
    <row r="5388" spans="1:5" x14ac:dyDescent="0.25">
      <c r="A5388" s="41" t="s">
        <v>51</v>
      </c>
      <c r="B5388" s="42">
        <v>6.3760000000000003</v>
      </c>
      <c r="C5388" s="42">
        <v>701.36</v>
      </c>
      <c r="D5388" s="42">
        <v>110</v>
      </c>
      <c r="E5388" s="43">
        <v>44593</v>
      </c>
    </row>
    <row r="5389" spans="1:5" x14ac:dyDescent="0.25">
      <c r="A5389" s="41" t="s">
        <v>51</v>
      </c>
      <c r="B5389" s="42">
        <v>1.246</v>
      </c>
      <c r="C5389" s="42">
        <v>137.06</v>
      </c>
      <c r="D5389" s="42">
        <v>110</v>
      </c>
      <c r="E5389" s="43">
        <v>44593</v>
      </c>
    </row>
    <row r="5390" spans="1:5" x14ac:dyDescent="0.25">
      <c r="A5390" s="41" t="s">
        <v>51</v>
      </c>
      <c r="B5390" s="42">
        <v>4.2270000000000003</v>
      </c>
      <c r="C5390" s="42">
        <v>464.97</v>
      </c>
      <c r="D5390" s="42">
        <v>110</v>
      </c>
      <c r="E5390" s="43">
        <v>44593</v>
      </c>
    </row>
    <row r="5391" spans="1:5" x14ac:dyDescent="0.25">
      <c r="A5391" s="41" t="s">
        <v>51</v>
      </c>
      <c r="B5391" s="42">
        <v>1.274</v>
      </c>
      <c r="C5391" s="42">
        <v>140.13999999999999</v>
      </c>
      <c r="D5391" s="42">
        <v>110</v>
      </c>
      <c r="E5391" s="43">
        <v>44593</v>
      </c>
    </row>
    <row r="5392" spans="1:5" x14ac:dyDescent="0.25">
      <c r="A5392" s="41" t="s">
        <v>51</v>
      </c>
      <c r="B5392" s="42">
        <v>0.53</v>
      </c>
      <c r="C5392" s="42">
        <v>58.3</v>
      </c>
      <c r="D5392" s="42">
        <v>110</v>
      </c>
      <c r="E5392" s="43">
        <v>44593</v>
      </c>
    </row>
    <row r="5393" spans="1:5" x14ac:dyDescent="0.25">
      <c r="A5393" s="41" t="s">
        <v>51</v>
      </c>
      <c r="B5393" s="42">
        <v>2.6779999999999999</v>
      </c>
      <c r="C5393" s="42">
        <v>294.58</v>
      </c>
      <c r="D5393" s="42">
        <v>110</v>
      </c>
      <c r="E5393" s="43">
        <v>44593</v>
      </c>
    </row>
    <row r="5394" spans="1:5" x14ac:dyDescent="0.25">
      <c r="A5394" s="41" t="s">
        <v>51</v>
      </c>
      <c r="B5394" s="42">
        <v>12.622</v>
      </c>
      <c r="C5394" s="42">
        <v>1388.42</v>
      </c>
      <c r="D5394" s="42">
        <v>110</v>
      </c>
      <c r="E5394" s="43">
        <v>44593</v>
      </c>
    </row>
    <row r="5395" spans="1:5" x14ac:dyDescent="0.25">
      <c r="A5395" s="41" t="s">
        <v>51</v>
      </c>
      <c r="B5395" s="42">
        <v>1.1160000000000001</v>
      </c>
      <c r="C5395" s="42">
        <v>122.76</v>
      </c>
      <c r="D5395" s="42">
        <v>110</v>
      </c>
      <c r="E5395" s="43">
        <v>44593</v>
      </c>
    </row>
    <row r="5396" spans="1:5" x14ac:dyDescent="0.25">
      <c r="A5396" s="41" t="s">
        <v>51</v>
      </c>
      <c r="B5396" s="42">
        <v>1.9119999999999999</v>
      </c>
      <c r="C5396" s="42">
        <v>210.32</v>
      </c>
      <c r="D5396" s="42">
        <v>110</v>
      </c>
      <c r="E5396" s="43">
        <v>44593</v>
      </c>
    </row>
    <row r="5397" spans="1:5" x14ac:dyDescent="0.25">
      <c r="A5397" s="41" t="s">
        <v>51</v>
      </c>
      <c r="B5397" s="42">
        <v>4.5430000000000001</v>
      </c>
      <c r="C5397" s="42">
        <v>499.73</v>
      </c>
      <c r="D5397" s="42">
        <v>110</v>
      </c>
      <c r="E5397" s="43">
        <v>44593</v>
      </c>
    </row>
    <row r="5398" spans="1:5" x14ac:dyDescent="0.25">
      <c r="A5398" s="41" t="s">
        <v>51</v>
      </c>
      <c r="B5398" s="42">
        <v>3.9060000000000001</v>
      </c>
      <c r="C5398" s="42">
        <v>429.66</v>
      </c>
      <c r="D5398" s="42">
        <v>110</v>
      </c>
      <c r="E5398" s="43">
        <v>44593</v>
      </c>
    </row>
    <row r="5399" spans="1:5" x14ac:dyDescent="0.25">
      <c r="A5399" s="41" t="s">
        <v>51</v>
      </c>
      <c r="B5399" s="42">
        <v>0.53</v>
      </c>
      <c r="C5399" s="42">
        <v>58.3</v>
      </c>
      <c r="D5399" s="42">
        <v>110</v>
      </c>
      <c r="E5399" s="43">
        <v>44593</v>
      </c>
    </row>
    <row r="5400" spans="1:5" x14ac:dyDescent="0.25">
      <c r="A5400" s="41" t="s">
        <v>51</v>
      </c>
      <c r="B5400" s="42">
        <v>0.23300000000000001</v>
      </c>
      <c r="C5400" s="42">
        <v>25.63</v>
      </c>
      <c r="D5400" s="42">
        <v>110</v>
      </c>
      <c r="E5400" s="43">
        <v>44593</v>
      </c>
    </row>
    <row r="5401" spans="1:5" x14ac:dyDescent="0.25">
      <c r="A5401" s="41" t="s">
        <v>51</v>
      </c>
      <c r="B5401" s="42">
        <v>4.4470000000000001</v>
      </c>
      <c r="C5401" s="42">
        <v>489.17</v>
      </c>
      <c r="D5401" s="42">
        <v>110</v>
      </c>
      <c r="E5401" s="43">
        <v>44593</v>
      </c>
    </row>
    <row r="5402" spans="1:5" x14ac:dyDescent="0.25">
      <c r="A5402" s="41" t="s">
        <v>51</v>
      </c>
      <c r="B5402" s="42">
        <v>4.9539999999999997</v>
      </c>
      <c r="C5402" s="42">
        <v>544.94000000000005</v>
      </c>
      <c r="D5402" s="42">
        <v>110</v>
      </c>
      <c r="E5402" s="43">
        <v>44593</v>
      </c>
    </row>
    <row r="5403" spans="1:5" x14ac:dyDescent="0.25">
      <c r="A5403" s="41" t="s">
        <v>51</v>
      </c>
      <c r="B5403" s="42">
        <v>0.59499999999999997</v>
      </c>
      <c r="C5403" s="42">
        <v>65.45</v>
      </c>
      <c r="D5403" s="42">
        <v>110</v>
      </c>
      <c r="E5403" s="43">
        <v>44593</v>
      </c>
    </row>
    <row r="5404" spans="1:5" x14ac:dyDescent="0.25">
      <c r="A5404" s="41" t="s">
        <v>51</v>
      </c>
      <c r="B5404" s="42">
        <v>2.68</v>
      </c>
      <c r="C5404" s="42">
        <v>294.8</v>
      </c>
      <c r="D5404" s="42">
        <v>110</v>
      </c>
      <c r="E5404" s="43">
        <v>44593</v>
      </c>
    </row>
    <row r="5405" spans="1:5" x14ac:dyDescent="0.25">
      <c r="A5405" s="41" t="s">
        <v>51</v>
      </c>
      <c r="B5405" s="42">
        <v>2.3490000000000002</v>
      </c>
      <c r="C5405" s="42">
        <v>258.39</v>
      </c>
      <c r="D5405" s="42">
        <v>110</v>
      </c>
      <c r="E5405" s="43">
        <v>44593</v>
      </c>
    </row>
    <row r="5406" spans="1:5" x14ac:dyDescent="0.25">
      <c r="A5406" s="41" t="s">
        <v>51</v>
      </c>
      <c r="B5406" s="42">
        <v>7.4999999999999997E-2</v>
      </c>
      <c r="C5406" s="42">
        <v>8.25</v>
      </c>
      <c r="D5406" s="42">
        <v>110</v>
      </c>
      <c r="E5406" s="43">
        <v>44593</v>
      </c>
    </row>
    <row r="5407" spans="1:5" x14ac:dyDescent="0.25">
      <c r="A5407" s="41" t="s">
        <v>51</v>
      </c>
      <c r="B5407" s="42">
        <v>1.0900000000000001</v>
      </c>
      <c r="C5407" s="42">
        <v>119.9</v>
      </c>
      <c r="D5407" s="42">
        <v>110</v>
      </c>
      <c r="E5407" s="43">
        <v>44593</v>
      </c>
    </row>
    <row r="5408" spans="1:5" x14ac:dyDescent="0.25">
      <c r="A5408" s="41" t="s">
        <v>51</v>
      </c>
      <c r="B5408" s="42">
        <v>3.1880000000000002</v>
      </c>
      <c r="C5408" s="42">
        <v>350.68</v>
      </c>
      <c r="D5408" s="42">
        <v>110</v>
      </c>
      <c r="E5408" s="43">
        <v>44593</v>
      </c>
    </row>
    <row r="5409" spans="1:5" x14ac:dyDescent="0.25">
      <c r="A5409" s="41" t="s">
        <v>51</v>
      </c>
      <c r="B5409" s="42">
        <v>7.7030000000000003</v>
      </c>
      <c r="C5409" s="42">
        <v>847.33</v>
      </c>
      <c r="D5409" s="42">
        <v>110</v>
      </c>
      <c r="E5409" s="43">
        <v>44593</v>
      </c>
    </row>
    <row r="5410" spans="1:5" x14ac:dyDescent="0.25">
      <c r="A5410" s="41" t="s">
        <v>51</v>
      </c>
      <c r="B5410" s="42">
        <v>1.254</v>
      </c>
      <c r="C5410" s="42">
        <v>137.94</v>
      </c>
      <c r="D5410" s="42">
        <v>110</v>
      </c>
      <c r="E5410" s="43">
        <v>44593</v>
      </c>
    </row>
    <row r="5411" spans="1:5" x14ac:dyDescent="0.25">
      <c r="A5411" s="41" t="s">
        <v>51</v>
      </c>
      <c r="B5411" s="42">
        <v>3.3820000000000001</v>
      </c>
      <c r="C5411" s="42">
        <v>372.02</v>
      </c>
      <c r="D5411" s="42">
        <v>110</v>
      </c>
      <c r="E5411" s="43">
        <v>44593</v>
      </c>
    </row>
    <row r="5412" spans="1:5" x14ac:dyDescent="0.25">
      <c r="A5412" s="41" t="s">
        <v>51</v>
      </c>
      <c r="B5412" s="42">
        <v>2.8889999999999998</v>
      </c>
      <c r="C5412" s="42">
        <v>317.79000000000002</v>
      </c>
      <c r="D5412" s="42">
        <v>110</v>
      </c>
      <c r="E5412" s="43">
        <v>44593</v>
      </c>
    </row>
    <row r="5413" spans="1:5" x14ac:dyDescent="0.25">
      <c r="A5413" s="41" t="s">
        <v>51</v>
      </c>
      <c r="B5413" s="42">
        <v>0.40600000000000003</v>
      </c>
      <c r="C5413" s="42">
        <v>44.66</v>
      </c>
      <c r="D5413" s="42">
        <v>110</v>
      </c>
      <c r="E5413" s="43">
        <v>44593</v>
      </c>
    </row>
    <row r="5414" spans="1:5" x14ac:dyDescent="0.25">
      <c r="A5414" s="41" t="s">
        <v>62</v>
      </c>
      <c r="B5414" s="42">
        <v>1.673</v>
      </c>
      <c r="C5414" s="42">
        <v>301.14</v>
      </c>
      <c r="D5414" s="42">
        <v>180</v>
      </c>
      <c r="E5414" s="43">
        <v>44593</v>
      </c>
    </row>
    <row r="5415" spans="1:5" x14ac:dyDescent="0.25">
      <c r="A5415" s="41" t="s">
        <v>62</v>
      </c>
      <c r="B5415" s="42">
        <v>8.0630000000000006</v>
      </c>
      <c r="C5415" s="42">
        <v>1451.34</v>
      </c>
      <c r="D5415" s="42">
        <v>180</v>
      </c>
      <c r="E5415" s="43">
        <v>44593</v>
      </c>
    </row>
    <row r="5416" spans="1:5" x14ac:dyDescent="0.25">
      <c r="A5416" s="41" t="s">
        <v>62</v>
      </c>
      <c r="B5416" s="42">
        <v>0.56299999999999994</v>
      </c>
      <c r="C5416" s="42">
        <v>101.34</v>
      </c>
      <c r="D5416" s="42">
        <v>180</v>
      </c>
      <c r="E5416" s="43">
        <v>44593</v>
      </c>
    </row>
    <row r="5417" spans="1:5" x14ac:dyDescent="0.25">
      <c r="A5417" s="41" t="s">
        <v>62</v>
      </c>
      <c r="B5417" s="42">
        <v>11.631</v>
      </c>
      <c r="C5417" s="42">
        <v>2093.58</v>
      </c>
      <c r="D5417" s="42">
        <v>180</v>
      </c>
      <c r="E5417" s="43">
        <v>44593</v>
      </c>
    </row>
    <row r="5418" spans="1:5" x14ac:dyDescent="0.25">
      <c r="A5418" s="41" t="s">
        <v>62</v>
      </c>
      <c r="B5418" s="42">
        <v>13.714</v>
      </c>
      <c r="C5418" s="42">
        <v>2468.52</v>
      </c>
      <c r="D5418" s="42">
        <v>180</v>
      </c>
      <c r="E5418" s="43">
        <v>44593</v>
      </c>
    </row>
    <row r="5419" spans="1:5" x14ac:dyDescent="0.25">
      <c r="A5419" s="41" t="s">
        <v>62</v>
      </c>
      <c r="B5419" s="42">
        <v>10.318</v>
      </c>
      <c r="C5419" s="42">
        <v>1857.24</v>
      </c>
      <c r="D5419" s="42">
        <v>180</v>
      </c>
      <c r="E5419" s="43">
        <v>44593</v>
      </c>
    </row>
    <row r="5420" spans="1:5" x14ac:dyDescent="0.25">
      <c r="A5420" s="41" t="s">
        <v>62</v>
      </c>
      <c r="B5420" s="42">
        <v>0.28599999999999998</v>
      </c>
      <c r="C5420" s="42">
        <v>51.48</v>
      </c>
      <c r="D5420" s="42">
        <v>180</v>
      </c>
      <c r="E5420" s="43">
        <v>44593</v>
      </c>
    </row>
    <row r="5421" spans="1:5" x14ac:dyDescent="0.25">
      <c r="A5421" s="41" t="s">
        <v>62</v>
      </c>
      <c r="B5421" s="42">
        <v>1.6579999999999999</v>
      </c>
      <c r="C5421" s="42">
        <v>298.44</v>
      </c>
      <c r="D5421" s="42">
        <v>180</v>
      </c>
      <c r="E5421" s="43">
        <v>44593</v>
      </c>
    </row>
    <row r="5422" spans="1:5" x14ac:dyDescent="0.25">
      <c r="A5422" s="41" t="s">
        <v>62</v>
      </c>
      <c r="B5422" s="42">
        <v>4.9139999999999997</v>
      </c>
      <c r="C5422" s="42">
        <v>884.52</v>
      </c>
      <c r="D5422" s="42">
        <v>180</v>
      </c>
      <c r="E5422" s="43">
        <v>44593</v>
      </c>
    </row>
    <row r="5423" spans="1:5" x14ac:dyDescent="0.25">
      <c r="A5423" s="41" t="s">
        <v>62</v>
      </c>
      <c r="B5423" s="42">
        <v>2.8740000000000001</v>
      </c>
      <c r="C5423" s="42">
        <v>517.32000000000005</v>
      </c>
      <c r="D5423" s="42">
        <v>180</v>
      </c>
      <c r="E5423" s="43">
        <v>44593</v>
      </c>
    </row>
    <row r="5424" spans="1:5" x14ac:dyDescent="0.25">
      <c r="A5424" s="41" t="s">
        <v>62</v>
      </c>
      <c r="B5424" s="42">
        <v>3.4380000000000002</v>
      </c>
      <c r="C5424" s="42">
        <v>618.84</v>
      </c>
      <c r="D5424" s="42">
        <v>180</v>
      </c>
      <c r="E5424" s="43">
        <v>44593</v>
      </c>
    </row>
    <row r="5425" spans="1:5" x14ac:dyDescent="0.25">
      <c r="A5425" s="41" t="s">
        <v>62</v>
      </c>
      <c r="B5425" s="42">
        <v>1.1619999999999999</v>
      </c>
      <c r="C5425" s="42">
        <v>209.16</v>
      </c>
      <c r="D5425" s="42">
        <v>180</v>
      </c>
      <c r="E5425" s="43">
        <v>44593</v>
      </c>
    </row>
    <row r="5426" spans="1:5" x14ac:dyDescent="0.25">
      <c r="A5426" s="41" t="s">
        <v>62</v>
      </c>
      <c r="B5426" s="42">
        <v>2.3109999999999999</v>
      </c>
      <c r="C5426" s="42">
        <v>415.98</v>
      </c>
      <c r="D5426" s="42">
        <v>180</v>
      </c>
      <c r="E5426" s="43">
        <v>44593</v>
      </c>
    </row>
    <row r="5427" spans="1:5" x14ac:dyDescent="0.25">
      <c r="A5427" s="41" t="s">
        <v>62</v>
      </c>
      <c r="B5427" s="42">
        <v>2.2090000000000001</v>
      </c>
      <c r="C5427" s="42">
        <v>397.62</v>
      </c>
      <c r="D5427" s="42">
        <v>180</v>
      </c>
      <c r="E5427" s="43">
        <v>44593</v>
      </c>
    </row>
    <row r="5428" spans="1:5" x14ac:dyDescent="0.25">
      <c r="A5428" s="41" t="s">
        <v>62</v>
      </c>
      <c r="B5428" s="42">
        <v>3.2610000000000001</v>
      </c>
      <c r="C5428" s="42">
        <v>586.98</v>
      </c>
      <c r="D5428" s="42">
        <v>180</v>
      </c>
      <c r="E5428" s="43">
        <v>44593</v>
      </c>
    </row>
    <row r="5429" spans="1:5" x14ac:dyDescent="0.25">
      <c r="A5429" s="41" t="s">
        <v>62</v>
      </c>
      <c r="B5429" s="42">
        <v>0.28599999999999998</v>
      </c>
      <c r="C5429" s="42">
        <v>51.48</v>
      </c>
      <c r="D5429" s="42">
        <v>180</v>
      </c>
      <c r="E5429" s="43">
        <v>44593</v>
      </c>
    </row>
    <row r="5430" spans="1:5" x14ac:dyDescent="0.25">
      <c r="A5430" s="41" t="s">
        <v>62</v>
      </c>
      <c r="B5430" s="42">
        <v>1.9259999999999999</v>
      </c>
      <c r="C5430" s="42">
        <v>346.68</v>
      </c>
      <c r="D5430" s="42">
        <v>180</v>
      </c>
      <c r="E5430" s="43">
        <v>44593</v>
      </c>
    </row>
    <row r="5431" spans="1:5" x14ac:dyDescent="0.25">
      <c r="A5431" s="41" t="s">
        <v>62</v>
      </c>
      <c r="B5431" s="42">
        <v>5.899</v>
      </c>
      <c r="C5431" s="42">
        <v>1061.82</v>
      </c>
      <c r="D5431" s="42">
        <v>180</v>
      </c>
      <c r="E5431" s="43">
        <v>44593</v>
      </c>
    </row>
    <row r="5432" spans="1:5" x14ac:dyDescent="0.25">
      <c r="A5432" s="41" t="s">
        <v>62</v>
      </c>
      <c r="B5432" s="42">
        <v>0.35</v>
      </c>
      <c r="C5432" s="42">
        <v>63</v>
      </c>
      <c r="D5432" s="42">
        <v>180</v>
      </c>
      <c r="E5432" s="43">
        <v>44593</v>
      </c>
    </row>
    <row r="5433" spans="1:5" x14ac:dyDescent="0.25">
      <c r="A5433" s="41" t="s">
        <v>62</v>
      </c>
      <c r="B5433" s="42">
        <v>1.0309999999999999</v>
      </c>
      <c r="C5433" s="42">
        <v>185.58</v>
      </c>
      <c r="D5433" s="42">
        <v>180</v>
      </c>
      <c r="E5433" s="43">
        <v>44593</v>
      </c>
    </row>
    <row r="5434" spans="1:5" x14ac:dyDescent="0.25">
      <c r="A5434" s="41" t="s">
        <v>62</v>
      </c>
      <c r="B5434" s="42">
        <v>2</v>
      </c>
      <c r="C5434" s="42">
        <v>360</v>
      </c>
      <c r="D5434" s="42">
        <v>180</v>
      </c>
      <c r="E5434" s="43">
        <v>44593</v>
      </c>
    </row>
    <row r="5435" spans="1:5" x14ac:dyDescent="0.25">
      <c r="A5435" s="41" t="s">
        <v>62</v>
      </c>
      <c r="B5435" s="42">
        <v>9.875</v>
      </c>
      <c r="C5435" s="42">
        <v>1777.5</v>
      </c>
      <c r="D5435" s="42">
        <v>180</v>
      </c>
      <c r="E5435" s="43">
        <v>44593</v>
      </c>
    </row>
    <row r="5436" spans="1:5" x14ac:dyDescent="0.25">
      <c r="A5436" s="41" t="s">
        <v>62</v>
      </c>
      <c r="B5436" s="42">
        <v>0.47899999999999998</v>
      </c>
      <c r="C5436" s="42">
        <v>86.22</v>
      </c>
      <c r="D5436" s="42">
        <v>180</v>
      </c>
      <c r="E5436" s="43">
        <v>44593</v>
      </c>
    </row>
    <row r="5437" spans="1:5" x14ac:dyDescent="0.25">
      <c r="A5437" s="41" t="s">
        <v>62</v>
      </c>
      <c r="B5437" s="42">
        <v>3.3580000000000001</v>
      </c>
      <c r="C5437" s="42">
        <v>604.44000000000005</v>
      </c>
      <c r="D5437" s="42">
        <v>180</v>
      </c>
      <c r="E5437" s="43">
        <v>44593</v>
      </c>
    </row>
    <row r="5438" spans="1:5" x14ac:dyDescent="0.25">
      <c r="A5438" s="41" t="s">
        <v>62</v>
      </c>
      <c r="B5438" s="42">
        <v>3.278</v>
      </c>
      <c r="C5438" s="42">
        <v>590.04</v>
      </c>
      <c r="D5438" s="42">
        <v>180</v>
      </c>
      <c r="E5438" s="43">
        <v>44593</v>
      </c>
    </row>
    <row r="5439" spans="1:5" x14ac:dyDescent="0.25">
      <c r="A5439" s="41" t="s">
        <v>62</v>
      </c>
      <c r="B5439" s="42">
        <v>2.3109999999999999</v>
      </c>
      <c r="C5439" s="42">
        <v>415.98</v>
      </c>
      <c r="D5439" s="42">
        <v>180</v>
      </c>
      <c r="E5439" s="43">
        <v>44593</v>
      </c>
    </row>
    <row r="5440" spans="1:5" x14ac:dyDescent="0.25">
      <c r="A5440" s="41" t="s">
        <v>62</v>
      </c>
      <c r="B5440" s="42">
        <v>10.148999999999999</v>
      </c>
      <c r="C5440" s="42">
        <v>1826.82</v>
      </c>
      <c r="D5440" s="42">
        <v>180</v>
      </c>
      <c r="E5440" s="43">
        <v>44593</v>
      </c>
    </row>
    <row r="5441" spans="1:5" x14ac:dyDescent="0.25">
      <c r="A5441" s="41" t="s">
        <v>62</v>
      </c>
      <c r="B5441" s="42">
        <v>3.43</v>
      </c>
      <c r="C5441" s="42">
        <v>617.4</v>
      </c>
      <c r="D5441" s="42">
        <v>180</v>
      </c>
      <c r="E5441" s="43">
        <v>44593</v>
      </c>
    </row>
    <row r="5442" spans="1:5" x14ac:dyDescent="0.25">
      <c r="A5442" s="41" t="s">
        <v>62</v>
      </c>
      <c r="B5442" s="42">
        <v>2.8740000000000001</v>
      </c>
      <c r="C5442" s="42">
        <v>517.32000000000005</v>
      </c>
      <c r="D5442" s="42">
        <v>180</v>
      </c>
      <c r="E5442" s="43">
        <v>44593</v>
      </c>
    </row>
    <row r="5443" spans="1:5" x14ac:dyDescent="0.25">
      <c r="A5443" s="41" t="s">
        <v>62</v>
      </c>
      <c r="B5443" s="42">
        <v>1.425</v>
      </c>
      <c r="C5443" s="42">
        <v>256.5</v>
      </c>
      <c r="D5443" s="42">
        <v>180</v>
      </c>
      <c r="E5443" s="43">
        <v>44593</v>
      </c>
    </row>
    <row r="5444" spans="1:5" x14ac:dyDescent="0.25">
      <c r="A5444" s="41" t="s">
        <v>62</v>
      </c>
      <c r="B5444" s="42">
        <v>2.9039999999999999</v>
      </c>
      <c r="C5444" s="42">
        <v>522.72</v>
      </c>
      <c r="D5444" s="42">
        <v>180</v>
      </c>
      <c r="E5444" s="43">
        <v>44593</v>
      </c>
    </row>
    <row r="5445" spans="1:5" x14ac:dyDescent="0.25">
      <c r="A5445" s="41" t="s">
        <v>62</v>
      </c>
      <c r="B5445" s="42">
        <v>9.4E-2</v>
      </c>
      <c r="C5445" s="42">
        <v>16.920000000000002</v>
      </c>
      <c r="D5445" s="42">
        <v>180</v>
      </c>
      <c r="E5445" s="43">
        <v>44593</v>
      </c>
    </row>
    <row r="5446" spans="1:5" x14ac:dyDescent="0.25">
      <c r="A5446" s="41" t="s">
        <v>62</v>
      </c>
      <c r="B5446" s="42">
        <v>0.67</v>
      </c>
      <c r="C5446" s="42">
        <v>120.6</v>
      </c>
      <c r="D5446" s="42">
        <v>180</v>
      </c>
      <c r="E5446" s="43">
        <v>44593</v>
      </c>
    </row>
    <row r="5447" spans="1:5" x14ac:dyDescent="0.25">
      <c r="A5447" s="41" t="s">
        <v>62</v>
      </c>
      <c r="B5447" s="42">
        <v>3.536</v>
      </c>
      <c r="C5447" s="42">
        <v>636.48</v>
      </c>
      <c r="D5447" s="42">
        <v>180</v>
      </c>
      <c r="E5447" s="43">
        <v>44593</v>
      </c>
    </row>
    <row r="5448" spans="1:5" x14ac:dyDescent="0.25">
      <c r="A5448" s="41" t="s">
        <v>62</v>
      </c>
      <c r="B5448" s="42">
        <v>8.5020000000000007</v>
      </c>
      <c r="C5448" s="42">
        <v>1530.36</v>
      </c>
      <c r="D5448" s="42">
        <v>180</v>
      </c>
      <c r="E5448" s="43">
        <v>44593</v>
      </c>
    </row>
    <row r="5449" spans="1:5" x14ac:dyDescent="0.25">
      <c r="A5449" s="41" t="s">
        <v>62</v>
      </c>
      <c r="B5449" s="42">
        <v>2.3109999999999999</v>
      </c>
      <c r="C5449" s="42">
        <v>415.98</v>
      </c>
      <c r="D5449" s="42">
        <v>180</v>
      </c>
      <c r="E5449" s="43">
        <v>44593</v>
      </c>
    </row>
    <row r="5450" spans="1:5" x14ac:dyDescent="0.25">
      <c r="A5450" s="41" t="s">
        <v>62</v>
      </c>
      <c r="B5450" s="42">
        <v>4.37</v>
      </c>
      <c r="C5450" s="42">
        <v>786.6</v>
      </c>
      <c r="D5450" s="42">
        <v>180</v>
      </c>
      <c r="E5450" s="43">
        <v>44593</v>
      </c>
    </row>
    <row r="5451" spans="1:5" x14ac:dyDescent="0.25">
      <c r="A5451" s="41" t="s">
        <v>62</v>
      </c>
      <c r="B5451" s="42">
        <v>2.2080000000000002</v>
      </c>
      <c r="C5451" s="42">
        <v>397.44</v>
      </c>
      <c r="D5451" s="42">
        <v>180</v>
      </c>
      <c r="E5451" s="43">
        <v>44593</v>
      </c>
    </row>
    <row r="5452" spans="1:5" x14ac:dyDescent="0.25">
      <c r="A5452" s="41" t="s">
        <v>62</v>
      </c>
      <c r="B5452" s="42">
        <v>0.35</v>
      </c>
      <c r="C5452" s="42">
        <v>63</v>
      </c>
      <c r="D5452" s="42">
        <v>180</v>
      </c>
      <c r="E5452" s="43">
        <v>44593</v>
      </c>
    </row>
    <row r="5453" spans="1:5" x14ac:dyDescent="0.25">
      <c r="A5453" s="41" t="s">
        <v>62</v>
      </c>
      <c r="B5453" s="42">
        <v>5.056</v>
      </c>
      <c r="C5453" s="42">
        <v>910.08</v>
      </c>
      <c r="D5453" s="42">
        <v>180</v>
      </c>
      <c r="E5453" s="43">
        <v>44593</v>
      </c>
    </row>
    <row r="5454" spans="1:5" x14ac:dyDescent="0.25">
      <c r="A5454" s="41" t="s">
        <v>62</v>
      </c>
      <c r="B5454" s="42">
        <v>3.6869999999999998</v>
      </c>
      <c r="C5454" s="42">
        <v>663.66</v>
      </c>
      <c r="D5454" s="42">
        <v>180</v>
      </c>
      <c r="E5454" s="43">
        <v>44593</v>
      </c>
    </row>
    <row r="5455" spans="1:5" x14ac:dyDescent="0.25">
      <c r="A5455" s="41" t="s">
        <v>62</v>
      </c>
      <c r="B5455" s="42">
        <v>2.8740000000000001</v>
      </c>
      <c r="C5455" s="42">
        <v>517.32000000000005</v>
      </c>
      <c r="D5455" s="42">
        <v>180</v>
      </c>
      <c r="E5455" s="43">
        <v>44593</v>
      </c>
    </row>
    <row r="5456" spans="1:5" x14ac:dyDescent="0.25">
      <c r="A5456" s="41" t="s">
        <v>62</v>
      </c>
      <c r="B5456" s="42">
        <v>1.0309999999999999</v>
      </c>
      <c r="C5456" s="42">
        <v>185.58</v>
      </c>
      <c r="D5456" s="42">
        <v>180</v>
      </c>
      <c r="E5456" s="43">
        <v>44593</v>
      </c>
    </row>
    <row r="5457" spans="1:5" x14ac:dyDescent="0.25">
      <c r="A5457" s="41" t="s">
        <v>62</v>
      </c>
      <c r="B5457" s="42">
        <v>5</v>
      </c>
      <c r="C5457" s="42">
        <v>900</v>
      </c>
      <c r="D5457" s="42">
        <v>180</v>
      </c>
      <c r="E5457" s="43">
        <v>44593</v>
      </c>
    </row>
    <row r="5458" spans="1:5" x14ac:dyDescent="0.25">
      <c r="A5458" s="41" t="s">
        <v>62</v>
      </c>
      <c r="B5458" s="42">
        <v>5.2859999999999996</v>
      </c>
      <c r="C5458" s="42">
        <v>951.48</v>
      </c>
      <c r="D5458" s="42">
        <v>180</v>
      </c>
      <c r="E5458" s="43">
        <v>44593</v>
      </c>
    </row>
    <row r="5459" spans="1:5" x14ac:dyDescent="0.25">
      <c r="A5459" s="41" t="s">
        <v>62</v>
      </c>
      <c r="B5459" s="42">
        <v>0.35</v>
      </c>
      <c r="C5459" s="42">
        <v>63</v>
      </c>
      <c r="D5459" s="42">
        <v>180</v>
      </c>
      <c r="E5459" s="43">
        <v>44593</v>
      </c>
    </row>
    <row r="5460" spans="1:5" x14ac:dyDescent="0.25">
      <c r="A5460" s="41" t="s">
        <v>62</v>
      </c>
      <c r="B5460" s="42">
        <v>1.304</v>
      </c>
      <c r="C5460" s="42">
        <v>234.72</v>
      </c>
      <c r="D5460" s="42">
        <v>180</v>
      </c>
      <c r="E5460" s="43">
        <v>44593</v>
      </c>
    </row>
    <row r="5461" spans="1:5" x14ac:dyDescent="0.25">
      <c r="A5461" s="41" t="s">
        <v>62</v>
      </c>
      <c r="B5461" s="42">
        <v>7.0289999999999999</v>
      </c>
      <c r="C5461" s="42">
        <v>1265.22</v>
      </c>
      <c r="D5461" s="42">
        <v>180</v>
      </c>
      <c r="E5461" s="43">
        <v>44593</v>
      </c>
    </row>
    <row r="5462" spans="1:5" x14ac:dyDescent="0.25">
      <c r="A5462" s="41" t="s">
        <v>62</v>
      </c>
      <c r="B5462" s="42">
        <v>0.28599999999999998</v>
      </c>
      <c r="C5462" s="42">
        <v>51.48</v>
      </c>
      <c r="D5462" s="42">
        <v>180</v>
      </c>
      <c r="E5462" s="43">
        <v>44593</v>
      </c>
    </row>
    <row r="5463" spans="1:5" x14ac:dyDescent="0.25">
      <c r="A5463" s="41" t="s">
        <v>62</v>
      </c>
      <c r="B5463" s="42">
        <v>13.973000000000001</v>
      </c>
      <c r="C5463" s="42">
        <v>2515.14</v>
      </c>
      <c r="D5463" s="42">
        <v>180</v>
      </c>
      <c r="E5463" s="43">
        <v>44593</v>
      </c>
    </row>
    <row r="5464" spans="1:5" x14ac:dyDescent="0.25">
      <c r="A5464" s="41" t="s">
        <v>62</v>
      </c>
      <c r="B5464" s="42">
        <v>23.677</v>
      </c>
      <c r="C5464" s="42">
        <v>4261.8599999999997</v>
      </c>
      <c r="D5464" s="42">
        <v>180</v>
      </c>
      <c r="E5464" s="43">
        <v>44593</v>
      </c>
    </row>
    <row r="5465" spans="1:5" x14ac:dyDescent="0.25">
      <c r="A5465" s="41" t="s">
        <v>62</v>
      </c>
      <c r="B5465" s="42">
        <v>11.18</v>
      </c>
      <c r="C5465" s="42">
        <v>2012.4</v>
      </c>
      <c r="D5465" s="42">
        <v>180</v>
      </c>
      <c r="E5465" s="43">
        <v>44593</v>
      </c>
    </row>
    <row r="5466" spans="1:5" x14ac:dyDescent="0.25">
      <c r="A5466" s="41" t="s">
        <v>62</v>
      </c>
      <c r="B5466" s="42">
        <v>0.35299999999999998</v>
      </c>
      <c r="C5466" s="42">
        <v>63.54</v>
      </c>
      <c r="D5466" s="42">
        <v>180</v>
      </c>
      <c r="E5466" s="43">
        <v>44593</v>
      </c>
    </row>
    <row r="5467" spans="1:5" x14ac:dyDescent="0.25">
      <c r="A5467" s="41" t="s">
        <v>62</v>
      </c>
      <c r="B5467" s="42">
        <v>1.6739999999999999</v>
      </c>
      <c r="C5467" s="42">
        <v>301.32</v>
      </c>
      <c r="D5467" s="42">
        <v>180</v>
      </c>
      <c r="E5467" s="43">
        <v>44593</v>
      </c>
    </row>
    <row r="5468" spans="1:5" x14ac:dyDescent="0.25">
      <c r="A5468" s="41" t="s">
        <v>62</v>
      </c>
      <c r="B5468" s="42">
        <v>6.6639999999999997</v>
      </c>
      <c r="C5468" s="42">
        <v>1199.52</v>
      </c>
      <c r="D5468" s="42">
        <v>180</v>
      </c>
      <c r="E5468" s="43">
        <v>44593</v>
      </c>
    </row>
    <row r="5469" spans="1:5" x14ac:dyDescent="0.25">
      <c r="A5469" s="41" t="s">
        <v>62</v>
      </c>
      <c r="B5469" s="42">
        <v>0.11</v>
      </c>
      <c r="C5469" s="42">
        <v>19.8</v>
      </c>
      <c r="D5469" s="42">
        <v>180</v>
      </c>
      <c r="E5469" s="43">
        <v>44593</v>
      </c>
    </row>
    <row r="5470" spans="1:5" x14ac:dyDescent="0.25">
      <c r="A5470" s="41" t="s">
        <v>62</v>
      </c>
      <c r="B5470" s="42">
        <v>1.4059999999999999</v>
      </c>
      <c r="C5470" s="42">
        <v>253.08</v>
      </c>
      <c r="D5470" s="42">
        <v>180</v>
      </c>
      <c r="E5470" s="43">
        <v>44593</v>
      </c>
    </row>
    <row r="5471" spans="1:5" x14ac:dyDescent="0.25">
      <c r="A5471" s="41" t="s">
        <v>62</v>
      </c>
      <c r="B5471" s="42">
        <v>2.4710000000000001</v>
      </c>
      <c r="C5471" s="42">
        <v>444.78</v>
      </c>
      <c r="D5471" s="42">
        <v>180</v>
      </c>
      <c r="E5471" s="43">
        <v>44593</v>
      </c>
    </row>
    <row r="5472" spans="1:5" x14ac:dyDescent="0.25">
      <c r="A5472" s="41" t="s">
        <v>62</v>
      </c>
      <c r="B5472" s="42">
        <v>0.11</v>
      </c>
      <c r="C5472" s="42">
        <v>19.8</v>
      </c>
      <c r="D5472" s="42">
        <v>180</v>
      </c>
      <c r="E5472" s="43">
        <v>44593</v>
      </c>
    </row>
    <row r="5473" spans="1:5" x14ac:dyDescent="0.25">
      <c r="A5473" s="41" t="s">
        <v>62</v>
      </c>
      <c r="B5473" s="42">
        <v>1.591</v>
      </c>
      <c r="C5473" s="42">
        <v>286.38</v>
      </c>
      <c r="D5473" s="42">
        <v>180</v>
      </c>
      <c r="E5473" s="43">
        <v>44593</v>
      </c>
    </row>
    <row r="5474" spans="1:5" x14ac:dyDescent="0.25">
      <c r="A5474" s="41" t="s">
        <v>62</v>
      </c>
      <c r="B5474" s="42">
        <v>2.621</v>
      </c>
      <c r="C5474" s="42">
        <v>471.78</v>
      </c>
      <c r="D5474" s="42">
        <v>180</v>
      </c>
      <c r="E5474" s="43">
        <v>44593</v>
      </c>
    </row>
    <row r="5475" spans="1:5" x14ac:dyDescent="0.25">
      <c r="A5475" s="41" t="s">
        <v>62</v>
      </c>
      <c r="B5475" s="42">
        <v>2.7189999999999999</v>
      </c>
      <c r="C5475" s="42">
        <v>489.42</v>
      </c>
      <c r="D5475" s="42">
        <v>180</v>
      </c>
      <c r="E5475" s="43">
        <v>44593</v>
      </c>
    </row>
    <row r="5476" spans="1:5" x14ac:dyDescent="0.25">
      <c r="A5476" s="41" t="s">
        <v>62</v>
      </c>
      <c r="B5476" s="42">
        <v>2.4630000000000001</v>
      </c>
      <c r="C5476" s="42">
        <v>443.34</v>
      </c>
      <c r="D5476" s="42">
        <v>180</v>
      </c>
      <c r="E5476" s="43">
        <v>44593</v>
      </c>
    </row>
    <row r="5477" spans="1:5" x14ac:dyDescent="0.25">
      <c r="A5477" s="41" t="s">
        <v>62</v>
      </c>
      <c r="B5477" s="42">
        <v>7.5039999999999996</v>
      </c>
      <c r="C5477" s="42">
        <v>1350.72</v>
      </c>
      <c r="D5477" s="42">
        <v>180</v>
      </c>
      <c r="E5477" s="43">
        <v>44593</v>
      </c>
    </row>
    <row r="5478" spans="1:5" x14ac:dyDescent="0.25">
      <c r="A5478" s="41" t="s">
        <v>62</v>
      </c>
      <c r="B5478" s="42">
        <v>0.11</v>
      </c>
      <c r="C5478" s="42">
        <v>19.8</v>
      </c>
      <c r="D5478" s="42">
        <v>180</v>
      </c>
      <c r="E5478" s="43">
        <v>44593</v>
      </c>
    </row>
    <row r="5479" spans="1:5" x14ac:dyDescent="0.25">
      <c r="A5479" s="41" t="s">
        <v>62</v>
      </c>
      <c r="B5479" s="42">
        <v>1.548</v>
      </c>
      <c r="C5479" s="42">
        <v>278.64</v>
      </c>
      <c r="D5479" s="42">
        <v>180</v>
      </c>
      <c r="E5479" s="43">
        <v>44593</v>
      </c>
    </row>
    <row r="5480" spans="1:5" x14ac:dyDescent="0.25">
      <c r="A5480" s="41" t="s">
        <v>62</v>
      </c>
      <c r="B5480" s="42">
        <v>2.25</v>
      </c>
      <c r="C5480" s="42">
        <v>405</v>
      </c>
      <c r="D5480" s="42">
        <v>180</v>
      </c>
      <c r="E5480" s="43">
        <v>44593</v>
      </c>
    </row>
    <row r="5481" spans="1:5" x14ac:dyDescent="0.25">
      <c r="A5481" s="41" t="s">
        <v>62</v>
      </c>
      <c r="B5481" s="42">
        <v>9.9849999999999994</v>
      </c>
      <c r="C5481" s="42">
        <v>1797.3</v>
      </c>
      <c r="D5481" s="42">
        <v>180</v>
      </c>
      <c r="E5481" s="43">
        <v>44593</v>
      </c>
    </row>
    <row r="5482" spans="1:5" x14ac:dyDescent="0.25">
      <c r="A5482" s="41" t="s">
        <v>62</v>
      </c>
      <c r="B5482" s="42">
        <v>0.56299999999999994</v>
      </c>
      <c r="C5482" s="42">
        <v>101.34</v>
      </c>
      <c r="D5482" s="42">
        <v>180</v>
      </c>
      <c r="E5482" s="43">
        <v>44593</v>
      </c>
    </row>
    <row r="5483" spans="1:5" x14ac:dyDescent="0.25">
      <c r="A5483" s="41" t="s">
        <v>62</v>
      </c>
      <c r="B5483" s="42">
        <v>8.6329999999999991</v>
      </c>
      <c r="C5483" s="42">
        <v>1553.94</v>
      </c>
      <c r="D5483" s="42">
        <v>180</v>
      </c>
      <c r="E5483" s="43">
        <v>44593</v>
      </c>
    </row>
    <row r="5484" spans="1:5" x14ac:dyDescent="0.25">
      <c r="A5484" s="41" t="s">
        <v>62</v>
      </c>
      <c r="B5484" s="42">
        <v>2.391</v>
      </c>
      <c r="C5484" s="42">
        <v>430.38</v>
      </c>
      <c r="D5484" s="42">
        <v>180</v>
      </c>
      <c r="E5484" s="43">
        <v>44593</v>
      </c>
    </row>
    <row r="5485" spans="1:5" x14ac:dyDescent="0.25">
      <c r="A5485" s="41" t="s">
        <v>62</v>
      </c>
      <c r="B5485" s="42">
        <v>0.41099999999999998</v>
      </c>
      <c r="C5485" s="42">
        <v>73.98</v>
      </c>
      <c r="D5485" s="42">
        <v>180</v>
      </c>
      <c r="E5485" s="43">
        <v>44593</v>
      </c>
    </row>
    <row r="5486" spans="1:5" x14ac:dyDescent="0.25">
      <c r="A5486" s="41" t="s">
        <v>62</v>
      </c>
      <c r="B5486" s="42">
        <v>6.5309999999999997</v>
      </c>
      <c r="C5486" s="42">
        <v>1175.58</v>
      </c>
      <c r="D5486" s="42">
        <v>180</v>
      </c>
      <c r="E5486" s="43">
        <v>44593</v>
      </c>
    </row>
    <row r="5487" spans="1:5" x14ac:dyDescent="0.25">
      <c r="A5487" s="41" t="s">
        <v>62</v>
      </c>
      <c r="B5487" s="42">
        <v>3.57</v>
      </c>
      <c r="C5487" s="42">
        <v>642.6</v>
      </c>
      <c r="D5487" s="42">
        <v>180</v>
      </c>
      <c r="E5487" s="43">
        <v>44593</v>
      </c>
    </row>
    <row r="5488" spans="1:5" x14ac:dyDescent="0.25">
      <c r="A5488" s="41" t="s">
        <v>62</v>
      </c>
      <c r="B5488" s="42">
        <v>3.3809999999999998</v>
      </c>
      <c r="C5488" s="42">
        <v>608.58000000000004</v>
      </c>
      <c r="D5488" s="42">
        <v>180</v>
      </c>
      <c r="E5488" s="43">
        <v>44593</v>
      </c>
    </row>
    <row r="5489" spans="1:5" x14ac:dyDescent="0.25">
      <c r="A5489" s="41" t="s">
        <v>62</v>
      </c>
      <c r="B5489" s="42">
        <v>1.407</v>
      </c>
      <c r="C5489" s="42">
        <v>253.26</v>
      </c>
      <c r="D5489" s="42">
        <v>180</v>
      </c>
      <c r="E5489" s="43">
        <v>44593</v>
      </c>
    </row>
    <row r="5490" spans="1:5" x14ac:dyDescent="0.25">
      <c r="A5490" s="41" t="s">
        <v>62</v>
      </c>
      <c r="B5490" s="42">
        <v>5.2039999999999997</v>
      </c>
      <c r="C5490" s="42">
        <v>936.72</v>
      </c>
      <c r="D5490" s="42">
        <v>180</v>
      </c>
      <c r="E5490" s="43">
        <v>44593</v>
      </c>
    </row>
    <row r="5491" spans="1:5" x14ac:dyDescent="0.25">
      <c r="A5491" s="41" t="s">
        <v>62</v>
      </c>
      <c r="B5491" s="42">
        <v>0.41099999999999998</v>
      </c>
      <c r="C5491" s="42">
        <v>73.98</v>
      </c>
      <c r="D5491" s="42">
        <v>180</v>
      </c>
      <c r="E5491" s="43">
        <v>44593</v>
      </c>
    </row>
    <row r="5492" spans="1:5" x14ac:dyDescent="0.25">
      <c r="A5492" s="41" t="s">
        <v>62</v>
      </c>
      <c r="B5492" s="42">
        <v>0.67</v>
      </c>
      <c r="C5492" s="42">
        <v>120.6</v>
      </c>
      <c r="D5492" s="42">
        <v>180</v>
      </c>
      <c r="E5492" s="43">
        <v>44593</v>
      </c>
    </row>
    <row r="5493" spans="1:5" x14ac:dyDescent="0.25">
      <c r="A5493" s="41" t="s">
        <v>62</v>
      </c>
      <c r="B5493" s="42">
        <v>4.069</v>
      </c>
      <c r="C5493" s="42">
        <v>732.42</v>
      </c>
      <c r="D5493" s="42">
        <v>180</v>
      </c>
      <c r="E5493" s="43">
        <v>44593</v>
      </c>
    </row>
    <row r="5494" spans="1:5" x14ac:dyDescent="0.25">
      <c r="A5494" s="41" t="s">
        <v>62</v>
      </c>
      <c r="B5494" s="42">
        <v>10.683</v>
      </c>
      <c r="C5494" s="42">
        <v>1922.94</v>
      </c>
      <c r="D5494" s="42">
        <v>180</v>
      </c>
      <c r="E5494" s="43">
        <v>44593</v>
      </c>
    </row>
    <row r="5495" spans="1:5" x14ac:dyDescent="0.25">
      <c r="A5495" s="41" t="s">
        <v>62</v>
      </c>
      <c r="B5495" s="42">
        <v>2.7189999999999999</v>
      </c>
      <c r="C5495" s="42">
        <v>489.42</v>
      </c>
      <c r="D5495" s="42">
        <v>180</v>
      </c>
      <c r="E5495" s="43">
        <v>44593</v>
      </c>
    </row>
    <row r="5496" spans="1:5" x14ac:dyDescent="0.25">
      <c r="A5496" s="41" t="s">
        <v>62</v>
      </c>
      <c r="B5496" s="42">
        <v>4.6040000000000001</v>
      </c>
      <c r="C5496" s="42">
        <v>828.72</v>
      </c>
      <c r="D5496" s="42">
        <v>180</v>
      </c>
      <c r="E5496" s="43">
        <v>44593</v>
      </c>
    </row>
    <row r="5497" spans="1:5" x14ac:dyDescent="0.25">
      <c r="A5497" s="41" t="s">
        <v>62</v>
      </c>
      <c r="B5497" s="42">
        <v>4.3170000000000002</v>
      </c>
      <c r="C5497" s="42">
        <v>777.06</v>
      </c>
      <c r="D5497" s="42">
        <v>180</v>
      </c>
      <c r="E5497" s="43">
        <v>44593</v>
      </c>
    </row>
    <row r="5498" spans="1:5" x14ac:dyDescent="0.25">
      <c r="A5498" s="41" t="s">
        <v>62</v>
      </c>
      <c r="B5498" s="42">
        <v>0.33600000000000002</v>
      </c>
      <c r="C5498" s="42">
        <v>60.48</v>
      </c>
      <c r="D5498" s="42">
        <v>180</v>
      </c>
      <c r="E5498" s="43">
        <v>44593</v>
      </c>
    </row>
    <row r="5499" spans="1:5" x14ac:dyDescent="0.25">
      <c r="A5499" s="41" t="s">
        <v>62</v>
      </c>
      <c r="B5499" s="42">
        <v>2.0499999999999998</v>
      </c>
      <c r="C5499" s="42">
        <v>369</v>
      </c>
      <c r="D5499" s="42">
        <v>180</v>
      </c>
      <c r="E5499" s="43">
        <v>44593</v>
      </c>
    </row>
    <row r="5500" spans="1:5" x14ac:dyDescent="0.25">
      <c r="A5500" s="41" t="s">
        <v>62</v>
      </c>
      <c r="B5500" s="42">
        <v>3.9830000000000001</v>
      </c>
      <c r="C5500" s="42">
        <v>716.94</v>
      </c>
      <c r="D5500" s="42">
        <v>180</v>
      </c>
      <c r="E5500" s="43">
        <v>44593</v>
      </c>
    </row>
    <row r="5501" spans="1:5" x14ac:dyDescent="0.25">
      <c r="A5501" s="41" t="s">
        <v>62</v>
      </c>
      <c r="B5501" s="42">
        <v>0.56299999999999994</v>
      </c>
      <c r="C5501" s="42">
        <v>101.34</v>
      </c>
      <c r="D5501" s="42">
        <v>180</v>
      </c>
      <c r="E5501" s="43">
        <v>44593</v>
      </c>
    </row>
    <row r="5502" spans="1:5" x14ac:dyDescent="0.25">
      <c r="A5502" s="41" t="s">
        <v>62</v>
      </c>
      <c r="B5502" s="42">
        <v>1.8049999999999999</v>
      </c>
      <c r="C5502" s="42">
        <v>324.89999999999998</v>
      </c>
      <c r="D5502" s="42">
        <v>180</v>
      </c>
      <c r="E5502" s="43">
        <v>44593</v>
      </c>
    </row>
    <row r="5503" spans="1:5" x14ac:dyDescent="0.25">
      <c r="A5503" s="41" t="s">
        <v>62</v>
      </c>
      <c r="B5503" s="42">
        <v>5.8159999999999998</v>
      </c>
      <c r="C5503" s="42">
        <v>997.36</v>
      </c>
      <c r="D5503" s="42">
        <v>171.49</v>
      </c>
      <c r="E5503" s="43">
        <v>44593</v>
      </c>
    </row>
    <row r="5504" spans="1:5" x14ac:dyDescent="0.25">
      <c r="A5504" s="41" t="s">
        <v>62</v>
      </c>
      <c r="B5504" s="42">
        <v>7.391</v>
      </c>
      <c r="C5504" s="42">
        <v>1182.56</v>
      </c>
      <c r="D5504" s="42">
        <v>160</v>
      </c>
      <c r="E5504" s="43">
        <v>44593</v>
      </c>
    </row>
    <row r="5505" spans="1:5" x14ac:dyDescent="0.25">
      <c r="A5505" s="41" t="s">
        <v>62</v>
      </c>
      <c r="B5505" s="42">
        <v>0.11</v>
      </c>
      <c r="C5505" s="42">
        <v>17.600000000000001</v>
      </c>
      <c r="D5505" s="42">
        <v>160</v>
      </c>
      <c r="E5505" s="43">
        <v>44593</v>
      </c>
    </row>
    <row r="5506" spans="1:5" x14ac:dyDescent="0.25">
      <c r="A5506" s="41" t="s">
        <v>70</v>
      </c>
      <c r="B5506" s="42">
        <v>0.66700000000000004</v>
      </c>
      <c r="C5506" s="42">
        <v>700.35</v>
      </c>
      <c r="D5506" s="42">
        <v>1050</v>
      </c>
      <c r="E5506" s="43">
        <v>44593</v>
      </c>
    </row>
    <row r="5507" spans="1:5" x14ac:dyDescent="0.25">
      <c r="A5507" s="41" t="s">
        <v>70</v>
      </c>
      <c r="B5507" s="42">
        <v>16.558</v>
      </c>
      <c r="C5507" s="42">
        <v>16265.9</v>
      </c>
      <c r="D5507" s="42">
        <v>982.36</v>
      </c>
      <c r="E5507" s="43">
        <v>44593</v>
      </c>
    </row>
    <row r="5508" spans="1:5" x14ac:dyDescent="0.25">
      <c r="A5508" s="41" t="s">
        <v>70</v>
      </c>
      <c r="B5508" s="42">
        <v>0.64400000000000002</v>
      </c>
      <c r="C5508" s="42">
        <v>676.2</v>
      </c>
      <c r="D5508" s="42">
        <v>1050</v>
      </c>
      <c r="E5508" s="43">
        <v>44593</v>
      </c>
    </row>
    <row r="5509" spans="1:5" x14ac:dyDescent="0.25">
      <c r="A5509" s="41" t="s">
        <v>70</v>
      </c>
      <c r="B5509" s="42">
        <v>0.5</v>
      </c>
      <c r="C5509" s="42">
        <v>525</v>
      </c>
      <c r="D5509" s="42">
        <v>1050</v>
      </c>
      <c r="E5509" s="43">
        <v>44593</v>
      </c>
    </row>
    <row r="5510" spans="1:5" x14ac:dyDescent="0.25">
      <c r="A5510" s="41" t="s">
        <v>70</v>
      </c>
      <c r="B5510" s="42">
        <v>0.222</v>
      </c>
      <c r="C5510" s="42">
        <v>233.1</v>
      </c>
      <c r="D5510" s="42">
        <v>1050</v>
      </c>
      <c r="E5510" s="43">
        <v>44593</v>
      </c>
    </row>
    <row r="5511" spans="1:5" x14ac:dyDescent="0.25">
      <c r="A5511" s="41" t="s">
        <v>70</v>
      </c>
      <c r="B5511" s="42">
        <v>0.64800000000000002</v>
      </c>
      <c r="C5511" s="42">
        <v>680.4</v>
      </c>
      <c r="D5511" s="42">
        <v>1050</v>
      </c>
      <c r="E5511" s="43">
        <v>44593</v>
      </c>
    </row>
    <row r="5512" spans="1:5" x14ac:dyDescent="0.25">
      <c r="A5512" s="41" t="s">
        <v>70</v>
      </c>
      <c r="B5512" s="42">
        <v>0.33300000000000002</v>
      </c>
      <c r="C5512" s="42">
        <v>349.65</v>
      </c>
      <c r="D5512" s="42">
        <v>1050</v>
      </c>
      <c r="E5512" s="43">
        <v>44593</v>
      </c>
    </row>
    <row r="5513" spans="1:5" x14ac:dyDescent="0.25">
      <c r="A5513" s="41" t="s">
        <v>70</v>
      </c>
      <c r="B5513" s="42">
        <v>0.44400000000000001</v>
      </c>
      <c r="C5513" s="42">
        <v>466.2</v>
      </c>
      <c r="D5513" s="42">
        <v>1050</v>
      </c>
      <c r="E5513" s="43">
        <v>44593</v>
      </c>
    </row>
    <row r="5514" spans="1:5" x14ac:dyDescent="0.25">
      <c r="A5514" s="41" t="s">
        <v>70</v>
      </c>
      <c r="B5514" s="42">
        <v>0.61099999999999999</v>
      </c>
      <c r="C5514" s="42">
        <v>641.54999999999995</v>
      </c>
      <c r="D5514" s="42">
        <v>1050</v>
      </c>
      <c r="E5514" s="43">
        <v>44593</v>
      </c>
    </row>
    <row r="5515" spans="1:5" x14ac:dyDescent="0.25">
      <c r="A5515" s="41" t="s">
        <v>70</v>
      </c>
      <c r="B5515" s="42">
        <v>0.66700000000000004</v>
      </c>
      <c r="C5515" s="42">
        <v>700.35</v>
      </c>
      <c r="D5515" s="42">
        <v>1050</v>
      </c>
      <c r="E5515" s="43">
        <v>44593</v>
      </c>
    </row>
    <row r="5516" spans="1:5" x14ac:dyDescent="0.25">
      <c r="A5516" s="41" t="s">
        <v>70</v>
      </c>
      <c r="B5516" s="42">
        <v>1.411</v>
      </c>
      <c r="C5516" s="42">
        <v>1481.55</v>
      </c>
      <c r="D5516" s="42">
        <v>1050</v>
      </c>
      <c r="E5516" s="43">
        <v>44593</v>
      </c>
    </row>
    <row r="5517" spans="1:5" x14ac:dyDescent="0.25">
      <c r="A5517" s="41" t="s">
        <v>70</v>
      </c>
      <c r="B5517" s="42">
        <v>0.26700000000000002</v>
      </c>
      <c r="C5517" s="42">
        <v>280.35000000000002</v>
      </c>
      <c r="D5517" s="42">
        <v>1050</v>
      </c>
      <c r="E5517" s="43">
        <v>44593</v>
      </c>
    </row>
    <row r="5518" spans="1:5" x14ac:dyDescent="0.25">
      <c r="A5518" s="41" t="s">
        <v>70</v>
      </c>
      <c r="B5518" s="42">
        <v>0.44400000000000001</v>
      </c>
      <c r="C5518" s="42">
        <v>466.2</v>
      </c>
      <c r="D5518" s="42">
        <v>1050</v>
      </c>
      <c r="E5518" s="43">
        <v>44593</v>
      </c>
    </row>
    <row r="5519" spans="1:5" x14ac:dyDescent="0.25">
      <c r="A5519" s="41" t="s">
        <v>70</v>
      </c>
      <c r="B5519" s="42">
        <v>0.66700000000000004</v>
      </c>
      <c r="C5519" s="42">
        <v>700.35</v>
      </c>
      <c r="D5519" s="42">
        <v>1050</v>
      </c>
      <c r="E5519" s="43">
        <v>44593</v>
      </c>
    </row>
    <row r="5520" spans="1:5" x14ac:dyDescent="0.25">
      <c r="A5520" s="41" t="s">
        <v>70</v>
      </c>
      <c r="B5520" s="42">
        <v>0.44400000000000001</v>
      </c>
      <c r="C5520" s="42">
        <v>466.2</v>
      </c>
      <c r="D5520" s="42">
        <v>1050</v>
      </c>
      <c r="E5520" s="43">
        <v>44593</v>
      </c>
    </row>
    <row r="5521" spans="1:5" x14ac:dyDescent="0.25">
      <c r="A5521" s="41" t="s">
        <v>70</v>
      </c>
      <c r="B5521" s="42">
        <v>14.698</v>
      </c>
      <c r="C5521" s="42">
        <v>15432.9</v>
      </c>
      <c r="D5521" s="42">
        <v>1050</v>
      </c>
      <c r="E5521" s="43">
        <v>44593</v>
      </c>
    </row>
    <row r="5522" spans="1:5" x14ac:dyDescent="0.25">
      <c r="A5522" s="41" t="s">
        <v>70</v>
      </c>
      <c r="B5522" s="42">
        <v>0.83399999999999996</v>
      </c>
      <c r="C5522" s="42">
        <v>800.64</v>
      </c>
      <c r="D5522" s="42">
        <v>960</v>
      </c>
      <c r="E5522" s="43">
        <v>44593</v>
      </c>
    </row>
    <row r="5523" spans="1:5" x14ac:dyDescent="0.25">
      <c r="A5523" s="41" t="s">
        <v>70</v>
      </c>
      <c r="B5523" s="42">
        <v>0.55600000000000005</v>
      </c>
      <c r="C5523" s="42">
        <v>533.76</v>
      </c>
      <c r="D5523" s="42">
        <v>960</v>
      </c>
      <c r="E5523" s="43">
        <v>44593</v>
      </c>
    </row>
    <row r="5524" spans="1:5" x14ac:dyDescent="0.25">
      <c r="A5524" s="41" t="s">
        <v>70</v>
      </c>
      <c r="B5524" s="42">
        <v>0.55600000000000005</v>
      </c>
      <c r="C5524" s="42">
        <v>533.76</v>
      </c>
      <c r="D5524" s="42">
        <v>960</v>
      </c>
      <c r="E5524" s="43">
        <v>44593</v>
      </c>
    </row>
    <row r="5525" spans="1:5" x14ac:dyDescent="0.25">
      <c r="A5525" s="41" t="s">
        <v>70</v>
      </c>
      <c r="B5525" s="42">
        <v>1.111</v>
      </c>
      <c r="C5525" s="42">
        <v>1066.56</v>
      </c>
      <c r="D5525" s="42">
        <v>960</v>
      </c>
      <c r="E5525" s="43">
        <v>44593</v>
      </c>
    </row>
    <row r="5526" spans="1:5" x14ac:dyDescent="0.25">
      <c r="A5526" s="41" t="s">
        <v>70</v>
      </c>
      <c r="B5526" s="42">
        <v>0.2</v>
      </c>
      <c r="C5526" s="42">
        <v>192</v>
      </c>
      <c r="D5526" s="42">
        <v>960</v>
      </c>
      <c r="E5526" s="43">
        <v>44593</v>
      </c>
    </row>
    <row r="5527" spans="1:5" x14ac:dyDescent="0.25">
      <c r="A5527" s="41" t="s">
        <v>70</v>
      </c>
      <c r="B5527" s="42">
        <v>0.83399999999999996</v>
      </c>
      <c r="C5527" s="42">
        <v>800.64</v>
      </c>
      <c r="D5527" s="42">
        <v>960</v>
      </c>
      <c r="E5527" s="43">
        <v>44593</v>
      </c>
    </row>
    <row r="5528" spans="1:5" x14ac:dyDescent="0.25">
      <c r="A5528" s="41" t="s">
        <v>70</v>
      </c>
      <c r="B5528" s="42">
        <v>0.55600000000000005</v>
      </c>
      <c r="C5528" s="42">
        <v>533.76</v>
      </c>
      <c r="D5528" s="42">
        <v>960</v>
      </c>
      <c r="E5528" s="43">
        <v>44593</v>
      </c>
    </row>
    <row r="5529" spans="1:5" x14ac:dyDescent="0.25">
      <c r="A5529" s="41" t="s">
        <v>70</v>
      </c>
      <c r="B5529" s="42">
        <v>0.48899999999999999</v>
      </c>
      <c r="C5529" s="42">
        <v>469.44</v>
      </c>
      <c r="D5529" s="42">
        <v>960</v>
      </c>
      <c r="E5529" s="43">
        <v>44593</v>
      </c>
    </row>
    <row r="5530" spans="1:5" x14ac:dyDescent="0.25">
      <c r="A5530" s="41" t="s">
        <v>70</v>
      </c>
      <c r="B5530" s="42">
        <v>0.83399999999999996</v>
      </c>
      <c r="C5530" s="42">
        <v>800.64</v>
      </c>
      <c r="D5530" s="42">
        <v>960</v>
      </c>
      <c r="E5530" s="43">
        <v>44593</v>
      </c>
    </row>
    <row r="5531" spans="1:5" x14ac:dyDescent="0.25">
      <c r="A5531" s="41" t="s">
        <v>70</v>
      </c>
      <c r="B5531" s="42">
        <v>2.0659999999999998</v>
      </c>
      <c r="C5531" s="42">
        <v>1983.36</v>
      </c>
      <c r="D5531" s="42">
        <v>960</v>
      </c>
      <c r="E5531" s="43">
        <v>44593</v>
      </c>
    </row>
    <row r="5532" spans="1:5" x14ac:dyDescent="0.25">
      <c r="A5532" s="41" t="s">
        <v>70</v>
      </c>
      <c r="B5532" s="42">
        <v>0.2</v>
      </c>
      <c r="C5532" s="42">
        <v>192</v>
      </c>
      <c r="D5532" s="42">
        <v>960</v>
      </c>
      <c r="E5532" s="43">
        <v>44593</v>
      </c>
    </row>
    <row r="5533" spans="1:5" x14ac:dyDescent="0.25">
      <c r="A5533" s="41" t="s">
        <v>70</v>
      </c>
      <c r="B5533" s="42">
        <v>0.33300000000000002</v>
      </c>
      <c r="C5533" s="42">
        <v>319.68</v>
      </c>
      <c r="D5533" s="42">
        <v>960</v>
      </c>
      <c r="E5533" s="43">
        <v>44593</v>
      </c>
    </row>
    <row r="5534" spans="1:5" x14ac:dyDescent="0.25">
      <c r="A5534" s="41" t="s">
        <v>75</v>
      </c>
      <c r="B5534" s="42">
        <v>0.4</v>
      </c>
      <c r="C5534" s="42">
        <v>672</v>
      </c>
      <c r="D5534" s="42">
        <v>1680</v>
      </c>
      <c r="E5534" s="43">
        <v>44593</v>
      </c>
    </row>
    <row r="5535" spans="1:5" x14ac:dyDescent="0.25">
      <c r="A5535" s="41" t="s">
        <v>75</v>
      </c>
      <c r="B5535" s="42">
        <v>0.187</v>
      </c>
      <c r="C5535" s="42">
        <v>314.16000000000003</v>
      </c>
      <c r="D5535" s="42">
        <v>1680</v>
      </c>
      <c r="E5535" s="43">
        <v>44593</v>
      </c>
    </row>
    <row r="5536" spans="1:5" x14ac:dyDescent="0.25">
      <c r="A5536" s="41" t="s">
        <v>75</v>
      </c>
      <c r="B5536" s="42">
        <v>0.48</v>
      </c>
      <c r="C5536" s="42">
        <v>806.4</v>
      </c>
      <c r="D5536" s="42">
        <v>1680</v>
      </c>
      <c r="E5536" s="43">
        <v>44593</v>
      </c>
    </row>
    <row r="5537" spans="1:5" x14ac:dyDescent="0.25">
      <c r="A5537" s="41" t="s">
        <v>75</v>
      </c>
      <c r="B5537" s="42">
        <v>0.16</v>
      </c>
      <c r="C5537" s="42">
        <v>268.8</v>
      </c>
      <c r="D5537" s="42">
        <v>1680</v>
      </c>
      <c r="E5537" s="43">
        <v>44593</v>
      </c>
    </row>
    <row r="5538" spans="1:5" x14ac:dyDescent="0.25">
      <c r="A5538" s="41" t="s">
        <v>75</v>
      </c>
      <c r="B5538" s="42">
        <v>2.347</v>
      </c>
      <c r="C5538" s="42">
        <v>3942.96</v>
      </c>
      <c r="D5538" s="42">
        <v>1680</v>
      </c>
      <c r="E5538" s="43">
        <v>44593</v>
      </c>
    </row>
    <row r="5539" spans="1:5" x14ac:dyDescent="0.25">
      <c r="A5539" s="41" t="s">
        <v>75</v>
      </c>
      <c r="B5539" s="42">
        <v>0.08</v>
      </c>
      <c r="C5539" s="42">
        <v>134.4</v>
      </c>
      <c r="D5539" s="42">
        <v>1680</v>
      </c>
      <c r="E5539" s="43">
        <v>44593</v>
      </c>
    </row>
    <row r="5540" spans="1:5" x14ac:dyDescent="0.25">
      <c r="A5540" s="41" t="s">
        <v>75</v>
      </c>
      <c r="B5540" s="42">
        <v>0.85399999999999998</v>
      </c>
      <c r="C5540" s="42">
        <v>1434.72</v>
      </c>
      <c r="D5540" s="42">
        <v>1680</v>
      </c>
      <c r="E5540" s="43">
        <v>44593</v>
      </c>
    </row>
    <row r="5541" spans="1:5" x14ac:dyDescent="0.25">
      <c r="A5541" s="41" t="s">
        <v>75</v>
      </c>
      <c r="B5541" s="42">
        <v>0.36</v>
      </c>
      <c r="C5541" s="42">
        <v>604.79999999999995</v>
      </c>
      <c r="D5541" s="42">
        <v>1680</v>
      </c>
      <c r="E5541" s="43">
        <v>44593</v>
      </c>
    </row>
    <row r="5542" spans="1:5" x14ac:dyDescent="0.25">
      <c r="A5542" s="41" t="s">
        <v>75</v>
      </c>
      <c r="B5542" s="42">
        <v>0.88500000000000001</v>
      </c>
      <c r="C5542" s="42">
        <v>1486.8</v>
      </c>
      <c r="D5542" s="42">
        <v>1680</v>
      </c>
      <c r="E5542" s="43">
        <v>44593</v>
      </c>
    </row>
    <row r="5543" spans="1:5" x14ac:dyDescent="0.25">
      <c r="A5543" s="41" t="s">
        <v>75</v>
      </c>
      <c r="B5543" s="42">
        <v>0.25</v>
      </c>
      <c r="C5543" s="42">
        <v>420</v>
      </c>
      <c r="D5543" s="42">
        <v>1680</v>
      </c>
      <c r="E5543" s="43">
        <v>44593</v>
      </c>
    </row>
    <row r="5544" spans="1:5" x14ac:dyDescent="0.25">
      <c r="A5544" s="41" t="s">
        <v>75</v>
      </c>
      <c r="B5544" s="42">
        <v>1.4139999999999999</v>
      </c>
      <c r="C5544" s="42">
        <v>2592.36</v>
      </c>
      <c r="D5544" s="42">
        <v>1833.35</v>
      </c>
      <c r="E5544" s="43">
        <v>44593</v>
      </c>
    </row>
    <row r="5545" spans="1:5" x14ac:dyDescent="0.25">
      <c r="A5545" s="41" t="s">
        <v>75</v>
      </c>
      <c r="B5545" s="42">
        <v>0.4</v>
      </c>
      <c r="C5545" s="42">
        <v>880</v>
      </c>
      <c r="D5545" s="42">
        <v>2200</v>
      </c>
      <c r="E5545" s="43">
        <v>44593</v>
      </c>
    </row>
    <row r="5546" spans="1:5" x14ac:dyDescent="0.25">
      <c r="A5546" s="41" t="s">
        <v>75</v>
      </c>
      <c r="B5546" s="42">
        <v>0.53300000000000003</v>
      </c>
      <c r="C5546" s="42">
        <v>1172.5999999999999</v>
      </c>
      <c r="D5546" s="42">
        <v>2200</v>
      </c>
      <c r="E5546" s="43">
        <v>44593</v>
      </c>
    </row>
    <row r="5547" spans="1:5" x14ac:dyDescent="0.25">
      <c r="A5547" s="41" t="s">
        <v>75</v>
      </c>
      <c r="B5547" s="42">
        <v>0.6</v>
      </c>
      <c r="C5547" s="42">
        <v>1320</v>
      </c>
      <c r="D5547" s="42">
        <v>2200</v>
      </c>
      <c r="E5547" s="43">
        <v>44593</v>
      </c>
    </row>
    <row r="5548" spans="1:5" x14ac:dyDescent="0.25">
      <c r="A5548" s="41" t="s">
        <v>75</v>
      </c>
      <c r="B5548" s="42">
        <v>0.214</v>
      </c>
      <c r="C5548" s="42">
        <v>470.8</v>
      </c>
      <c r="D5548" s="42">
        <v>2200</v>
      </c>
      <c r="E5548" s="43">
        <v>44593</v>
      </c>
    </row>
    <row r="5549" spans="1:5" x14ac:dyDescent="0.25">
      <c r="A5549" s="41" t="s">
        <v>75</v>
      </c>
      <c r="B5549" s="42">
        <v>5.8360000000000003</v>
      </c>
      <c r="C5549" s="42">
        <v>12839.2</v>
      </c>
      <c r="D5549" s="42">
        <v>2200</v>
      </c>
      <c r="E5549" s="43">
        <v>44593</v>
      </c>
    </row>
    <row r="5550" spans="1:5" x14ac:dyDescent="0.25">
      <c r="A5550" s="41" t="s">
        <v>75</v>
      </c>
      <c r="B5550" s="42">
        <v>3.7490000000000001</v>
      </c>
      <c r="C5550" s="42">
        <v>7310.55</v>
      </c>
      <c r="D5550" s="42">
        <v>1950</v>
      </c>
      <c r="E5550" s="43">
        <v>44593</v>
      </c>
    </row>
    <row r="5551" spans="1:5" x14ac:dyDescent="0.25">
      <c r="A5551" s="41" t="s">
        <v>75</v>
      </c>
      <c r="B5551" s="42">
        <v>0.46700000000000003</v>
      </c>
      <c r="C5551" s="42">
        <v>910.65</v>
      </c>
      <c r="D5551" s="42">
        <v>1950</v>
      </c>
      <c r="E5551" s="43">
        <v>44593</v>
      </c>
    </row>
    <row r="5552" spans="1:5" x14ac:dyDescent="0.25">
      <c r="A5552" s="41" t="s">
        <v>75</v>
      </c>
      <c r="B5552" s="42">
        <v>0.50700000000000001</v>
      </c>
      <c r="C5552" s="42">
        <v>988.65</v>
      </c>
      <c r="D5552" s="42">
        <v>1950</v>
      </c>
      <c r="E5552" s="43">
        <v>44593</v>
      </c>
    </row>
    <row r="5553" spans="1:5" x14ac:dyDescent="0.25">
      <c r="A5553" s="41" t="s">
        <v>75</v>
      </c>
      <c r="B5553" s="42">
        <v>0.16</v>
      </c>
      <c r="C5553" s="42">
        <v>312</v>
      </c>
      <c r="D5553" s="42">
        <v>1950</v>
      </c>
      <c r="E5553" s="43">
        <v>44593</v>
      </c>
    </row>
    <row r="5554" spans="1:5" x14ac:dyDescent="0.25">
      <c r="A5554" s="41" t="s">
        <v>75</v>
      </c>
      <c r="B5554" s="42">
        <v>1.92</v>
      </c>
      <c r="C5554" s="42">
        <v>3744</v>
      </c>
      <c r="D5554" s="42">
        <v>1950</v>
      </c>
      <c r="E5554" s="43">
        <v>44593</v>
      </c>
    </row>
    <row r="5555" spans="1:5" x14ac:dyDescent="0.25">
      <c r="A5555" s="41" t="s">
        <v>75</v>
      </c>
      <c r="B5555" s="42">
        <v>5.2999999999999999E-2</v>
      </c>
      <c r="C5555" s="42">
        <v>103.35</v>
      </c>
      <c r="D5555" s="42">
        <v>1950</v>
      </c>
      <c r="E5555" s="43">
        <v>44593</v>
      </c>
    </row>
    <row r="5556" spans="1:5" x14ac:dyDescent="0.25">
      <c r="A5556" s="41" t="s">
        <v>75</v>
      </c>
      <c r="B5556" s="42">
        <v>0.32</v>
      </c>
      <c r="C5556" s="42">
        <v>624</v>
      </c>
      <c r="D5556" s="42">
        <v>1950</v>
      </c>
      <c r="E5556" s="43">
        <v>44593</v>
      </c>
    </row>
    <row r="5557" spans="1:5" x14ac:dyDescent="0.25">
      <c r="A5557" s="41" t="s">
        <v>75</v>
      </c>
      <c r="B5557" s="42">
        <v>0.24</v>
      </c>
      <c r="C5557" s="42">
        <v>468</v>
      </c>
      <c r="D5557" s="42">
        <v>1950</v>
      </c>
      <c r="E5557" s="43">
        <v>44593</v>
      </c>
    </row>
    <row r="5558" spans="1:5" x14ac:dyDescent="0.25">
      <c r="A5558" s="41" t="s">
        <v>75</v>
      </c>
      <c r="B5558" s="42">
        <v>0.58399999999999996</v>
      </c>
      <c r="C5558" s="42">
        <v>1138.8</v>
      </c>
      <c r="D5558" s="42">
        <v>1950</v>
      </c>
      <c r="E5558" s="43">
        <v>44593</v>
      </c>
    </row>
    <row r="5559" spans="1:5" x14ac:dyDescent="0.25">
      <c r="A5559" s="41" t="s">
        <v>75</v>
      </c>
      <c r="B5559" s="42">
        <v>0.71299999999999997</v>
      </c>
      <c r="C5559" s="42">
        <v>1069.5</v>
      </c>
      <c r="D5559" s="42">
        <v>1500</v>
      </c>
      <c r="E5559" s="43">
        <v>44593</v>
      </c>
    </row>
    <row r="5560" spans="1:5" x14ac:dyDescent="0.25">
      <c r="A5560" s="41" t="s">
        <v>75</v>
      </c>
      <c r="B5560" s="42">
        <v>1.179</v>
      </c>
      <c r="C5560" s="42">
        <v>1768.5</v>
      </c>
      <c r="D5560" s="42">
        <v>1500</v>
      </c>
      <c r="E5560" s="43">
        <v>44593</v>
      </c>
    </row>
    <row r="5561" spans="1:5" x14ac:dyDescent="0.25">
      <c r="A5561" s="41" t="s">
        <v>75</v>
      </c>
      <c r="B5561" s="42">
        <v>0.15</v>
      </c>
      <c r="C5561" s="42">
        <v>225</v>
      </c>
      <c r="D5561" s="42">
        <v>1500</v>
      </c>
      <c r="E5561" s="43">
        <v>44593</v>
      </c>
    </row>
    <row r="5562" spans="1:5" x14ac:dyDescent="0.25">
      <c r="A5562" s="41" t="s">
        <v>75</v>
      </c>
      <c r="B5562" s="42">
        <v>0.32</v>
      </c>
      <c r="C5562" s="42">
        <v>480</v>
      </c>
      <c r="D5562" s="42">
        <v>1500</v>
      </c>
      <c r="E5562" s="43">
        <v>44593</v>
      </c>
    </row>
    <row r="5563" spans="1:5" x14ac:dyDescent="0.25">
      <c r="A5563" s="41" t="s">
        <v>75</v>
      </c>
      <c r="B5563" s="42">
        <v>0.32</v>
      </c>
      <c r="C5563" s="42">
        <v>480</v>
      </c>
      <c r="D5563" s="42">
        <v>1500</v>
      </c>
      <c r="E5563" s="43">
        <v>44593</v>
      </c>
    </row>
    <row r="5564" spans="1:5" x14ac:dyDescent="0.25">
      <c r="A5564" s="41" t="s">
        <v>75</v>
      </c>
      <c r="B5564" s="42">
        <v>1</v>
      </c>
      <c r="C5564" s="42">
        <v>1500</v>
      </c>
      <c r="D5564" s="42">
        <v>1500</v>
      </c>
      <c r="E5564" s="43">
        <v>44593</v>
      </c>
    </row>
    <row r="5565" spans="1:5" x14ac:dyDescent="0.25">
      <c r="A5565" s="41" t="s">
        <v>193</v>
      </c>
      <c r="B5565" s="42">
        <v>4.4999999999999998E-2</v>
      </c>
      <c r="C5565" s="42">
        <v>112.5</v>
      </c>
      <c r="D5565" s="42">
        <v>2500</v>
      </c>
      <c r="E5565" s="43">
        <v>44593</v>
      </c>
    </row>
    <row r="5566" spans="1:5" x14ac:dyDescent="0.25">
      <c r="A5566" s="41" t="s">
        <v>193</v>
      </c>
      <c r="B5566" s="42">
        <v>0.09</v>
      </c>
      <c r="C5566" s="42">
        <v>225</v>
      </c>
      <c r="D5566" s="42">
        <v>2500</v>
      </c>
      <c r="E5566" s="43">
        <v>44593</v>
      </c>
    </row>
    <row r="5567" spans="1:5" x14ac:dyDescent="0.25">
      <c r="A5567" s="41" t="s">
        <v>193</v>
      </c>
      <c r="B5567" s="42">
        <v>1.4139999999999999</v>
      </c>
      <c r="C5567" s="42">
        <v>3535</v>
      </c>
      <c r="D5567" s="42">
        <v>2500</v>
      </c>
      <c r="E5567" s="43">
        <v>44593</v>
      </c>
    </row>
    <row r="5568" spans="1:5" x14ac:dyDescent="0.25">
      <c r="A5568" s="41" t="s">
        <v>193</v>
      </c>
      <c r="B5568" s="42">
        <v>4.4999999999999998E-2</v>
      </c>
      <c r="C5568" s="42">
        <v>112.5</v>
      </c>
      <c r="D5568" s="42">
        <v>2500</v>
      </c>
      <c r="E5568" s="43">
        <v>44593</v>
      </c>
    </row>
    <row r="5569" spans="1:5" x14ac:dyDescent="0.25">
      <c r="A5569" s="41" t="s">
        <v>193</v>
      </c>
      <c r="B5569" s="42">
        <v>3.1E-2</v>
      </c>
      <c r="C5569" s="42">
        <v>77.5</v>
      </c>
      <c r="D5569" s="42">
        <v>2500</v>
      </c>
      <c r="E5569" s="43">
        <v>44593</v>
      </c>
    </row>
    <row r="5570" spans="1:5" x14ac:dyDescent="0.25">
      <c r="A5570" s="41" t="s">
        <v>193</v>
      </c>
      <c r="B5570" s="42">
        <v>3.4000000000000002E-2</v>
      </c>
      <c r="C5570" s="42">
        <v>85</v>
      </c>
      <c r="D5570" s="42">
        <v>2500</v>
      </c>
      <c r="E5570" s="43">
        <v>44593</v>
      </c>
    </row>
    <row r="5571" spans="1:5" x14ac:dyDescent="0.25">
      <c r="A5571" s="41" t="s">
        <v>193</v>
      </c>
      <c r="B5571" s="42">
        <v>3.1E-2</v>
      </c>
      <c r="C5571" s="42">
        <v>77.5</v>
      </c>
      <c r="D5571" s="42">
        <v>2500</v>
      </c>
      <c r="E5571" s="43">
        <v>44593</v>
      </c>
    </row>
    <row r="5572" spans="1:5" x14ac:dyDescent="0.25">
      <c r="A5572" s="41" t="s">
        <v>193</v>
      </c>
      <c r="B5572" s="42">
        <v>7.9000000000000001E-2</v>
      </c>
      <c r="C5572" s="42">
        <v>197.5</v>
      </c>
      <c r="D5572" s="42">
        <v>2500</v>
      </c>
      <c r="E5572" s="43">
        <v>44593</v>
      </c>
    </row>
    <row r="5573" spans="1:5" x14ac:dyDescent="0.25">
      <c r="A5573" s="41" t="s">
        <v>193</v>
      </c>
      <c r="B5573" s="42">
        <v>2.38</v>
      </c>
      <c r="C5573" s="42">
        <v>7150</v>
      </c>
      <c r="D5573" s="42">
        <v>3004.2</v>
      </c>
      <c r="E5573" s="43">
        <v>44593</v>
      </c>
    </row>
    <row r="5574" spans="1:5" x14ac:dyDescent="0.25">
      <c r="A5574" s="41" t="s">
        <v>193</v>
      </c>
      <c r="B5574" s="42">
        <v>5.7000000000000002E-2</v>
      </c>
      <c r="C5574" s="42">
        <v>171</v>
      </c>
      <c r="D5574" s="42">
        <v>3000</v>
      </c>
      <c r="E5574" s="43">
        <v>44593</v>
      </c>
    </row>
    <row r="5575" spans="1:5" x14ac:dyDescent="0.25">
      <c r="A5575" s="41" t="s">
        <v>193</v>
      </c>
      <c r="B5575" s="42">
        <v>3.1E-2</v>
      </c>
      <c r="C5575" s="42">
        <v>93</v>
      </c>
      <c r="D5575" s="42">
        <v>3000</v>
      </c>
      <c r="E5575" s="43">
        <v>44593</v>
      </c>
    </row>
    <row r="5576" spans="1:5" x14ac:dyDescent="0.25">
      <c r="A5576" s="41" t="s">
        <v>193</v>
      </c>
      <c r="B5576" s="42">
        <v>3.1E-2</v>
      </c>
      <c r="C5576" s="42">
        <v>93</v>
      </c>
      <c r="D5576" s="42">
        <v>3000</v>
      </c>
      <c r="E5576" s="43">
        <v>44593</v>
      </c>
    </row>
    <row r="5577" spans="1:5" x14ac:dyDescent="0.25">
      <c r="A5577" s="41" t="s">
        <v>193</v>
      </c>
      <c r="B5577" s="42">
        <v>4.5999999999999999E-2</v>
      </c>
      <c r="C5577" s="42">
        <v>138</v>
      </c>
      <c r="D5577" s="42">
        <v>3000</v>
      </c>
      <c r="E5577" s="43">
        <v>44593</v>
      </c>
    </row>
    <row r="5578" spans="1:5" x14ac:dyDescent="0.25">
      <c r="A5578" s="41" t="s">
        <v>78</v>
      </c>
      <c r="B5578" s="42">
        <v>0.66700000000000004</v>
      </c>
      <c r="C5578" s="42">
        <v>480.24</v>
      </c>
      <c r="D5578" s="42">
        <v>720</v>
      </c>
      <c r="E5578" s="43">
        <v>44593</v>
      </c>
    </row>
    <row r="5579" spans="1:5" x14ac:dyDescent="0.25">
      <c r="A5579" s="41" t="s">
        <v>78</v>
      </c>
      <c r="B5579" s="42">
        <v>0.8</v>
      </c>
      <c r="C5579" s="42">
        <v>576</v>
      </c>
      <c r="D5579" s="42">
        <v>720</v>
      </c>
      <c r="E5579" s="43">
        <v>44593</v>
      </c>
    </row>
    <row r="5580" spans="1:5" x14ac:dyDescent="0.25">
      <c r="A5580" s="41" t="s">
        <v>78</v>
      </c>
      <c r="B5580" s="42">
        <v>8.3650000000000002</v>
      </c>
      <c r="C5580" s="42">
        <v>6022.8</v>
      </c>
      <c r="D5580" s="42">
        <v>720</v>
      </c>
      <c r="E5580" s="43">
        <v>44593</v>
      </c>
    </row>
    <row r="5581" spans="1:5" x14ac:dyDescent="0.25">
      <c r="A5581" s="41" t="s">
        <v>78</v>
      </c>
      <c r="B5581" s="42">
        <v>1.502</v>
      </c>
      <c r="C5581" s="42">
        <v>1081.44</v>
      </c>
      <c r="D5581" s="42">
        <v>720</v>
      </c>
      <c r="E5581" s="43">
        <v>44593</v>
      </c>
    </row>
    <row r="5582" spans="1:5" x14ac:dyDescent="0.25">
      <c r="A5582" s="41" t="s">
        <v>78</v>
      </c>
      <c r="B5582" s="42">
        <v>0.4</v>
      </c>
      <c r="C5582" s="42">
        <v>288</v>
      </c>
      <c r="D5582" s="42">
        <v>720</v>
      </c>
      <c r="E5582" s="43">
        <v>44593</v>
      </c>
    </row>
    <row r="5583" spans="1:5" x14ac:dyDescent="0.25">
      <c r="A5583" s="41" t="s">
        <v>78</v>
      </c>
      <c r="B5583" s="42">
        <v>0.222</v>
      </c>
      <c r="C5583" s="42">
        <v>192.08</v>
      </c>
      <c r="D5583" s="42">
        <v>865.23</v>
      </c>
      <c r="E5583" s="43">
        <v>44593</v>
      </c>
    </row>
    <row r="5584" spans="1:5" x14ac:dyDescent="0.25">
      <c r="A5584" s="41" t="s">
        <v>78</v>
      </c>
      <c r="B5584" s="42">
        <v>0.92600000000000005</v>
      </c>
      <c r="C5584" s="42">
        <v>907.48</v>
      </c>
      <c r="D5584" s="42">
        <v>980</v>
      </c>
      <c r="E5584" s="43">
        <v>44593</v>
      </c>
    </row>
    <row r="5585" spans="1:5" x14ac:dyDescent="0.25">
      <c r="A5585" s="41" t="s">
        <v>78</v>
      </c>
      <c r="B5585" s="42">
        <v>1.194</v>
      </c>
      <c r="C5585" s="42">
        <v>1170.1199999999999</v>
      </c>
      <c r="D5585" s="42">
        <v>980</v>
      </c>
      <c r="E5585" s="43">
        <v>44593</v>
      </c>
    </row>
    <row r="5586" spans="1:5" x14ac:dyDescent="0.25">
      <c r="A5586" s="41" t="s">
        <v>78</v>
      </c>
      <c r="B5586" s="42">
        <v>2.56</v>
      </c>
      <c r="C5586" s="42">
        <v>2508.8000000000002</v>
      </c>
      <c r="D5586" s="42">
        <v>980</v>
      </c>
      <c r="E5586" s="43">
        <v>44593</v>
      </c>
    </row>
    <row r="5587" spans="1:5" x14ac:dyDescent="0.25">
      <c r="A5587" s="41" t="s">
        <v>78</v>
      </c>
      <c r="B5587" s="42">
        <v>0.1</v>
      </c>
      <c r="C5587" s="42">
        <v>98</v>
      </c>
      <c r="D5587" s="42">
        <v>980</v>
      </c>
      <c r="E5587" s="43">
        <v>44593</v>
      </c>
    </row>
    <row r="5588" spans="1:5" x14ac:dyDescent="0.25">
      <c r="A5588" s="41" t="s">
        <v>78</v>
      </c>
      <c r="B5588" s="42">
        <v>0.4</v>
      </c>
      <c r="C5588" s="42">
        <v>392</v>
      </c>
      <c r="D5588" s="42">
        <v>980</v>
      </c>
      <c r="E5588" s="43">
        <v>44593</v>
      </c>
    </row>
    <row r="5589" spans="1:5" x14ac:dyDescent="0.25">
      <c r="A5589" s="41" t="s">
        <v>78</v>
      </c>
      <c r="B5589" s="42">
        <v>1.8080000000000001</v>
      </c>
      <c r="C5589" s="42">
        <v>1771.84</v>
      </c>
      <c r="D5589" s="42">
        <v>980</v>
      </c>
      <c r="E5589" s="43">
        <v>44593</v>
      </c>
    </row>
    <row r="5590" spans="1:5" x14ac:dyDescent="0.25">
      <c r="A5590" s="41" t="s">
        <v>78</v>
      </c>
      <c r="B5590" s="42">
        <v>0.66700000000000004</v>
      </c>
      <c r="C5590" s="42">
        <v>653.66</v>
      </c>
      <c r="D5590" s="42">
        <v>980</v>
      </c>
      <c r="E5590" s="43">
        <v>44593</v>
      </c>
    </row>
    <row r="5591" spans="1:5" x14ac:dyDescent="0.25">
      <c r="A5591" s="41" t="s">
        <v>78</v>
      </c>
      <c r="B5591" s="42">
        <v>1.323</v>
      </c>
      <c r="C5591" s="42">
        <v>1296.54</v>
      </c>
      <c r="D5591" s="42">
        <v>980</v>
      </c>
      <c r="E5591" s="43">
        <v>44593</v>
      </c>
    </row>
    <row r="5592" spans="1:5" x14ac:dyDescent="0.25">
      <c r="A5592" s="41" t="s">
        <v>78</v>
      </c>
      <c r="B5592" s="42">
        <v>2.0310000000000001</v>
      </c>
      <c r="C5592" s="42">
        <v>1673.14</v>
      </c>
      <c r="D5592" s="42">
        <v>823.8</v>
      </c>
      <c r="E5592" s="43">
        <v>44593</v>
      </c>
    </row>
    <row r="5593" spans="1:5" x14ac:dyDescent="0.25">
      <c r="A5593" s="41" t="s">
        <v>78</v>
      </c>
      <c r="B5593" s="42">
        <v>0.5</v>
      </c>
      <c r="C5593" s="42">
        <v>350</v>
      </c>
      <c r="D5593" s="42">
        <v>700</v>
      </c>
      <c r="E5593" s="43">
        <v>44593</v>
      </c>
    </row>
    <row r="5594" spans="1:5" x14ac:dyDescent="0.25">
      <c r="A5594" s="41" t="s">
        <v>78</v>
      </c>
      <c r="B5594" s="42">
        <v>1.587</v>
      </c>
      <c r="C5594" s="42">
        <v>1110.9000000000001</v>
      </c>
      <c r="D5594" s="42">
        <v>700</v>
      </c>
      <c r="E5594" s="43">
        <v>44593</v>
      </c>
    </row>
    <row r="5595" spans="1:5" x14ac:dyDescent="0.25">
      <c r="A5595" s="41" t="s">
        <v>78</v>
      </c>
      <c r="B5595" s="42">
        <v>0.44400000000000001</v>
      </c>
      <c r="C5595" s="42">
        <v>310.8</v>
      </c>
      <c r="D5595" s="42">
        <v>700</v>
      </c>
      <c r="E5595" s="43">
        <v>44593</v>
      </c>
    </row>
    <row r="5596" spans="1:5" x14ac:dyDescent="0.25">
      <c r="A5596" s="41" t="s">
        <v>78</v>
      </c>
      <c r="B5596" s="42">
        <v>2.3359999999999999</v>
      </c>
      <c r="C5596" s="42">
        <v>1635.2</v>
      </c>
      <c r="D5596" s="42">
        <v>700</v>
      </c>
      <c r="E5596" s="43">
        <v>44593</v>
      </c>
    </row>
    <row r="5597" spans="1:5" x14ac:dyDescent="0.25">
      <c r="A5597" s="41" t="s">
        <v>78</v>
      </c>
      <c r="B5597" s="42">
        <v>5.19</v>
      </c>
      <c r="C5597" s="42">
        <v>4430.96</v>
      </c>
      <c r="D5597" s="42">
        <v>853.75</v>
      </c>
      <c r="E5597" s="43">
        <v>44593</v>
      </c>
    </row>
    <row r="5598" spans="1:5" x14ac:dyDescent="0.25">
      <c r="A5598" s="41" t="s">
        <v>78</v>
      </c>
      <c r="B5598" s="42">
        <v>0.55600000000000005</v>
      </c>
      <c r="C5598" s="42">
        <v>474.69</v>
      </c>
      <c r="D5598" s="42">
        <v>853.76</v>
      </c>
      <c r="E5598" s="43">
        <v>44593</v>
      </c>
    </row>
    <row r="5599" spans="1:5" x14ac:dyDescent="0.25">
      <c r="A5599" s="41" t="s">
        <v>78</v>
      </c>
      <c r="B5599" s="42">
        <v>1.5880000000000001</v>
      </c>
      <c r="C5599" s="42">
        <v>1355.75</v>
      </c>
      <c r="D5599" s="42">
        <v>853.75</v>
      </c>
      <c r="E5599" s="43">
        <v>44593</v>
      </c>
    </row>
    <row r="5600" spans="1:5" x14ac:dyDescent="0.25">
      <c r="A5600" s="41" t="s">
        <v>78</v>
      </c>
      <c r="B5600" s="42">
        <v>0.222</v>
      </c>
      <c r="C5600" s="42">
        <v>189.53</v>
      </c>
      <c r="D5600" s="42">
        <v>853.74</v>
      </c>
      <c r="E5600" s="43">
        <v>44593</v>
      </c>
    </row>
    <row r="5601" spans="1:5" x14ac:dyDescent="0.25">
      <c r="A5601" s="41" t="s">
        <v>78</v>
      </c>
      <c r="B5601" s="42">
        <v>0.5</v>
      </c>
      <c r="C5601" s="42">
        <v>426.88</v>
      </c>
      <c r="D5601" s="42">
        <v>853.76</v>
      </c>
      <c r="E5601" s="43">
        <v>44593</v>
      </c>
    </row>
    <row r="5602" spans="1:5" x14ac:dyDescent="0.25">
      <c r="A5602" s="41" t="s">
        <v>78</v>
      </c>
      <c r="B5602" s="42">
        <v>2.6720000000000002</v>
      </c>
      <c r="C5602" s="42">
        <v>2281.2199999999998</v>
      </c>
      <c r="D5602" s="42">
        <v>853.75</v>
      </c>
      <c r="E5602" s="43">
        <v>44593</v>
      </c>
    </row>
    <row r="5603" spans="1:5" x14ac:dyDescent="0.25">
      <c r="A5603" s="41" t="s">
        <v>78</v>
      </c>
      <c r="B5603" s="42">
        <v>6.7000000000000004E-2</v>
      </c>
      <c r="C5603" s="42">
        <v>57.2</v>
      </c>
      <c r="D5603" s="42">
        <v>853.73</v>
      </c>
      <c r="E5603" s="43">
        <v>44593</v>
      </c>
    </row>
    <row r="5604" spans="1:5" x14ac:dyDescent="0.25">
      <c r="A5604" s="41" t="s">
        <v>78</v>
      </c>
      <c r="B5604" s="42">
        <v>1.2050000000000001</v>
      </c>
      <c r="C5604" s="42">
        <v>1028.77</v>
      </c>
      <c r="D5604" s="42">
        <v>853.75</v>
      </c>
      <c r="E5604" s="43">
        <v>44593</v>
      </c>
    </row>
    <row r="5605" spans="1:5" x14ac:dyDescent="0.25">
      <c r="A5605" s="41" t="s">
        <v>78</v>
      </c>
      <c r="B5605" s="42">
        <v>3.222</v>
      </c>
      <c r="C5605" s="42">
        <v>3103.86</v>
      </c>
      <c r="D5605" s="42">
        <v>963.33</v>
      </c>
      <c r="E5605" s="43">
        <v>44593</v>
      </c>
    </row>
    <row r="5606" spans="1:5" x14ac:dyDescent="0.25">
      <c r="A5606" s="41" t="s">
        <v>78</v>
      </c>
      <c r="B5606" s="42">
        <v>1.6930000000000001</v>
      </c>
      <c r="C5606" s="42">
        <v>1630.92</v>
      </c>
      <c r="D5606" s="42">
        <v>963.33</v>
      </c>
      <c r="E5606" s="43">
        <v>44593</v>
      </c>
    </row>
    <row r="5607" spans="1:5" x14ac:dyDescent="0.25">
      <c r="A5607" s="41" t="s">
        <v>78</v>
      </c>
      <c r="B5607" s="42">
        <v>2.4489999999999998</v>
      </c>
      <c r="C5607" s="42">
        <v>2359.1999999999998</v>
      </c>
      <c r="D5607" s="42">
        <v>963.33</v>
      </c>
      <c r="E5607" s="43">
        <v>44593</v>
      </c>
    </row>
    <row r="5608" spans="1:5" x14ac:dyDescent="0.25">
      <c r="A5608" s="41" t="s">
        <v>78</v>
      </c>
      <c r="B5608" s="42">
        <v>0.4</v>
      </c>
      <c r="C5608" s="42">
        <v>385.33</v>
      </c>
      <c r="D5608" s="42">
        <v>963.33</v>
      </c>
      <c r="E5608" s="43">
        <v>44593</v>
      </c>
    </row>
    <row r="5609" spans="1:5" x14ac:dyDescent="0.25">
      <c r="A5609" s="41" t="s">
        <v>79</v>
      </c>
      <c r="B5609" s="42">
        <v>0.309</v>
      </c>
      <c r="C5609" s="42">
        <v>52.53</v>
      </c>
      <c r="D5609" s="42">
        <v>170</v>
      </c>
      <c r="E5609" s="43">
        <v>44593</v>
      </c>
    </row>
    <row r="5610" spans="1:5" x14ac:dyDescent="0.25">
      <c r="A5610" s="41" t="s">
        <v>79</v>
      </c>
      <c r="B5610" s="42">
        <v>16.678999999999998</v>
      </c>
      <c r="C5610" s="42">
        <v>2835.43</v>
      </c>
      <c r="D5610" s="42">
        <v>170</v>
      </c>
      <c r="E5610" s="43">
        <v>44593</v>
      </c>
    </row>
    <row r="5611" spans="1:5" x14ac:dyDescent="0.25">
      <c r="A5611" s="41" t="s">
        <v>79</v>
      </c>
      <c r="B5611" s="42">
        <v>2.5</v>
      </c>
      <c r="C5611" s="42">
        <v>425</v>
      </c>
      <c r="D5611" s="42">
        <v>170</v>
      </c>
      <c r="E5611" s="43">
        <v>44593</v>
      </c>
    </row>
    <row r="5612" spans="1:5" x14ac:dyDescent="0.25">
      <c r="A5612" s="41" t="s">
        <v>79</v>
      </c>
      <c r="B5612" s="42">
        <v>3</v>
      </c>
      <c r="C5612" s="42">
        <v>510</v>
      </c>
      <c r="D5612" s="42">
        <v>170</v>
      </c>
      <c r="E5612" s="43">
        <v>44593</v>
      </c>
    </row>
    <row r="5613" spans="1:5" x14ac:dyDescent="0.25">
      <c r="A5613" s="41" t="s">
        <v>79</v>
      </c>
      <c r="B5613" s="42">
        <v>0.77300000000000002</v>
      </c>
      <c r="C5613" s="42">
        <v>131.41</v>
      </c>
      <c r="D5613" s="42">
        <v>170</v>
      </c>
      <c r="E5613" s="43">
        <v>44593</v>
      </c>
    </row>
    <row r="5614" spans="1:5" x14ac:dyDescent="0.25">
      <c r="A5614" s="41" t="s">
        <v>79</v>
      </c>
      <c r="B5614" s="42">
        <v>3</v>
      </c>
      <c r="C5614" s="42">
        <v>510</v>
      </c>
      <c r="D5614" s="42">
        <v>170</v>
      </c>
      <c r="E5614" s="43">
        <v>44593</v>
      </c>
    </row>
    <row r="5615" spans="1:5" x14ac:dyDescent="0.25">
      <c r="A5615" s="41" t="s">
        <v>79</v>
      </c>
      <c r="B5615" s="42">
        <v>0.26300000000000001</v>
      </c>
      <c r="C5615" s="42">
        <v>44.71</v>
      </c>
      <c r="D5615" s="42">
        <v>170</v>
      </c>
      <c r="E5615" s="43">
        <v>44593</v>
      </c>
    </row>
    <row r="5616" spans="1:5" x14ac:dyDescent="0.25">
      <c r="A5616" s="41" t="s">
        <v>79</v>
      </c>
      <c r="B5616" s="42">
        <v>2.871</v>
      </c>
      <c r="C5616" s="42">
        <v>488.07</v>
      </c>
      <c r="D5616" s="42">
        <v>170</v>
      </c>
      <c r="E5616" s="43">
        <v>44593</v>
      </c>
    </row>
    <row r="5617" spans="1:5" x14ac:dyDescent="0.25">
      <c r="A5617" s="41" t="s">
        <v>79</v>
      </c>
      <c r="B5617" s="42">
        <v>3.3330000000000002</v>
      </c>
      <c r="C5617" s="42">
        <v>574.01</v>
      </c>
      <c r="D5617" s="42">
        <v>172.22</v>
      </c>
      <c r="E5617" s="43">
        <v>44593</v>
      </c>
    </row>
    <row r="5618" spans="1:5" x14ac:dyDescent="0.25">
      <c r="A5618" s="41" t="s">
        <v>79</v>
      </c>
      <c r="B5618" s="42">
        <v>0.77300000000000002</v>
      </c>
      <c r="C5618" s="42">
        <v>139.13999999999999</v>
      </c>
      <c r="D5618" s="42">
        <v>180</v>
      </c>
      <c r="E5618" s="43">
        <v>44593</v>
      </c>
    </row>
    <row r="5619" spans="1:5" x14ac:dyDescent="0.25">
      <c r="A5619" s="41" t="s">
        <v>79</v>
      </c>
      <c r="B5619" s="42">
        <v>1.4219999999999999</v>
      </c>
      <c r="C5619" s="42">
        <v>255.96</v>
      </c>
      <c r="D5619" s="42">
        <v>180</v>
      </c>
      <c r="E5619" s="43">
        <v>44593</v>
      </c>
    </row>
    <row r="5620" spans="1:5" x14ac:dyDescent="0.25">
      <c r="A5620" s="41" t="s">
        <v>79</v>
      </c>
      <c r="B5620" s="42">
        <v>3.3330000000000002</v>
      </c>
      <c r="C5620" s="42">
        <v>599.94000000000005</v>
      </c>
      <c r="D5620" s="42">
        <v>180</v>
      </c>
      <c r="E5620" s="43">
        <v>44593</v>
      </c>
    </row>
    <row r="5621" spans="1:5" x14ac:dyDescent="0.25">
      <c r="A5621" s="41" t="s">
        <v>79</v>
      </c>
      <c r="B5621" s="42">
        <v>1.667</v>
      </c>
      <c r="C5621" s="42">
        <v>300.06</v>
      </c>
      <c r="D5621" s="42">
        <v>180</v>
      </c>
      <c r="E5621" s="43">
        <v>44593</v>
      </c>
    </row>
    <row r="5622" spans="1:5" x14ac:dyDescent="0.25">
      <c r="A5622" s="41" t="s">
        <v>79</v>
      </c>
      <c r="B5622" s="42">
        <v>0.92800000000000005</v>
      </c>
      <c r="C5622" s="42">
        <v>167.04</v>
      </c>
      <c r="D5622" s="42">
        <v>180</v>
      </c>
      <c r="E5622" s="43">
        <v>44593</v>
      </c>
    </row>
    <row r="5623" spans="1:5" x14ac:dyDescent="0.25">
      <c r="A5623" s="41" t="s">
        <v>79</v>
      </c>
      <c r="B5623" s="42">
        <v>1.667</v>
      </c>
      <c r="C5623" s="42">
        <v>302.26</v>
      </c>
      <c r="D5623" s="42">
        <v>181.32</v>
      </c>
      <c r="E5623" s="43">
        <v>44593</v>
      </c>
    </row>
    <row r="5624" spans="1:5" x14ac:dyDescent="0.25">
      <c r="A5624" s="41" t="s">
        <v>79</v>
      </c>
      <c r="B5624" s="42">
        <v>5</v>
      </c>
      <c r="C5624" s="42">
        <v>909.98</v>
      </c>
      <c r="D5624" s="42">
        <v>182</v>
      </c>
      <c r="E5624" s="43">
        <v>44593</v>
      </c>
    </row>
    <row r="5625" spans="1:5" x14ac:dyDescent="0.25">
      <c r="A5625" s="41" t="s">
        <v>79</v>
      </c>
      <c r="B5625" s="42">
        <v>0.309</v>
      </c>
      <c r="C5625" s="42">
        <v>55.62</v>
      </c>
      <c r="D5625" s="42">
        <v>180</v>
      </c>
      <c r="E5625" s="43">
        <v>44593</v>
      </c>
    </row>
    <row r="5626" spans="1:5" x14ac:dyDescent="0.25">
      <c r="A5626" s="41" t="s">
        <v>79</v>
      </c>
      <c r="B5626" s="42">
        <v>2.871</v>
      </c>
      <c r="C5626" s="42">
        <v>516.78</v>
      </c>
      <c r="D5626" s="42">
        <v>180</v>
      </c>
      <c r="E5626" s="43">
        <v>44593</v>
      </c>
    </row>
    <row r="5627" spans="1:5" x14ac:dyDescent="0.25">
      <c r="A5627" s="41" t="s">
        <v>79</v>
      </c>
      <c r="B5627" s="42">
        <v>3.9430000000000001</v>
      </c>
      <c r="C5627" s="42">
        <v>709.74</v>
      </c>
      <c r="D5627" s="42">
        <v>180</v>
      </c>
      <c r="E5627" s="43">
        <v>44593</v>
      </c>
    </row>
    <row r="5628" spans="1:5" x14ac:dyDescent="0.25">
      <c r="A5628" s="41" t="s">
        <v>79</v>
      </c>
      <c r="B5628" s="42">
        <v>0.309</v>
      </c>
      <c r="C5628" s="42">
        <v>55.62</v>
      </c>
      <c r="D5628" s="42">
        <v>180</v>
      </c>
      <c r="E5628" s="43">
        <v>44593</v>
      </c>
    </row>
    <row r="5629" spans="1:5" x14ac:dyDescent="0.25">
      <c r="A5629" s="41" t="s">
        <v>79</v>
      </c>
      <c r="B5629" s="42">
        <v>2.2909999999999999</v>
      </c>
      <c r="C5629" s="42">
        <v>402.84</v>
      </c>
      <c r="D5629" s="42">
        <v>175.84</v>
      </c>
      <c r="E5629" s="43">
        <v>44593</v>
      </c>
    </row>
    <row r="5630" spans="1:5" x14ac:dyDescent="0.25">
      <c r="A5630" s="41" t="s">
        <v>79</v>
      </c>
      <c r="B5630" s="42">
        <v>0.77300000000000002</v>
      </c>
      <c r="C5630" s="42">
        <v>115.95</v>
      </c>
      <c r="D5630" s="42">
        <v>150</v>
      </c>
      <c r="E5630" s="43">
        <v>44593</v>
      </c>
    </row>
    <row r="5631" spans="1:5" x14ac:dyDescent="0.25">
      <c r="A5631" s="41" t="s">
        <v>86</v>
      </c>
      <c r="B5631" s="42">
        <v>5.1749999999999998</v>
      </c>
      <c r="C5631" s="42">
        <v>3622.5</v>
      </c>
      <c r="D5631" s="42">
        <v>700</v>
      </c>
      <c r="E5631" s="43">
        <v>44593</v>
      </c>
    </row>
    <row r="5632" spans="1:5" x14ac:dyDescent="0.25">
      <c r="A5632" s="41" t="s">
        <v>86</v>
      </c>
      <c r="B5632" s="42">
        <v>3.8809999999999998</v>
      </c>
      <c r="C5632" s="42">
        <v>2716.7</v>
      </c>
      <c r="D5632" s="42">
        <v>700</v>
      </c>
      <c r="E5632" s="43">
        <v>44593</v>
      </c>
    </row>
    <row r="5633" spans="1:5" x14ac:dyDescent="0.25">
      <c r="A5633" s="41" t="s">
        <v>86</v>
      </c>
      <c r="B5633" s="42">
        <v>1.1439999999999999</v>
      </c>
      <c r="C5633" s="42">
        <v>800.8</v>
      </c>
      <c r="D5633" s="42">
        <v>700</v>
      </c>
      <c r="E5633" s="43">
        <v>44593</v>
      </c>
    </row>
    <row r="5634" spans="1:5" x14ac:dyDescent="0.25">
      <c r="A5634" s="41" t="s">
        <v>86</v>
      </c>
      <c r="B5634" s="42">
        <v>6.4690000000000003</v>
      </c>
      <c r="C5634" s="42">
        <v>4528.3</v>
      </c>
      <c r="D5634" s="42">
        <v>700</v>
      </c>
      <c r="E5634" s="43">
        <v>44593</v>
      </c>
    </row>
    <row r="5635" spans="1:5" x14ac:dyDescent="0.25">
      <c r="A5635" s="41" t="s">
        <v>86</v>
      </c>
      <c r="B5635" s="42">
        <v>3.7309999999999999</v>
      </c>
      <c r="C5635" s="42">
        <v>2611.6999999999998</v>
      </c>
      <c r="D5635" s="42">
        <v>700</v>
      </c>
      <c r="E5635" s="43">
        <v>44593</v>
      </c>
    </row>
    <row r="5636" spans="1:5" x14ac:dyDescent="0.25">
      <c r="A5636" s="41" t="s">
        <v>87</v>
      </c>
      <c r="B5636" s="42">
        <v>2.9980000000000002</v>
      </c>
      <c r="C5636" s="42">
        <v>659.56</v>
      </c>
      <c r="D5636" s="42">
        <v>220</v>
      </c>
      <c r="E5636" s="43">
        <v>44593</v>
      </c>
    </row>
    <row r="5637" spans="1:5" x14ac:dyDescent="0.25">
      <c r="A5637" s="41" t="s">
        <v>87</v>
      </c>
      <c r="B5637" s="42">
        <v>1.5309999999999999</v>
      </c>
      <c r="C5637" s="42">
        <v>336.82</v>
      </c>
      <c r="D5637" s="42">
        <v>220</v>
      </c>
      <c r="E5637" s="43">
        <v>44593</v>
      </c>
    </row>
    <row r="5638" spans="1:5" x14ac:dyDescent="0.25">
      <c r="A5638" s="41" t="s">
        <v>87</v>
      </c>
      <c r="B5638" s="42">
        <v>0.25</v>
      </c>
      <c r="C5638" s="42">
        <v>55</v>
      </c>
      <c r="D5638" s="42">
        <v>220</v>
      </c>
      <c r="E5638" s="43">
        <v>44593</v>
      </c>
    </row>
    <row r="5639" spans="1:5" x14ac:dyDescent="0.25">
      <c r="A5639" s="41" t="s">
        <v>87</v>
      </c>
      <c r="B5639" s="42">
        <v>2.3130000000000002</v>
      </c>
      <c r="C5639" s="42">
        <v>508.86</v>
      </c>
      <c r="D5639" s="42">
        <v>220</v>
      </c>
      <c r="E5639" s="43">
        <v>44593</v>
      </c>
    </row>
    <row r="5640" spans="1:5" x14ac:dyDescent="0.25">
      <c r="A5640" s="41" t="s">
        <v>87</v>
      </c>
      <c r="B5640" s="42">
        <v>3.8140000000000001</v>
      </c>
      <c r="C5640" s="42">
        <v>1205.43</v>
      </c>
      <c r="D5640" s="42">
        <v>316.05</v>
      </c>
      <c r="E5640" s="43">
        <v>44593</v>
      </c>
    </row>
    <row r="5641" spans="1:5" x14ac:dyDescent="0.25">
      <c r="A5641" s="41" t="s">
        <v>87</v>
      </c>
      <c r="B5641" s="42">
        <v>4.2750000000000004</v>
      </c>
      <c r="C5641" s="42">
        <v>1151.8499999999999</v>
      </c>
      <c r="D5641" s="42">
        <v>269.44</v>
      </c>
      <c r="E5641" s="43">
        <v>44593</v>
      </c>
    </row>
    <row r="5642" spans="1:5" x14ac:dyDescent="0.25">
      <c r="A5642" s="41" t="s">
        <v>87</v>
      </c>
      <c r="B5642" s="42">
        <v>2.2970000000000002</v>
      </c>
      <c r="C5642" s="42">
        <v>505.34</v>
      </c>
      <c r="D5642" s="42">
        <v>220</v>
      </c>
      <c r="E5642" s="43">
        <v>44593</v>
      </c>
    </row>
    <row r="5643" spans="1:5" x14ac:dyDescent="0.25">
      <c r="A5643" s="41" t="s">
        <v>87</v>
      </c>
      <c r="B5643" s="42">
        <v>1.0720000000000001</v>
      </c>
      <c r="C5643" s="42">
        <v>235.84</v>
      </c>
      <c r="D5643" s="42">
        <v>220</v>
      </c>
      <c r="E5643" s="43">
        <v>44593</v>
      </c>
    </row>
    <row r="5644" spans="1:5" x14ac:dyDescent="0.25">
      <c r="A5644" s="41" t="s">
        <v>87</v>
      </c>
      <c r="B5644" s="42">
        <v>0.499</v>
      </c>
      <c r="C5644" s="42">
        <v>109.78</v>
      </c>
      <c r="D5644" s="42">
        <v>220</v>
      </c>
      <c r="E5644" s="43">
        <v>44593</v>
      </c>
    </row>
    <row r="5645" spans="1:5" x14ac:dyDescent="0.25">
      <c r="A5645" s="41" t="s">
        <v>87</v>
      </c>
      <c r="B5645" s="42">
        <v>3.4689999999999999</v>
      </c>
      <c r="C5645" s="42">
        <v>763.18</v>
      </c>
      <c r="D5645" s="42">
        <v>220</v>
      </c>
      <c r="E5645" s="43">
        <v>44593</v>
      </c>
    </row>
    <row r="5646" spans="1:5" x14ac:dyDescent="0.25">
      <c r="A5646" s="41" t="s">
        <v>87</v>
      </c>
      <c r="B5646" s="42">
        <v>0.21299999999999999</v>
      </c>
      <c r="C5646" s="42">
        <v>46.86</v>
      </c>
      <c r="D5646" s="42">
        <v>220</v>
      </c>
      <c r="E5646" s="43">
        <v>44593</v>
      </c>
    </row>
    <row r="5647" spans="1:5" x14ac:dyDescent="0.25">
      <c r="A5647" s="41" t="s">
        <v>87</v>
      </c>
      <c r="B5647" s="42">
        <v>1.05</v>
      </c>
      <c r="C5647" s="42">
        <v>231</v>
      </c>
      <c r="D5647" s="42">
        <v>220</v>
      </c>
      <c r="E5647" s="43">
        <v>44593</v>
      </c>
    </row>
    <row r="5648" spans="1:5" x14ac:dyDescent="0.25">
      <c r="A5648" s="41" t="s">
        <v>87</v>
      </c>
      <c r="B5648" s="42">
        <v>2.3980000000000001</v>
      </c>
      <c r="C5648" s="42">
        <v>527.55999999999995</v>
      </c>
      <c r="D5648" s="42">
        <v>220</v>
      </c>
      <c r="E5648" s="43">
        <v>44593</v>
      </c>
    </row>
    <row r="5649" spans="1:5" x14ac:dyDescent="0.25">
      <c r="A5649" s="41" t="s">
        <v>87</v>
      </c>
      <c r="B5649" s="42">
        <v>3.956</v>
      </c>
      <c r="C5649" s="42">
        <v>870.32</v>
      </c>
      <c r="D5649" s="42">
        <v>220</v>
      </c>
      <c r="E5649" s="43">
        <v>44593</v>
      </c>
    </row>
    <row r="5650" spans="1:5" x14ac:dyDescent="0.25">
      <c r="A5650" s="41" t="s">
        <v>87</v>
      </c>
      <c r="B5650" s="42">
        <v>4.6260000000000003</v>
      </c>
      <c r="C5650" s="42">
        <v>1017.72</v>
      </c>
      <c r="D5650" s="42">
        <v>220</v>
      </c>
      <c r="E5650" s="43">
        <v>44593</v>
      </c>
    </row>
    <row r="5651" spans="1:5" x14ac:dyDescent="0.25">
      <c r="A5651" s="41" t="s">
        <v>87</v>
      </c>
      <c r="B5651" s="42">
        <v>1.1479999999999999</v>
      </c>
      <c r="C5651" s="42">
        <v>252.56</v>
      </c>
      <c r="D5651" s="42">
        <v>220</v>
      </c>
      <c r="E5651" s="43">
        <v>44593</v>
      </c>
    </row>
    <row r="5652" spans="1:5" x14ac:dyDescent="0.25">
      <c r="A5652" s="41" t="s">
        <v>87</v>
      </c>
      <c r="B5652" s="42">
        <v>1.1739999999999999</v>
      </c>
      <c r="C5652" s="42">
        <v>258.27999999999997</v>
      </c>
      <c r="D5652" s="42">
        <v>220</v>
      </c>
      <c r="E5652" s="43">
        <v>44593</v>
      </c>
    </row>
    <row r="5653" spans="1:5" x14ac:dyDescent="0.25">
      <c r="A5653" s="41" t="s">
        <v>87</v>
      </c>
      <c r="B5653" s="42">
        <v>3.85</v>
      </c>
      <c r="C5653" s="42">
        <v>847</v>
      </c>
      <c r="D5653" s="42">
        <v>220</v>
      </c>
      <c r="E5653" s="43">
        <v>44593</v>
      </c>
    </row>
    <row r="5654" spans="1:5" x14ac:dyDescent="0.25">
      <c r="A5654" s="41" t="s">
        <v>87</v>
      </c>
      <c r="B5654" s="42">
        <v>0.499</v>
      </c>
      <c r="C5654" s="42">
        <v>109.78</v>
      </c>
      <c r="D5654" s="42">
        <v>220</v>
      </c>
      <c r="E5654" s="43">
        <v>44593</v>
      </c>
    </row>
    <row r="5655" spans="1:5" x14ac:dyDescent="0.25">
      <c r="A5655" s="41" t="s">
        <v>87</v>
      </c>
      <c r="B5655" s="42">
        <v>1.276</v>
      </c>
      <c r="C5655" s="42">
        <v>280.72000000000003</v>
      </c>
      <c r="D5655" s="42">
        <v>220</v>
      </c>
      <c r="E5655" s="43">
        <v>44593</v>
      </c>
    </row>
    <row r="5656" spans="1:5" x14ac:dyDescent="0.25">
      <c r="A5656" s="41" t="s">
        <v>87</v>
      </c>
      <c r="B5656" s="42">
        <v>0.81699999999999995</v>
      </c>
      <c r="C5656" s="42">
        <v>179.74</v>
      </c>
      <c r="D5656" s="42">
        <v>220</v>
      </c>
      <c r="E5656" s="43">
        <v>44593</v>
      </c>
    </row>
    <row r="5657" spans="1:5" x14ac:dyDescent="0.25">
      <c r="A5657" s="41" t="s">
        <v>87</v>
      </c>
      <c r="B5657" s="42">
        <v>1.1479999999999999</v>
      </c>
      <c r="C5657" s="42">
        <v>252.56</v>
      </c>
      <c r="D5657" s="42">
        <v>220</v>
      </c>
      <c r="E5657" s="43">
        <v>44593</v>
      </c>
    </row>
    <row r="5658" spans="1:5" x14ac:dyDescent="0.25">
      <c r="A5658" s="41" t="s">
        <v>87</v>
      </c>
      <c r="B5658" s="42">
        <v>0.499</v>
      </c>
      <c r="C5658" s="42">
        <v>109.78</v>
      </c>
      <c r="D5658" s="42">
        <v>220</v>
      </c>
      <c r="E5658" s="43">
        <v>44593</v>
      </c>
    </row>
    <row r="5659" spans="1:5" x14ac:dyDescent="0.25">
      <c r="A5659" s="41" t="s">
        <v>87</v>
      </c>
      <c r="B5659" s="42">
        <v>2.8479999999999999</v>
      </c>
      <c r="C5659" s="42">
        <v>626.55999999999995</v>
      </c>
      <c r="D5659" s="42">
        <v>220</v>
      </c>
      <c r="E5659" s="43">
        <v>44593</v>
      </c>
    </row>
    <row r="5660" spans="1:5" x14ac:dyDescent="0.25">
      <c r="A5660" s="41" t="s">
        <v>87</v>
      </c>
      <c r="B5660" s="42">
        <v>1.7609999999999999</v>
      </c>
      <c r="C5660" s="42">
        <v>387.42</v>
      </c>
      <c r="D5660" s="42">
        <v>220</v>
      </c>
      <c r="E5660" s="43">
        <v>44593</v>
      </c>
    </row>
    <row r="5661" spans="1:5" x14ac:dyDescent="0.25">
      <c r="A5661" s="41" t="s">
        <v>87</v>
      </c>
      <c r="B5661" s="42">
        <v>5.13</v>
      </c>
      <c r="C5661" s="42">
        <v>1128.5999999999999</v>
      </c>
      <c r="D5661" s="42">
        <v>220</v>
      </c>
      <c r="E5661" s="43">
        <v>44593</v>
      </c>
    </row>
    <row r="5662" spans="1:5" x14ac:dyDescent="0.25">
      <c r="A5662" s="41" t="s">
        <v>87</v>
      </c>
      <c r="B5662" s="42">
        <v>8.5679999999999996</v>
      </c>
      <c r="C5662" s="42">
        <v>1884.96</v>
      </c>
      <c r="D5662" s="42">
        <v>220</v>
      </c>
      <c r="E5662" s="43">
        <v>44593</v>
      </c>
    </row>
    <row r="5663" spans="1:5" x14ac:dyDescent="0.25">
      <c r="A5663" s="41" t="s">
        <v>87</v>
      </c>
      <c r="B5663" s="42">
        <v>5.7830000000000004</v>
      </c>
      <c r="C5663" s="42">
        <v>1272.26</v>
      </c>
      <c r="D5663" s="42">
        <v>220</v>
      </c>
      <c r="E5663" s="43">
        <v>44593</v>
      </c>
    </row>
    <row r="5664" spans="1:5" x14ac:dyDescent="0.25">
      <c r="A5664" s="41" t="s">
        <v>87</v>
      </c>
      <c r="B5664" s="42">
        <v>2.016</v>
      </c>
      <c r="C5664" s="42">
        <v>443.52</v>
      </c>
      <c r="D5664" s="42">
        <v>220</v>
      </c>
      <c r="E5664" s="43">
        <v>44593</v>
      </c>
    </row>
    <row r="5665" spans="1:5" x14ac:dyDescent="0.25">
      <c r="A5665" s="41" t="s">
        <v>87</v>
      </c>
      <c r="B5665" s="42">
        <v>2.9969999999999999</v>
      </c>
      <c r="C5665" s="42">
        <v>659.34</v>
      </c>
      <c r="D5665" s="42">
        <v>220</v>
      </c>
      <c r="E5665" s="43">
        <v>44593</v>
      </c>
    </row>
    <row r="5666" spans="1:5" x14ac:dyDescent="0.25">
      <c r="A5666" s="41" t="s">
        <v>87</v>
      </c>
      <c r="B5666" s="42">
        <v>4.2750000000000004</v>
      </c>
      <c r="C5666" s="42">
        <v>940.5</v>
      </c>
      <c r="D5666" s="42">
        <v>220</v>
      </c>
      <c r="E5666" s="43">
        <v>44593</v>
      </c>
    </row>
    <row r="5667" spans="1:5" x14ac:dyDescent="0.25">
      <c r="A5667" s="41" t="s">
        <v>87</v>
      </c>
      <c r="B5667" s="42">
        <v>2.2970000000000002</v>
      </c>
      <c r="C5667" s="42">
        <v>505.34</v>
      </c>
      <c r="D5667" s="42">
        <v>220</v>
      </c>
      <c r="E5667" s="43">
        <v>44593</v>
      </c>
    </row>
    <row r="5668" spans="1:5" x14ac:dyDescent="0.25">
      <c r="A5668" s="41" t="s">
        <v>87</v>
      </c>
      <c r="B5668" s="42">
        <v>1.786</v>
      </c>
      <c r="C5668" s="42">
        <v>392.92</v>
      </c>
      <c r="D5668" s="42">
        <v>220</v>
      </c>
      <c r="E5668" s="43">
        <v>44593</v>
      </c>
    </row>
    <row r="5669" spans="1:5" x14ac:dyDescent="0.25">
      <c r="A5669" s="41" t="s">
        <v>87</v>
      </c>
      <c r="B5669" s="42">
        <v>4.8129999999999997</v>
      </c>
      <c r="C5669" s="42">
        <v>1058.8599999999999</v>
      </c>
      <c r="D5669" s="42">
        <v>220</v>
      </c>
      <c r="E5669" s="43">
        <v>44593</v>
      </c>
    </row>
    <row r="5670" spans="1:5" x14ac:dyDescent="0.25">
      <c r="A5670" s="41" t="s">
        <v>87</v>
      </c>
      <c r="B5670" s="42">
        <v>0.25</v>
      </c>
      <c r="C5670" s="42">
        <v>55</v>
      </c>
      <c r="D5670" s="42">
        <v>220</v>
      </c>
      <c r="E5670" s="43">
        <v>44593</v>
      </c>
    </row>
    <row r="5671" spans="1:5" x14ac:dyDescent="0.25">
      <c r="A5671" s="41" t="s">
        <v>87</v>
      </c>
      <c r="B5671" s="42">
        <v>0.75</v>
      </c>
      <c r="C5671" s="42">
        <v>165</v>
      </c>
      <c r="D5671" s="42">
        <v>220</v>
      </c>
      <c r="E5671" s="43">
        <v>44593</v>
      </c>
    </row>
    <row r="5672" spans="1:5" x14ac:dyDescent="0.25">
      <c r="A5672" s="41" t="s">
        <v>87</v>
      </c>
      <c r="B5672" s="42">
        <v>0.58699999999999997</v>
      </c>
      <c r="C5672" s="42">
        <v>129.13999999999999</v>
      </c>
      <c r="D5672" s="42">
        <v>220</v>
      </c>
      <c r="E5672" s="43">
        <v>44593</v>
      </c>
    </row>
    <row r="5673" spans="1:5" x14ac:dyDescent="0.25">
      <c r="A5673" s="41" t="s">
        <v>87</v>
      </c>
      <c r="B5673" s="42">
        <v>1.798</v>
      </c>
      <c r="C5673" s="42">
        <v>395.56</v>
      </c>
      <c r="D5673" s="42">
        <v>220</v>
      </c>
      <c r="E5673" s="43">
        <v>44593</v>
      </c>
    </row>
    <row r="5674" spans="1:5" x14ac:dyDescent="0.25">
      <c r="A5674" s="41" t="s">
        <v>87</v>
      </c>
      <c r="B5674" s="42">
        <v>0.71499999999999997</v>
      </c>
      <c r="C5674" s="42">
        <v>157.30000000000001</v>
      </c>
      <c r="D5674" s="42">
        <v>220</v>
      </c>
      <c r="E5674" s="43">
        <v>44593</v>
      </c>
    </row>
    <row r="5675" spans="1:5" x14ac:dyDescent="0.25">
      <c r="A5675" s="41" t="s">
        <v>87</v>
      </c>
      <c r="B5675" s="42">
        <v>4.6260000000000003</v>
      </c>
      <c r="C5675" s="42">
        <v>1017.72</v>
      </c>
      <c r="D5675" s="42">
        <v>220</v>
      </c>
      <c r="E5675" s="43">
        <v>44593</v>
      </c>
    </row>
    <row r="5676" spans="1:5" x14ac:dyDescent="0.25">
      <c r="A5676" s="41" t="s">
        <v>87</v>
      </c>
      <c r="B5676" s="42">
        <v>0.58699999999999997</v>
      </c>
      <c r="C5676" s="42">
        <v>129.13999999999999</v>
      </c>
      <c r="D5676" s="42">
        <v>220</v>
      </c>
      <c r="E5676" s="43">
        <v>44593</v>
      </c>
    </row>
    <row r="5677" spans="1:5" x14ac:dyDescent="0.25">
      <c r="A5677" s="41" t="s">
        <v>87</v>
      </c>
      <c r="B5677" s="42">
        <v>2.2970000000000002</v>
      </c>
      <c r="C5677" s="42">
        <v>505.34</v>
      </c>
      <c r="D5677" s="42">
        <v>220</v>
      </c>
      <c r="E5677" s="43">
        <v>44593</v>
      </c>
    </row>
    <row r="5678" spans="1:5" x14ac:dyDescent="0.25">
      <c r="A5678" s="41" t="s">
        <v>87</v>
      </c>
      <c r="B5678" s="42">
        <v>0.88</v>
      </c>
      <c r="C5678" s="42">
        <v>193.6</v>
      </c>
      <c r="D5678" s="42">
        <v>220</v>
      </c>
      <c r="E5678" s="43">
        <v>44593</v>
      </c>
    </row>
    <row r="5679" spans="1:5" x14ac:dyDescent="0.25">
      <c r="A5679" s="41" t="s">
        <v>87</v>
      </c>
      <c r="B5679" s="42">
        <v>3.85</v>
      </c>
      <c r="C5679" s="42">
        <v>847</v>
      </c>
      <c r="D5679" s="42">
        <v>220</v>
      </c>
      <c r="E5679" s="43">
        <v>44593</v>
      </c>
    </row>
    <row r="5680" spans="1:5" x14ac:dyDescent="0.25">
      <c r="A5680" s="41" t="s">
        <v>87</v>
      </c>
      <c r="B5680" s="42">
        <v>1.0209999999999999</v>
      </c>
      <c r="C5680" s="42">
        <v>224.62</v>
      </c>
      <c r="D5680" s="42">
        <v>220</v>
      </c>
      <c r="E5680" s="43">
        <v>44593</v>
      </c>
    </row>
    <row r="5681" spans="1:5" x14ac:dyDescent="0.25">
      <c r="A5681" s="41" t="s">
        <v>87</v>
      </c>
      <c r="B5681" s="42">
        <v>0.25</v>
      </c>
      <c r="C5681" s="42">
        <v>55</v>
      </c>
      <c r="D5681" s="42">
        <v>220</v>
      </c>
      <c r="E5681" s="43">
        <v>44593</v>
      </c>
    </row>
    <row r="5682" spans="1:5" x14ac:dyDescent="0.25">
      <c r="A5682" s="41" t="s">
        <v>87</v>
      </c>
      <c r="B5682" s="42">
        <v>0.61199999999999999</v>
      </c>
      <c r="C5682" s="42">
        <v>134.63999999999999</v>
      </c>
      <c r="D5682" s="42">
        <v>220</v>
      </c>
      <c r="E5682" s="43">
        <v>44593</v>
      </c>
    </row>
    <row r="5683" spans="1:5" x14ac:dyDescent="0.25">
      <c r="A5683" s="41" t="s">
        <v>103</v>
      </c>
      <c r="B5683" s="42">
        <v>9.673</v>
      </c>
      <c r="C5683" s="42">
        <v>2901.9</v>
      </c>
      <c r="D5683" s="42">
        <v>300</v>
      </c>
      <c r="E5683" s="43">
        <v>44593</v>
      </c>
    </row>
    <row r="5684" spans="1:5" x14ac:dyDescent="0.25">
      <c r="A5684" s="41" t="s">
        <v>103</v>
      </c>
      <c r="B5684" s="42">
        <v>8.6059999999999999</v>
      </c>
      <c r="C5684" s="42">
        <v>2581.8000000000002</v>
      </c>
      <c r="D5684" s="42">
        <v>300</v>
      </c>
      <c r="E5684" s="43">
        <v>44593</v>
      </c>
    </row>
    <row r="5685" spans="1:5" x14ac:dyDescent="0.25">
      <c r="A5685" s="41" t="s">
        <v>103</v>
      </c>
      <c r="B5685" s="42">
        <v>8.6059999999999999</v>
      </c>
      <c r="C5685" s="42">
        <v>2581.8000000000002</v>
      </c>
      <c r="D5685" s="42">
        <v>300</v>
      </c>
      <c r="E5685" s="43">
        <v>44593</v>
      </c>
    </row>
    <row r="5686" spans="1:5" x14ac:dyDescent="0.25">
      <c r="A5686" s="41" t="s">
        <v>103</v>
      </c>
      <c r="B5686" s="42">
        <v>5.1879999999999997</v>
      </c>
      <c r="C5686" s="42">
        <v>1556.4</v>
      </c>
      <c r="D5686" s="42">
        <v>300</v>
      </c>
      <c r="E5686" s="43">
        <v>44593</v>
      </c>
    </row>
    <row r="5687" spans="1:5" x14ac:dyDescent="0.25">
      <c r="A5687" s="41" t="s">
        <v>103</v>
      </c>
      <c r="B5687" s="42">
        <v>6.8840000000000003</v>
      </c>
      <c r="C5687" s="42">
        <v>2065.1999999999998</v>
      </c>
      <c r="D5687" s="42">
        <v>300</v>
      </c>
      <c r="E5687" s="43">
        <v>44593</v>
      </c>
    </row>
    <row r="5688" spans="1:5" x14ac:dyDescent="0.25">
      <c r="A5688" s="41" t="s">
        <v>103</v>
      </c>
      <c r="B5688" s="42">
        <v>6.8840000000000003</v>
      </c>
      <c r="C5688" s="42">
        <v>2065.1999999999998</v>
      </c>
      <c r="D5688" s="42">
        <v>300</v>
      </c>
      <c r="E5688" s="43">
        <v>44593</v>
      </c>
    </row>
    <row r="5689" spans="1:5" x14ac:dyDescent="0.25">
      <c r="A5689" s="41" t="s">
        <v>103</v>
      </c>
      <c r="B5689" s="42">
        <v>5.508</v>
      </c>
      <c r="C5689" s="42">
        <v>1566.88</v>
      </c>
      <c r="D5689" s="42">
        <v>284.47000000000003</v>
      </c>
      <c r="E5689" s="43">
        <v>44593</v>
      </c>
    </row>
    <row r="5690" spans="1:5" x14ac:dyDescent="0.25">
      <c r="A5690" s="41" t="s">
        <v>231</v>
      </c>
      <c r="B5690" s="42">
        <v>2.7370000000000001</v>
      </c>
      <c r="C5690" s="42">
        <v>3410.57</v>
      </c>
      <c r="D5690" s="42">
        <v>1246.0999999999999</v>
      </c>
      <c r="E5690" s="43">
        <v>44593</v>
      </c>
    </row>
    <row r="5691" spans="1:5" x14ac:dyDescent="0.25">
      <c r="A5691" s="41" t="s">
        <v>231</v>
      </c>
      <c r="B5691" s="42">
        <v>1.01</v>
      </c>
      <c r="C5691" s="42">
        <v>3535</v>
      </c>
      <c r="D5691" s="42">
        <v>3500</v>
      </c>
      <c r="E5691" s="43">
        <v>44593</v>
      </c>
    </row>
    <row r="5692" spans="1:5" x14ac:dyDescent="0.25">
      <c r="A5692" s="41" t="s">
        <v>231</v>
      </c>
      <c r="B5692" s="42">
        <v>0.49</v>
      </c>
      <c r="C5692" s="42">
        <v>1715</v>
      </c>
      <c r="D5692" s="42">
        <v>3500</v>
      </c>
      <c r="E5692" s="43">
        <v>44593</v>
      </c>
    </row>
    <row r="5693" spans="1:5" x14ac:dyDescent="0.25">
      <c r="A5693" s="41" t="s">
        <v>115</v>
      </c>
      <c r="B5693" s="42">
        <v>0.14699999999999999</v>
      </c>
      <c r="C5693" s="42">
        <v>267.54000000000002</v>
      </c>
      <c r="D5693" s="42">
        <v>1820</v>
      </c>
      <c r="E5693" s="43">
        <v>44593</v>
      </c>
    </row>
    <row r="5694" spans="1:5" x14ac:dyDescent="0.25">
      <c r="A5694" s="41" t="s">
        <v>115</v>
      </c>
      <c r="B5694" s="42">
        <v>0.16600000000000001</v>
      </c>
      <c r="C5694" s="42">
        <v>302.12</v>
      </c>
      <c r="D5694" s="42">
        <v>1820</v>
      </c>
      <c r="E5694" s="43">
        <v>44593</v>
      </c>
    </row>
    <row r="5695" spans="1:5" x14ac:dyDescent="0.25">
      <c r="A5695" s="41" t="s">
        <v>115</v>
      </c>
      <c r="B5695" s="42">
        <v>2.3E-2</v>
      </c>
      <c r="C5695" s="42">
        <v>41.86</v>
      </c>
      <c r="D5695" s="42">
        <v>1820</v>
      </c>
      <c r="E5695" s="43">
        <v>44593</v>
      </c>
    </row>
    <row r="5696" spans="1:5" x14ac:dyDescent="0.25">
      <c r="A5696" s="41" t="s">
        <v>115</v>
      </c>
      <c r="B5696" s="42">
        <v>0.316</v>
      </c>
      <c r="C5696" s="42">
        <v>575.12</v>
      </c>
      <c r="D5696" s="42">
        <v>1820</v>
      </c>
      <c r="E5696" s="43">
        <v>44593</v>
      </c>
    </row>
    <row r="5697" spans="1:5" x14ac:dyDescent="0.25">
      <c r="A5697" s="41" t="s">
        <v>115</v>
      </c>
      <c r="B5697" s="42">
        <v>3.6320000000000001</v>
      </c>
      <c r="C5697" s="42">
        <v>6610.24</v>
      </c>
      <c r="D5697" s="42">
        <v>1820</v>
      </c>
      <c r="E5697" s="43">
        <v>44593</v>
      </c>
    </row>
    <row r="5698" spans="1:5" x14ac:dyDescent="0.25">
      <c r="A5698" s="41" t="s">
        <v>115</v>
      </c>
      <c r="B5698" s="42">
        <v>0.17699999999999999</v>
      </c>
      <c r="C5698" s="42">
        <v>322.14</v>
      </c>
      <c r="D5698" s="42">
        <v>1820</v>
      </c>
      <c r="E5698" s="43">
        <v>44593</v>
      </c>
    </row>
    <row r="5699" spans="1:5" x14ac:dyDescent="0.25">
      <c r="A5699" s="41" t="s">
        <v>115</v>
      </c>
      <c r="B5699" s="42">
        <v>1.4999999999999999E-2</v>
      </c>
      <c r="C5699" s="42">
        <v>27.3</v>
      </c>
      <c r="D5699" s="42">
        <v>1820</v>
      </c>
      <c r="E5699" s="43">
        <v>44593</v>
      </c>
    </row>
    <row r="5700" spans="1:5" x14ac:dyDescent="0.25">
      <c r="A5700" s="41" t="s">
        <v>115</v>
      </c>
      <c r="B5700" s="42">
        <v>0.14299999999999999</v>
      </c>
      <c r="C5700" s="42">
        <v>260.26</v>
      </c>
      <c r="D5700" s="42">
        <v>1820</v>
      </c>
      <c r="E5700" s="43">
        <v>44593</v>
      </c>
    </row>
    <row r="5701" spans="1:5" x14ac:dyDescent="0.25">
      <c r="A5701" s="41" t="s">
        <v>115</v>
      </c>
      <c r="B5701" s="42">
        <v>6.6000000000000003E-2</v>
      </c>
      <c r="C5701" s="42">
        <v>120.12</v>
      </c>
      <c r="D5701" s="42">
        <v>1820</v>
      </c>
      <c r="E5701" s="43">
        <v>44593</v>
      </c>
    </row>
    <row r="5702" spans="1:5" x14ac:dyDescent="0.25">
      <c r="A5702" s="41" t="s">
        <v>115</v>
      </c>
      <c r="B5702" s="42">
        <v>3.4000000000000002E-2</v>
      </c>
      <c r="C5702" s="42">
        <v>61.88</v>
      </c>
      <c r="D5702" s="42">
        <v>1820</v>
      </c>
      <c r="E5702" s="43">
        <v>44593</v>
      </c>
    </row>
    <row r="5703" spans="1:5" x14ac:dyDescent="0.25">
      <c r="A5703" s="41" t="s">
        <v>115</v>
      </c>
      <c r="B5703" s="42">
        <v>8.6999999999999994E-2</v>
      </c>
      <c r="C5703" s="42">
        <v>158.34</v>
      </c>
      <c r="D5703" s="42">
        <v>1820</v>
      </c>
      <c r="E5703" s="43">
        <v>44593</v>
      </c>
    </row>
    <row r="5704" spans="1:5" x14ac:dyDescent="0.25">
      <c r="A5704" s="41" t="s">
        <v>115</v>
      </c>
      <c r="B5704" s="42">
        <v>1.7999999999999999E-2</v>
      </c>
      <c r="C5704" s="42">
        <v>32.76</v>
      </c>
      <c r="D5704" s="42">
        <v>1820</v>
      </c>
      <c r="E5704" s="43">
        <v>44593</v>
      </c>
    </row>
    <row r="5705" spans="1:5" x14ac:dyDescent="0.25">
      <c r="A5705" s="41" t="s">
        <v>115</v>
      </c>
      <c r="B5705" s="42">
        <v>3.4000000000000002E-2</v>
      </c>
      <c r="C5705" s="42">
        <v>61.88</v>
      </c>
      <c r="D5705" s="42">
        <v>1820</v>
      </c>
      <c r="E5705" s="43">
        <v>44593</v>
      </c>
    </row>
    <row r="5706" spans="1:5" x14ac:dyDescent="0.25">
      <c r="A5706" s="41" t="s">
        <v>115</v>
      </c>
      <c r="B5706" s="42">
        <v>0.218</v>
      </c>
      <c r="C5706" s="42">
        <v>396.76</v>
      </c>
      <c r="D5706" s="42">
        <v>1820</v>
      </c>
      <c r="E5706" s="43">
        <v>44593</v>
      </c>
    </row>
    <row r="5707" spans="1:5" x14ac:dyDescent="0.25">
      <c r="A5707" s="41" t="s">
        <v>115</v>
      </c>
      <c r="B5707" s="42">
        <v>5.7000000000000002E-2</v>
      </c>
      <c r="C5707" s="42">
        <v>103.74</v>
      </c>
      <c r="D5707" s="42">
        <v>1820</v>
      </c>
      <c r="E5707" s="43">
        <v>44593</v>
      </c>
    </row>
    <row r="5708" spans="1:5" x14ac:dyDescent="0.25">
      <c r="A5708" s="41" t="s">
        <v>115</v>
      </c>
      <c r="B5708" s="42">
        <v>1.4999999999999999E-2</v>
      </c>
      <c r="C5708" s="42">
        <v>27.3</v>
      </c>
      <c r="D5708" s="42">
        <v>1820</v>
      </c>
      <c r="E5708" s="43">
        <v>44593</v>
      </c>
    </row>
    <row r="5709" spans="1:5" x14ac:dyDescent="0.25">
      <c r="A5709" s="41" t="s">
        <v>115</v>
      </c>
      <c r="B5709" s="42">
        <v>5.8000000000000003E-2</v>
      </c>
      <c r="C5709" s="42">
        <v>105.56</v>
      </c>
      <c r="D5709" s="42">
        <v>1820</v>
      </c>
      <c r="E5709" s="43">
        <v>44593</v>
      </c>
    </row>
    <row r="5710" spans="1:5" x14ac:dyDescent="0.25">
      <c r="A5710" s="41" t="s">
        <v>115</v>
      </c>
      <c r="B5710" s="42">
        <v>9.9000000000000005E-2</v>
      </c>
      <c r="C5710" s="42">
        <v>180.18</v>
      </c>
      <c r="D5710" s="42">
        <v>1820</v>
      </c>
      <c r="E5710" s="43">
        <v>44593</v>
      </c>
    </row>
    <row r="5711" spans="1:5" x14ac:dyDescent="0.25">
      <c r="A5711" s="41" t="s">
        <v>115</v>
      </c>
      <c r="B5711" s="42">
        <v>0.182</v>
      </c>
      <c r="C5711" s="42">
        <v>331.24</v>
      </c>
      <c r="D5711" s="42">
        <v>1820</v>
      </c>
      <c r="E5711" s="43">
        <v>44593</v>
      </c>
    </row>
    <row r="5712" spans="1:5" x14ac:dyDescent="0.25">
      <c r="A5712" s="41" t="s">
        <v>115</v>
      </c>
      <c r="B5712" s="42">
        <v>0.26100000000000001</v>
      </c>
      <c r="C5712" s="42">
        <v>475.02</v>
      </c>
      <c r="D5712" s="42">
        <v>1820</v>
      </c>
      <c r="E5712" s="43">
        <v>44593</v>
      </c>
    </row>
    <row r="5713" spans="1:5" x14ac:dyDescent="0.25">
      <c r="A5713" s="41" t="s">
        <v>115</v>
      </c>
      <c r="B5713" s="42">
        <v>1.9E-2</v>
      </c>
      <c r="C5713" s="42">
        <v>34.58</v>
      </c>
      <c r="D5713" s="42">
        <v>1820</v>
      </c>
      <c r="E5713" s="43">
        <v>44593</v>
      </c>
    </row>
    <row r="5714" spans="1:5" x14ac:dyDescent="0.25">
      <c r="A5714" s="41" t="s">
        <v>115</v>
      </c>
      <c r="B5714" s="42">
        <v>0.125</v>
      </c>
      <c r="C5714" s="42">
        <v>227.5</v>
      </c>
      <c r="D5714" s="42">
        <v>1820</v>
      </c>
      <c r="E5714" s="43">
        <v>44593</v>
      </c>
    </row>
    <row r="5715" spans="1:5" x14ac:dyDescent="0.25">
      <c r="A5715" s="41" t="s">
        <v>115</v>
      </c>
      <c r="B5715" s="42">
        <v>4.2000000000000003E-2</v>
      </c>
      <c r="C5715" s="42">
        <v>76.44</v>
      </c>
      <c r="D5715" s="42">
        <v>1820</v>
      </c>
      <c r="E5715" s="43">
        <v>44593</v>
      </c>
    </row>
    <row r="5716" spans="1:5" x14ac:dyDescent="0.25">
      <c r="A5716" s="41" t="s">
        <v>115</v>
      </c>
      <c r="B5716" s="42">
        <v>3.4000000000000002E-2</v>
      </c>
      <c r="C5716" s="42">
        <v>61.88</v>
      </c>
      <c r="D5716" s="42">
        <v>1820</v>
      </c>
      <c r="E5716" s="43">
        <v>44593</v>
      </c>
    </row>
    <row r="5717" spans="1:5" x14ac:dyDescent="0.25">
      <c r="A5717" s="41" t="s">
        <v>115</v>
      </c>
      <c r="B5717" s="42">
        <v>0.16</v>
      </c>
      <c r="C5717" s="42">
        <v>291.2</v>
      </c>
      <c r="D5717" s="42">
        <v>1820</v>
      </c>
      <c r="E5717" s="43">
        <v>44593</v>
      </c>
    </row>
    <row r="5718" spans="1:5" x14ac:dyDescent="0.25">
      <c r="A5718" s="41" t="s">
        <v>115</v>
      </c>
      <c r="B5718" s="42">
        <v>0.05</v>
      </c>
      <c r="C5718" s="42">
        <v>91</v>
      </c>
      <c r="D5718" s="42">
        <v>1820</v>
      </c>
      <c r="E5718" s="43">
        <v>44593</v>
      </c>
    </row>
    <row r="5719" spans="1:5" x14ac:dyDescent="0.25">
      <c r="A5719" s="41" t="s">
        <v>115</v>
      </c>
      <c r="B5719" s="42">
        <v>3.4000000000000002E-2</v>
      </c>
      <c r="C5719" s="42">
        <v>61.88</v>
      </c>
      <c r="D5719" s="42">
        <v>1820</v>
      </c>
      <c r="E5719" s="43">
        <v>44593</v>
      </c>
    </row>
    <row r="5720" spans="1:5" x14ac:dyDescent="0.25">
      <c r="A5720" s="41" t="s">
        <v>115</v>
      </c>
      <c r="B5720" s="42">
        <v>0.14499999999999999</v>
      </c>
      <c r="C5720" s="42">
        <v>263.89999999999998</v>
      </c>
      <c r="D5720" s="42">
        <v>1820</v>
      </c>
      <c r="E5720" s="43">
        <v>44593</v>
      </c>
    </row>
    <row r="5721" spans="1:5" x14ac:dyDescent="0.25">
      <c r="A5721" s="41" t="s">
        <v>115</v>
      </c>
      <c r="B5721" s="42">
        <v>0.17499999999999999</v>
      </c>
      <c r="C5721" s="42">
        <v>318.5</v>
      </c>
      <c r="D5721" s="42">
        <v>1820</v>
      </c>
      <c r="E5721" s="43">
        <v>44593</v>
      </c>
    </row>
    <row r="5722" spans="1:5" x14ac:dyDescent="0.25">
      <c r="A5722" s="41" t="s">
        <v>115</v>
      </c>
      <c r="B5722" s="42">
        <v>1.7000000000000001E-2</v>
      </c>
      <c r="C5722" s="42">
        <v>30.94</v>
      </c>
      <c r="D5722" s="42">
        <v>1820</v>
      </c>
      <c r="E5722" s="43">
        <v>44593</v>
      </c>
    </row>
    <row r="5723" spans="1:5" x14ac:dyDescent="0.25">
      <c r="A5723" s="41" t="s">
        <v>115</v>
      </c>
      <c r="B5723" s="42">
        <v>6.0999999999999999E-2</v>
      </c>
      <c r="C5723" s="42">
        <v>111.02</v>
      </c>
      <c r="D5723" s="42">
        <v>1820</v>
      </c>
      <c r="E5723" s="43">
        <v>44593</v>
      </c>
    </row>
    <row r="5724" spans="1:5" x14ac:dyDescent="0.25">
      <c r="A5724" s="41" t="s">
        <v>115</v>
      </c>
      <c r="B5724" s="42">
        <v>0.192</v>
      </c>
      <c r="C5724" s="42">
        <v>349.44</v>
      </c>
      <c r="D5724" s="42">
        <v>1820</v>
      </c>
      <c r="E5724" s="43">
        <v>44593</v>
      </c>
    </row>
    <row r="5725" spans="1:5" x14ac:dyDescent="0.25">
      <c r="A5725" s="41" t="s">
        <v>115</v>
      </c>
      <c r="B5725" s="42">
        <v>3.4000000000000002E-2</v>
      </c>
      <c r="C5725" s="42">
        <v>61.88</v>
      </c>
      <c r="D5725" s="42">
        <v>1820</v>
      </c>
      <c r="E5725" s="43">
        <v>44593</v>
      </c>
    </row>
    <row r="5726" spans="1:5" x14ac:dyDescent="0.25">
      <c r="A5726" s="41" t="s">
        <v>115</v>
      </c>
      <c r="B5726" s="42">
        <v>0.14599999999999999</v>
      </c>
      <c r="C5726" s="42">
        <v>265.72000000000003</v>
      </c>
      <c r="D5726" s="42">
        <v>1820</v>
      </c>
      <c r="E5726" s="43">
        <v>44593</v>
      </c>
    </row>
    <row r="5727" spans="1:5" x14ac:dyDescent="0.25">
      <c r="A5727" s="41" t="s">
        <v>115</v>
      </c>
      <c r="B5727" s="42">
        <v>8.5000000000000006E-2</v>
      </c>
      <c r="C5727" s="42">
        <v>154.69999999999999</v>
      </c>
      <c r="D5727" s="42">
        <v>1820</v>
      </c>
      <c r="E5727" s="43">
        <v>44593</v>
      </c>
    </row>
    <row r="5728" spans="1:5" x14ac:dyDescent="0.25">
      <c r="A5728" s="41" t="s">
        <v>115</v>
      </c>
      <c r="B5728" s="42">
        <v>0.11899999999999999</v>
      </c>
      <c r="C5728" s="42">
        <v>216.58</v>
      </c>
      <c r="D5728" s="42">
        <v>1820</v>
      </c>
      <c r="E5728" s="43">
        <v>44593</v>
      </c>
    </row>
    <row r="5729" spans="1:5" x14ac:dyDescent="0.25">
      <c r="A5729" s="41" t="s">
        <v>115</v>
      </c>
      <c r="B5729" s="42">
        <v>2.3E-2</v>
      </c>
      <c r="C5729" s="42">
        <v>41.86</v>
      </c>
      <c r="D5729" s="42">
        <v>1820</v>
      </c>
      <c r="E5729" s="43">
        <v>44593</v>
      </c>
    </row>
    <row r="5730" spans="1:5" x14ac:dyDescent="0.25">
      <c r="A5730" s="41" t="s">
        <v>115</v>
      </c>
      <c r="B5730" s="42">
        <v>3.4000000000000002E-2</v>
      </c>
      <c r="C5730" s="42">
        <v>61.88</v>
      </c>
      <c r="D5730" s="42">
        <v>1820</v>
      </c>
      <c r="E5730" s="43">
        <v>44593</v>
      </c>
    </row>
    <row r="5731" spans="1:5" x14ac:dyDescent="0.25">
      <c r="A5731" s="41" t="s">
        <v>115</v>
      </c>
      <c r="B5731" s="42">
        <v>0.12</v>
      </c>
      <c r="C5731" s="42">
        <v>218.4</v>
      </c>
      <c r="D5731" s="42">
        <v>1820</v>
      </c>
      <c r="E5731" s="43">
        <v>44593</v>
      </c>
    </row>
    <row r="5732" spans="1:5" x14ac:dyDescent="0.25">
      <c r="A5732" s="41" t="s">
        <v>115</v>
      </c>
      <c r="B5732" s="42">
        <v>0.122</v>
      </c>
      <c r="C5732" s="42">
        <v>222.04</v>
      </c>
      <c r="D5732" s="42">
        <v>1820</v>
      </c>
      <c r="E5732" s="43">
        <v>44593</v>
      </c>
    </row>
    <row r="5733" spans="1:5" x14ac:dyDescent="0.25">
      <c r="A5733" s="41" t="s">
        <v>115</v>
      </c>
      <c r="B5733" s="42">
        <v>0.112</v>
      </c>
      <c r="C5733" s="42">
        <v>203.84</v>
      </c>
      <c r="D5733" s="42">
        <v>1820</v>
      </c>
      <c r="E5733" s="43">
        <v>44593</v>
      </c>
    </row>
    <row r="5734" spans="1:5" x14ac:dyDescent="0.25">
      <c r="A5734" s="41" t="s">
        <v>115</v>
      </c>
      <c r="B5734" s="42">
        <v>0.14099999999999999</v>
      </c>
      <c r="C5734" s="42">
        <v>256.62</v>
      </c>
      <c r="D5734" s="42">
        <v>1820</v>
      </c>
      <c r="E5734" s="43">
        <v>44593</v>
      </c>
    </row>
    <row r="5735" spans="1:5" x14ac:dyDescent="0.25">
      <c r="A5735" s="41" t="s">
        <v>115</v>
      </c>
      <c r="B5735" s="42">
        <v>1.4999999999999999E-2</v>
      </c>
      <c r="C5735" s="42">
        <v>27.3</v>
      </c>
      <c r="D5735" s="42">
        <v>1820</v>
      </c>
      <c r="E5735" s="43">
        <v>44593</v>
      </c>
    </row>
    <row r="5736" spans="1:5" x14ac:dyDescent="0.25">
      <c r="A5736" s="41" t="s">
        <v>115</v>
      </c>
      <c r="B5736" s="42">
        <v>0.32900000000000001</v>
      </c>
      <c r="C5736" s="42">
        <v>598.78</v>
      </c>
      <c r="D5736" s="42">
        <v>1820</v>
      </c>
      <c r="E5736" s="43">
        <v>44593</v>
      </c>
    </row>
    <row r="5737" spans="1:5" x14ac:dyDescent="0.25">
      <c r="A5737" s="41" t="s">
        <v>115</v>
      </c>
      <c r="B5737" s="42">
        <v>5.702</v>
      </c>
      <c r="C5737" s="42">
        <v>10377.64</v>
      </c>
      <c r="D5737" s="42">
        <v>1820</v>
      </c>
      <c r="E5737" s="43">
        <v>44593</v>
      </c>
    </row>
    <row r="5738" spans="1:5" x14ac:dyDescent="0.25">
      <c r="A5738" s="41" t="s">
        <v>115</v>
      </c>
      <c r="B5738" s="42">
        <v>0.23499999999999999</v>
      </c>
      <c r="C5738" s="42">
        <v>427.7</v>
      </c>
      <c r="D5738" s="42">
        <v>1820</v>
      </c>
      <c r="E5738" s="43">
        <v>44593</v>
      </c>
    </row>
    <row r="5739" spans="1:5" x14ac:dyDescent="0.25">
      <c r="A5739" s="41" t="s">
        <v>115</v>
      </c>
      <c r="B5739" s="42">
        <v>1.9E-2</v>
      </c>
      <c r="C5739" s="42">
        <v>34.58</v>
      </c>
      <c r="D5739" s="42">
        <v>1820</v>
      </c>
      <c r="E5739" s="43">
        <v>44593</v>
      </c>
    </row>
    <row r="5740" spans="1:5" x14ac:dyDescent="0.25">
      <c r="A5740" s="41" t="s">
        <v>115</v>
      </c>
      <c r="B5740" s="42">
        <v>0.11799999999999999</v>
      </c>
      <c r="C5740" s="42">
        <v>214.76</v>
      </c>
      <c r="D5740" s="42">
        <v>1820</v>
      </c>
      <c r="E5740" s="43">
        <v>44593</v>
      </c>
    </row>
    <row r="5741" spans="1:5" x14ac:dyDescent="0.25">
      <c r="A5741" s="41" t="s">
        <v>115</v>
      </c>
      <c r="B5741" s="42">
        <v>8.1000000000000003E-2</v>
      </c>
      <c r="C5741" s="42">
        <v>147.41999999999999</v>
      </c>
      <c r="D5741" s="42">
        <v>1820</v>
      </c>
      <c r="E5741" s="43">
        <v>44593</v>
      </c>
    </row>
    <row r="5742" spans="1:5" x14ac:dyDescent="0.25">
      <c r="A5742" s="41" t="s">
        <v>115</v>
      </c>
      <c r="B5742" s="42">
        <v>0.20899999999999999</v>
      </c>
      <c r="C5742" s="42">
        <v>380.38</v>
      </c>
      <c r="D5742" s="42">
        <v>1820</v>
      </c>
      <c r="E5742" s="43">
        <v>44593</v>
      </c>
    </row>
    <row r="5743" spans="1:5" x14ac:dyDescent="0.25">
      <c r="A5743" s="41" t="s">
        <v>115</v>
      </c>
      <c r="B5743" s="42">
        <v>0.113</v>
      </c>
      <c r="C5743" s="42">
        <v>205.66</v>
      </c>
      <c r="D5743" s="42">
        <v>1820</v>
      </c>
      <c r="E5743" s="43">
        <v>44593</v>
      </c>
    </row>
    <row r="5744" spans="1:5" x14ac:dyDescent="0.25">
      <c r="A5744" s="41" t="s">
        <v>115</v>
      </c>
      <c r="B5744" s="42">
        <v>0.29699999999999999</v>
      </c>
      <c r="C5744" s="42">
        <v>540.54</v>
      </c>
      <c r="D5744" s="42">
        <v>1820</v>
      </c>
      <c r="E5744" s="43">
        <v>44593</v>
      </c>
    </row>
    <row r="5745" spans="1:5" x14ac:dyDescent="0.25">
      <c r="A5745" s="41" t="s">
        <v>115</v>
      </c>
      <c r="B5745" s="42">
        <v>4.1000000000000002E-2</v>
      </c>
      <c r="C5745" s="42">
        <v>74.62</v>
      </c>
      <c r="D5745" s="42">
        <v>1820</v>
      </c>
      <c r="E5745" s="43">
        <v>44593</v>
      </c>
    </row>
    <row r="5746" spans="1:5" x14ac:dyDescent="0.25">
      <c r="A5746" s="41" t="s">
        <v>115</v>
      </c>
      <c r="B5746" s="42">
        <v>5.7000000000000002E-2</v>
      </c>
      <c r="C5746" s="42">
        <v>103.74</v>
      </c>
      <c r="D5746" s="42">
        <v>1820</v>
      </c>
      <c r="E5746" s="43">
        <v>44593</v>
      </c>
    </row>
    <row r="5747" spans="1:5" x14ac:dyDescent="0.25">
      <c r="A5747" s="41" t="s">
        <v>115</v>
      </c>
      <c r="B5747" s="42">
        <v>0.107</v>
      </c>
      <c r="C5747" s="42">
        <v>194.74</v>
      </c>
      <c r="D5747" s="42">
        <v>1820</v>
      </c>
      <c r="E5747" s="43">
        <v>44593</v>
      </c>
    </row>
    <row r="5748" spans="1:5" x14ac:dyDescent="0.25">
      <c r="A5748" s="41" t="s">
        <v>115</v>
      </c>
      <c r="B5748" s="42">
        <v>0.02</v>
      </c>
      <c r="C5748" s="42">
        <v>36.4</v>
      </c>
      <c r="D5748" s="42">
        <v>1820</v>
      </c>
      <c r="E5748" s="43">
        <v>44593</v>
      </c>
    </row>
    <row r="5749" spans="1:5" x14ac:dyDescent="0.25">
      <c r="A5749" s="41" t="s">
        <v>115</v>
      </c>
      <c r="B5749" s="42">
        <v>0.23200000000000001</v>
      </c>
      <c r="C5749" s="42">
        <v>422.24</v>
      </c>
      <c r="D5749" s="42">
        <v>1820</v>
      </c>
      <c r="E5749" s="43">
        <v>44593</v>
      </c>
    </row>
    <row r="5750" spans="1:5" x14ac:dyDescent="0.25">
      <c r="A5750" s="41" t="s">
        <v>115</v>
      </c>
      <c r="B5750" s="42">
        <v>0.25700000000000001</v>
      </c>
      <c r="C5750" s="42">
        <v>467.74</v>
      </c>
      <c r="D5750" s="42">
        <v>1820</v>
      </c>
      <c r="E5750" s="43">
        <v>44593</v>
      </c>
    </row>
    <row r="5751" spans="1:5" x14ac:dyDescent="0.25">
      <c r="A5751" s="41" t="s">
        <v>115</v>
      </c>
      <c r="B5751" s="42">
        <v>2.3E-2</v>
      </c>
      <c r="C5751" s="42">
        <v>41.86</v>
      </c>
      <c r="D5751" s="42">
        <v>1820</v>
      </c>
      <c r="E5751" s="43">
        <v>44593</v>
      </c>
    </row>
    <row r="5752" spans="1:5" x14ac:dyDescent="0.25">
      <c r="A5752" s="41" t="s">
        <v>115</v>
      </c>
      <c r="B5752" s="42">
        <v>0.14199999999999999</v>
      </c>
      <c r="C5752" s="42">
        <v>258.44</v>
      </c>
      <c r="D5752" s="42">
        <v>1820</v>
      </c>
      <c r="E5752" s="43">
        <v>44593</v>
      </c>
    </row>
    <row r="5753" spans="1:5" x14ac:dyDescent="0.25">
      <c r="A5753" s="41" t="s">
        <v>115</v>
      </c>
      <c r="B5753" s="42">
        <v>3.4000000000000002E-2</v>
      </c>
      <c r="C5753" s="42">
        <v>61.88</v>
      </c>
      <c r="D5753" s="42">
        <v>1820</v>
      </c>
      <c r="E5753" s="43">
        <v>44593</v>
      </c>
    </row>
    <row r="5754" spans="1:5" x14ac:dyDescent="0.25">
      <c r="A5754" s="41" t="s">
        <v>115</v>
      </c>
      <c r="B5754" s="42">
        <v>0.14699999999999999</v>
      </c>
      <c r="C5754" s="42">
        <v>267.54000000000002</v>
      </c>
      <c r="D5754" s="42">
        <v>1820</v>
      </c>
      <c r="E5754" s="43">
        <v>44593</v>
      </c>
    </row>
    <row r="5755" spans="1:5" x14ac:dyDescent="0.25">
      <c r="A5755" s="41" t="s">
        <v>115</v>
      </c>
      <c r="B5755" s="42">
        <v>2.3E-2</v>
      </c>
      <c r="C5755" s="42">
        <v>41.86</v>
      </c>
      <c r="D5755" s="42">
        <v>1820</v>
      </c>
      <c r="E5755" s="43">
        <v>44593</v>
      </c>
    </row>
    <row r="5756" spans="1:5" x14ac:dyDescent="0.25">
      <c r="A5756" s="41" t="s">
        <v>115</v>
      </c>
      <c r="B5756" s="42">
        <v>4.1000000000000002E-2</v>
      </c>
      <c r="C5756" s="42">
        <v>74.62</v>
      </c>
      <c r="D5756" s="42">
        <v>1820</v>
      </c>
      <c r="E5756" s="43">
        <v>44593</v>
      </c>
    </row>
    <row r="5757" spans="1:5" x14ac:dyDescent="0.25">
      <c r="A5757" s="41" t="s">
        <v>115</v>
      </c>
      <c r="B5757" s="42">
        <v>0.16200000000000001</v>
      </c>
      <c r="C5757" s="42">
        <v>294.83999999999997</v>
      </c>
      <c r="D5757" s="42">
        <v>1820</v>
      </c>
      <c r="E5757" s="43">
        <v>44593</v>
      </c>
    </row>
    <row r="5758" spans="1:5" x14ac:dyDescent="0.25">
      <c r="A5758" s="41" t="s">
        <v>115</v>
      </c>
      <c r="B5758" s="42">
        <v>0.24299999999999999</v>
      </c>
      <c r="C5758" s="42">
        <v>442.26</v>
      </c>
      <c r="D5758" s="42">
        <v>1820</v>
      </c>
      <c r="E5758" s="43">
        <v>44593</v>
      </c>
    </row>
    <row r="5759" spans="1:5" x14ac:dyDescent="0.25">
      <c r="A5759" s="41" t="s">
        <v>115</v>
      </c>
      <c r="B5759" s="42">
        <v>3.3000000000000002E-2</v>
      </c>
      <c r="C5759" s="42">
        <v>60.06</v>
      </c>
      <c r="D5759" s="42">
        <v>1820</v>
      </c>
      <c r="E5759" s="43">
        <v>44593</v>
      </c>
    </row>
    <row r="5760" spans="1:5" x14ac:dyDescent="0.25">
      <c r="A5760" s="41" t="s">
        <v>115</v>
      </c>
      <c r="B5760" s="42">
        <v>0.16</v>
      </c>
      <c r="C5760" s="42">
        <v>291.2</v>
      </c>
      <c r="D5760" s="42">
        <v>1820</v>
      </c>
      <c r="E5760" s="43">
        <v>44593</v>
      </c>
    </row>
    <row r="5761" spans="1:5" x14ac:dyDescent="0.25">
      <c r="A5761" s="41" t="s">
        <v>115</v>
      </c>
      <c r="B5761" s="42">
        <v>4.1000000000000002E-2</v>
      </c>
      <c r="C5761" s="42">
        <v>74.62</v>
      </c>
      <c r="D5761" s="42">
        <v>1820</v>
      </c>
      <c r="E5761" s="43">
        <v>44593</v>
      </c>
    </row>
    <row r="5762" spans="1:5" x14ac:dyDescent="0.25">
      <c r="A5762" s="41" t="s">
        <v>115</v>
      </c>
      <c r="B5762" s="42">
        <v>0.16200000000000001</v>
      </c>
      <c r="C5762" s="42">
        <v>294.83999999999997</v>
      </c>
      <c r="D5762" s="42">
        <v>1820</v>
      </c>
      <c r="E5762" s="43">
        <v>44593</v>
      </c>
    </row>
    <row r="5763" spans="1:5" x14ac:dyDescent="0.25">
      <c r="A5763" s="41" t="s">
        <v>115</v>
      </c>
      <c r="B5763" s="42">
        <v>0.107</v>
      </c>
      <c r="C5763" s="42">
        <v>194.74</v>
      </c>
      <c r="D5763" s="42">
        <v>1820</v>
      </c>
      <c r="E5763" s="43">
        <v>44593</v>
      </c>
    </row>
    <row r="5764" spans="1:5" x14ac:dyDescent="0.25">
      <c r="A5764" s="41" t="s">
        <v>115</v>
      </c>
      <c r="B5764" s="42">
        <v>1.7999999999999999E-2</v>
      </c>
      <c r="C5764" s="42">
        <v>32.76</v>
      </c>
      <c r="D5764" s="42">
        <v>1820</v>
      </c>
      <c r="E5764" s="43">
        <v>44593</v>
      </c>
    </row>
    <row r="5765" spans="1:5" x14ac:dyDescent="0.25">
      <c r="A5765" s="41" t="s">
        <v>115</v>
      </c>
      <c r="B5765" s="42">
        <v>0.122</v>
      </c>
      <c r="C5765" s="42">
        <v>222.04</v>
      </c>
      <c r="D5765" s="42">
        <v>1820</v>
      </c>
      <c r="E5765" s="43">
        <v>44593</v>
      </c>
    </row>
    <row r="5766" spans="1:5" x14ac:dyDescent="0.25">
      <c r="A5766" s="41" t="s">
        <v>115</v>
      </c>
      <c r="B5766" s="42">
        <v>3.4000000000000002E-2</v>
      </c>
      <c r="C5766" s="42">
        <v>61.88</v>
      </c>
      <c r="D5766" s="42">
        <v>1820</v>
      </c>
      <c r="E5766" s="43">
        <v>44593</v>
      </c>
    </row>
    <row r="5767" spans="1:5" x14ac:dyDescent="0.25">
      <c r="A5767" s="41" t="s">
        <v>115</v>
      </c>
      <c r="B5767" s="42">
        <v>2.3E-2</v>
      </c>
      <c r="C5767" s="42">
        <v>41.86</v>
      </c>
      <c r="D5767" s="42">
        <v>1820</v>
      </c>
      <c r="E5767" s="43">
        <v>44593</v>
      </c>
    </row>
    <row r="5768" spans="1:5" x14ac:dyDescent="0.25">
      <c r="A5768" s="41" t="s">
        <v>115</v>
      </c>
      <c r="B5768" s="42">
        <v>0.155</v>
      </c>
      <c r="C5768" s="42">
        <v>282.10000000000002</v>
      </c>
      <c r="D5768" s="42">
        <v>1820</v>
      </c>
      <c r="E5768" s="43">
        <v>44593</v>
      </c>
    </row>
    <row r="5769" spans="1:5" x14ac:dyDescent="0.25">
      <c r="A5769" s="41" t="s">
        <v>115</v>
      </c>
      <c r="B5769" s="42">
        <v>0.10199999999999999</v>
      </c>
      <c r="C5769" s="42">
        <v>185.64</v>
      </c>
      <c r="D5769" s="42">
        <v>1820</v>
      </c>
      <c r="E5769" s="43">
        <v>44593</v>
      </c>
    </row>
    <row r="5770" spans="1:5" x14ac:dyDescent="0.25">
      <c r="A5770" s="41" t="s">
        <v>115</v>
      </c>
      <c r="B5770" s="42">
        <v>0.02</v>
      </c>
      <c r="C5770" s="42">
        <v>36.4</v>
      </c>
      <c r="D5770" s="42">
        <v>1820</v>
      </c>
      <c r="E5770" s="43">
        <v>44593</v>
      </c>
    </row>
    <row r="5771" spans="1:5" x14ac:dyDescent="0.25">
      <c r="A5771" s="41" t="s">
        <v>10</v>
      </c>
      <c r="B5771" s="42">
        <v>0.04</v>
      </c>
      <c r="C5771" s="42">
        <v>61.6</v>
      </c>
      <c r="D5771" s="42">
        <v>1540</v>
      </c>
      <c r="E5771" s="43">
        <v>44593</v>
      </c>
    </row>
    <row r="5772" spans="1:5" x14ac:dyDescent="0.25">
      <c r="A5772" s="41" t="s">
        <v>10</v>
      </c>
      <c r="B5772" s="42">
        <v>4.0000000000000001E-3</v>
      </c>
      <c r="C5772" s="42">
        <v>6.16</v>
      </c>
      <c r="D5772" s="42">
        <v>1540</v>
      </c>
      <c r="E5772" s="43">
        <v>44593</v>
      </c>
    </row>
    <row r="5773" spans="1:5" x14ac:dyDescent="0.25">
      <c r="A5773" s="41" t="s">
        <v>10</v>
      </c>
      <c r="B5773" s="42">
        <v>0.08</v>
      </c>
      <c r="C5773" s="42">
        <v>123.2</v>
      </c>
      <c r="D5773" s="42">
        <v>1540</v>
      </c>
      <c r="E5773" s="43">
        <v>44593</v>
      </c>
    </row>
    <row r="5774" spans="1:5" x14ac:dyDescent="0.25">
      <c r="A5774" s="41" t="s">
        <v>10</v>
      </c>
      <c r="B5774" s="42">
        <v>0.92</v>
      </c>
      <c r="C5774" s="42">
        <v>1416.8</v>
      </c>
      <c r="D5774" s="42">
        <v>1540</v>
      </c>
      <c r="E5774" s="43">
        <v>44593</v>
      </c>
    </row>
    <row r="5775" spans="1:5" x14ac:dyDescent="0.25">
      <c r="A5775" s="41" t="s">
        <v>10</v>
      </c>
      <c r="B5775" s="42">
        <v>3.5000000000000003E-2</v>
      </c>
      <c r="C5775" s="42">
        <v>54.38</v>
      </c>
      <c r="D5775" s="42">
        <v>1553.71</v>
      </c>
      <c r="E5775" s="43">
        <v>44593</v>
      </c>
    </row>
    <row r="5776" spans="1:5" x14ac:dyDescent="0.25">
      <c r="A5776" s="41" t="s">
        <v>10</v>
      </c>
      <c r="B5776" s="42">
        <v>4.2999999999999997E-2</v>
      </c>
      <c r="C5776" s="42">
        <v>66.8</v>
      </c>
      <c r="D5776" s="42">
        <v>1553.49</v>
      </c>
      <c r="E5776" s="43">
        <v>44593</v>
      </c>
    </row>
    <row r="5777" spans="1:5" x14ac:dyDescent="0.25">
      <c r="A5777" s="41" t="s">
        <v>10</v>
      </c>
      <c r="B5777" s="42">
        <v>6.3E-2</v>
      </c>
      <c r="C5777" s="42">
        <v>97.87</v>
      </c>
      <c r="D5777" s="42">
        <v>1553.49</v>
      </c>
      <c r="E5777" s="43">
        <v>44593</v>
      </c>
    </row>
    <row r="5778" spans="1:5" x14ac:dyDescent="0.25">
      <c r="A5778" s="41" t="s">
        <v>10</v>
      </c>
      <c r="B5778" s="42">
        <v>0.01</v>
      </c>
      <c r="C5778" s="42">
        <v>15.54</v>
      </c>
      <c r="D5778" s="42">
        <v>1554</v>
      </c>
      <c r="E5778" s="43">
        <v>44593</v>
      </c>
    </row>
    <row r="5779" spans="1:5" x14ac:dyDescent="0.25">
      <c r="A5779" s="41" t="s">
        <v>10</v>
      </c>
      <c r="B5779" s="42">
        <v>0.05</v>
      </c>
      <c r="C5779" s="42">
        <v>77.67</v>
      </c>
      <c r="D5779" s="42">
        <v>1553.4</v>
      </c>
      <c r="E5779" s="43">
        <v>44593</v>
      </c>
    </row>
    <row r="5780" spans="1:5" x14ac:dyDescent="0.25">
      <c r="A5780" s="41" t="s">
        <v>10</v>
      </c>
      <c r="B5780" s="42">
        <v>0.04</v>
      </c>
      <c r="C5780" s="42">
        <v>62.14</v>
      </c>
      <c r="D5780" s="42">
        <v>1553.5</v>
      </c>
      <c r="E5780" s="43">
        <v>44593</v>
      </c>
    </row>
    <row r="5781" spans="1:5" x14ac:dyDescent="0.25">
      <c r="A5781" s="41" t="s">
        <v>10</v>
      </c>
      <c r="B5781" s="42">
        <v>3.0000000000000001E-3</v>
      </c>
      <c r="C5781" s="42">
        <v>4.66</v>
      </c>
      <c r="D5781" s="42">
        <v>1553.33</v>
      </c>
      <c r="E5781" s="43">
        <v>44593</v>
      </c>
    </row>
    <row r="5782" spans="1:5" x14ac:dyDescent="0.25">
      <c r="A5782" s="41" t="s">
        <v>10</v>
      </c>
      <c r="B5782" s="42">
        <v>5.3999999999999999E-2</v>
      </c>
      <c r="C5782" s="42">
        <v>83.89</v>
      </c>
      <c r="D5782" s="42">
        <v>1553.52</v>
      </c>
      <c r="E5782" s="43">
        <v>44593</v>
      </c>
    </row>
    <row r="5783" spans="1:5" x14ac:dyDescent="0.25">
      <c r="A5783" s="41" t="s">
        <v>10</v>
      </c>
      <c r="B5783" s="42">
        <v>0.04</v>
      </c>
      <c r="C5783" s="42">
        <v>62.14</v>
      </c>
      <c r="D5783" s="42">
        <v>1553.5</v>
      </c>
      <c r="E5783" s="43">
        <v>44593</v>
      </c>
    </row>
    <row r="5784" spans="1:5" x14ac:dyDescent="0.25">
      <c r="A5784" s="41" t="s">
        <v>10</v>
      </c>
      <c r="B5784" s="42">
        <v>1.4999999999999999E-2</v>
      </c>
      <c r="C5784" s="42">
        <v>23.31</v>
      </c>
      <c r="D5784" s="42">
        <v>1554</v>
      </c>
      <c r="E5784" s="43">
        <v>44593</v>
      </c>
    </row>
    <row r="5785" spans="1:5" x14ac:dyDescent="0.25">
      <c r="A5785" s="41" t="s">
        <v>10</v>
      </c>
      <c r="B5785" s="42">
        <v>0.04</v>
      </c>
      <c r="C5785" s="42">
        <v>62.14</v>
      </c>
      <c r="D5785" s="42">
        <v>1553.5</v>
      </c>
      <c r="E5785" s="43">
        <v>44593</v>
      </c>
    </row>
    <row r="5786" spans="1:5" x14ac:dyDescent="0.25">
      <c r="A5786" s="41" t="s">
        <v>10</v>
      </c>
      <c r="B5786" s="42">
        <v>8.8999999999999996E-2</v>
      </c>
      <c r="C5786" s="42">
        <v>138.28</v>
      </c>
      <c r="D5786" s="42">
        <v>1553.71</v>
      </c>
      <c r="E5786" s="43">
        <v>44593</v>
      </c>
    </row>
    <row r="5787" spans="1:5" x14ac:dyDescent="0.25">
      <c r="A5787" s="41" t="s">
        <v>10</v>
      </c>
      <c r="B5787" s="42">
        <v>0.03</v>
      </c>
      <c r="C5787" s="42">
        <v>46.61</v>
      </c>
      <c r="D5787" s="42">
        <v>1553.67</v>
      </c>
      <c r="E5787" s="43">
        <v>44593</v>
      </c>
    </row>
    <row r="5788" spans="1:5" x14ac:dyDescent="0.25">
      <c r="A5788" s="41" t="s">
        <v>10</v>
      </c>
      <c r="B5788" s="42">
        <v>7.0000000000000007E-2</v>
      </c>
      <c r="C5788" s="42">
        <v>108.75</v>
      </c>
      <c r="D5788" s="42">
        <v>1553.57</v>
      </c>
      <c r="E5788" s="43">
        <v>44593</v>
      </c>
    </row>
    <row r="5789" spans="1:5" x14ac:dyDescent="0.25">
      <c r="A5789" s="41" t="s">
        <v>10</v>
      </c>
      <c r="B5789" s="42">
        <v>0.04</v>
      </c>
      <c r="C5789" s="42">
        <v>62.15</v>
      </c>
      <c r="D5789" s="42">
        <v>1553.75</v>
      </c>
      <c r="E5789" s="43">
        <v>44593</v>
      </c>
    </row>
    <row r="5790" spans="1:5" x14ac:dyDescent="0.25">
      <c r="A5790" s="41" t="s">
        <v>10</v>
      </c>
      <c r="B5790" s="42">
        <v>0.01</v>
      </c>
      <c r="C5790" s="42">
        <v>15.54</v>
      </c>
      <c r="D5790" s="42">
        <v>1554</v>
      </c>
      <c r="E5790" s="43">
        <v>44593</v>
      </c>
    </row>
    <row r="5791" spans="1:5" x14ac:dyDescent="0.25">
      <c r="A5791" s="41" t="s">
        <v>10</v>
      </c>
      <c r="B5791" s="42">
        <v>0.04</v>
      </c>
      <c r="C5791" s="42">
        <v>62.15</v>
      </c>
      <c r="D5791" s="42">
        <v>1553.75</v>
      </c>
      <c r="E5791" s="43">
        <v>44593</v>
      </c>
    </row>
    <row r="5792" spans="1:5" x14ac:dyDescent="0.25">
      <c r="A5792" s="41" t="s">
        <v>10</v>
      </c>
      <c r="B5792" s="42">
        <v>0.08</v>
      </c>
      <c r="C5792" s="42">
        <v>123.58</v>
      </c>
      <c r="D5792" s="42">
        <v>1544.75</v>
      </c>
      <c r="E5792" s="43">
        <v>44593</v>
      </c>
    </row>
    <row r="5793" spans="1:5" x14ac:dyDescent="0.25">
      <c r="A5793" s="41" t="s">
        <v>10</v>
      </c>
      <c r="B5793" s="42">
        <v>0.94799999999999995</v>
      </c>
      <c r="C5793" s="42">
        <v>1459.92</v>
      </c>
      <c r="D5793" s="42">
        <v>1540</v>
      </c>
      <c r="E5793" s="43">
        <v>44593</v>
      </c>
    </row>
    <row r="5794" spans="1:5" x14ac:dyDescent="0.25">
      <c r="A5794" s="41" t="s">
        <v>10</v>
      </c>
      <c r="B5794" s="42">
        <v>3.5000000000000003E-2</v>
      </c>
      <c r="C5794" s="42">
        <v>53.9</v>
      </c>
      <c r="D5794" s="42">
        <v>1540</v>
      </c>
      <c r="E5794" s="43">
        <v>44593</v>
      </c>
    </row>
    <row r="5795" spans="1:5" x14ac:dyDescent="0.25">
      <c r="A5795" s="41" t="s">
        <v>10</v>
      </c>
      <c r="B5795" s="42">
        <v>2.5000000000000001E-2</v>
      </c>
      <c r="C5795" s="42">
        <v>38.5</v>
      </c>
      <c r="D5795" s="42">
        <v>1540</v>
      </c>
      <c r="E5795" s="43">
        <v>44593</v>
      </c>
    </row>
    <row r="5796" spans="1:5" x14ac:dyDescent="0.25">
      <c r="A5796" s="41" t="s">
        <v>10</v>
      </c>
      <c r="B5796" s="42">
        <v>1.2E-2</v>
      </c>
      <c r="C5796" s="42">
        <v>18.48</v>
      </c>
      <c r="D5796" s="42">
        <v>1540</v>
      </c>
      <c r="E5796" s="43">
        <v>44593</v>
      </c>
    </row>
    <row r="5797" spans="1:5" x14ac:dyDescent="0.25">
      <c r="A5797" s="41" t="s">
        <v>10</v>
      </c>
      <c r="B5797" s="42">
        <v>0.04</v>
      </c>
      <c r="C5797" s="42">
        <v>61.6</v>
      </c>
      <c r="D5797" s="42">
        <v>1540</v>
      </c>
      <c r="E5797" s="43">
        <v>44593</v>
      </c>
    </row>
    <row r="5798" spans="1:5" x14ac:dyDescent="0.25">
      <c r="A5798" s="41" t="s">
        <v>10</v>
      </c>
      <c r="B5798" s="42">
        <v>6.5000000000000002E-2</v>
      </c>
      <c r="C5798" s="42">
        <v>100.1</v>
      </c>
      <c r="D5798" s="42">
        <v>1540</v>
      </c>
      <c r="E5798" s="43">
        <v>44593</v>
      </c>
    </row>
    <row r="5799" spans="1:5" x14ac:dyDescent="0.25">
      <c r="A5799" s="41" t="s">
        <v>10</v>
      </c>
      <c r="B5799" s="42">
        <v>0.04</v>
      </c>
      <c r="C5799" s="42">
        <v>61.6</v>
      </c>
      <c r="D5799" s="42">
        <v>1540</v>
      </c>
      <c r="E5799" s="43">
        <v>44593</v>
      </c>
    </row>
    <row r="5800" spans="1:5" x14ac:dyDescent="0.25">
      <c r="A5800" s="41" t="s">
        <v>10</v>
      </c>
      <c r="B5800" s="42">
        <v>4.0000000000000001E-3</v>
      </c>
      <c r="C5800" s="42">
        <v>6.16</v>
      </c>
      <c r="D5800" s="42">
        <v>1540</v>
      </c>
      <c r="E5800" s="43">
        <v>44593</v>
      </c>
    </row>
    <row r="5801" spans="1:5" x14ac:dyDescent="0.25">
      <c r="A5801" s="41" t="s">
        <v>10</v>
      </c>
      <c r="B5801" s="42">
        <v>5.7000000000000002E-2</v>
      </c>
      <c r="C5801" s="42">
        <v>87.78</v>
      </c>
      <c r="D5801" s="42">
        <v>1540</v>
      </c>
      <c r="E5801" s="43">
        <v>44593</v>
      </c>
    </row>
    <row r="5802" spans="1:5" x14ac:dyDescent="0.25">
      <c r="A5802" s="41" t="s">
        <v>10</v>
      </c>
      <c r="B5802" s="42">
        <v>0.05</v>
      </c>
      <c r="C5802" s="42">
        <v>77</v>
      </c>
      <c r="D5802" s="42">
        <v>1540</v>
      </c>
      <c r="E5802" s="43">
        <v>44593</v>
      </c>
    </row>
    <row r="5803" spans="1:5" x14ac:dyDescent="0.25">
      <c r="A5803" s="41" t="s">
        <v>10</v>
      </c>
      <c r="B5803" s="42">
        <v>1.0999999999999999E-2</v>
      </c>
      <c r="C5803" s="42">
        <v>16.940000000000001</v>
      </c>
      <c r="D5803" s="42">
        <v>1540</v>
      </c>
      <c r="E5803" s="43">
        <v>44593</v>
      </c>
    </row>
    <row r="5804" spans="1:5" x14ac:dyDescent="0.25">
      <c r="A5804" s="41" t="s">
        <v>10</v>
      </c>
      <c r="B5804" s="42">
        <v>4.1000000000000002E-2</v>
      </c>
      <c r="C5804" s="42">
        <v>63.14</v>
      </c>
      <c r="D5804" s="42">
        <v>1540</v>
      </c>
      <c r="E5804" s="43">
        <v>44593</v>
      </c>
    </row>
    <row r="5805" spans="1:5" x14ac:dyDescent="0.25">
      <c r="A5805" s="41" t="s">
        <v>10</v>
      </c>
      <c r="B5805" s="42">
        <v>4.2000000000000003E-2</v>
      </c>
      <c r="C5805" s="42">
        <v>64.680000000000007</v>
      </c>
      <c r="D5805" s="42">
        <v>1540</v>
      </c>
      <c r="E5805" s="43">
        <v>44593</v>
      </c>
    </row>
    <row r="5806" spans="1:5" x14ac:dyDescent="0.25">
      <c r="A5806" s="41" t="s">
        <v>10</v>
      </c>
      <c r="B5806" s="42">
        <v>0.03</v>
      </c>
      <c r="C5806" s="42">
        <v>46.2</v>
      </c>
      <c r="D5806" s="42">
        <v>1540</v>
      </c>
      <c r="E5806" s="43">
        <v>44593</v>
      </c>
    </row>
    <row r="5807" spans="1:5" x14ac:dyDescent="0.25">
      <c r="A5807" s="41" t="s">
        <v>10</v>
      </c>
      <c r="B5807" s="42">
        <v>6.2E-2</v>
      </c>
      <c r="C5807" s="42">
        <v>95.48</v>
      </c>
      <c r="D5807" s="42">
        <v>1540</v>
      </c>
      <c r="E5807" s="43">
        <v>44593</v>
      </c>
    </row>
    <row r="5808" spans="1:5" x14ac:dyDescent="0.25">
      <c r="A5808" s="41" t="s">
        <v>10</v>
      </c>
      <c r="B5808" s="42">
        <v>4.0000000000000001E-3</v>
      </c>
      <c r="C5808" s="42">
        <v>6.16</v>
      </c>
      <c r="D5808" s="42">
        <v>1540</v>
      </c>
      <c r="E5808" s="43">
        <v>44593</v>
      </c>
    </row>
    <row r="5809" spans="1:5" x14ac:dyDescent="0.25">
      <c r="A5809" s="41" t="s">
        <v>10</v>
      </c>
      <c r="B5809" s="42">
        <v>4.1000000000000002E-2</v>
      </c>
      <c r="C5809" s="42">
        <v>63.14</v>
      </c>
      <c r="D5809" s="42">
        <v>1540</v>
      </c>
      <c r="E5809" s="43">
        <v>44593</v>
      </c>
    </row>
    <row r="5810" spans="1:5" x14ac:dyDescent="0.25">
      <c r="A5810" s="41" t="s">
        <v>10</v>
      </c>
      <c r="B5810" s="42">
        <v>0.01</v>
      </c>
      <c r="C5810" s="42">
        <v>15.4</v>
      </c>
      <c r="D5810" s="42">
        <v>1540</v>
      </c>
      <c r="E5810" s="43">
        <v>44593</v>
      </c>
    </row>
    <row r="5811" spans="1:5" x14ac:dyDescent="0.25">
      <c r="A5811" s="41" t="s">
        <v>30</v>
      </c>
      <c r="B5811" s="42">
        <v>4.0000000000000001E-3</v>
      </c>
      <c r="C5811" s="42">
        <v>3.04</v>
      </c>
      <c r="D5811" s="42">
        <v>760</v>
      </c>
      <c r="E5811" s="43">
        <v>44593</v>
      </c>
    </row>
    <row r="5812" spans="1:5" x14ac:dyDescent="0.25">
      <c r="A5812" s="41" t="s">
        <v>30</v>
      </c>
      <c r="B5812" s="42">
        <v>0.02</v>
      </c>
      <c r="C5812" s="42">
        <v>15.18</v>
      </c>
      <c r="D5812" s="42">
        <v>759</v>
      </c>
      <c r="E5812" s="43">
        <v>44593</v>
      </c>
    </row>
    <row r="5813" spans="1:5" x14ac:dyDescent="0.25">
      <c r="A5813" s="41" t="s">
        <v>30</v>
      </c>
      <c r="B5813" s="42">
        <v>2E-3</v>
      </c>
      <c r="C5813" s="42">
        <v>1.52</v>
      </c>
      <c r="D5813" s="42">
        <v>760</v>
      </c>
      <c r="E5813" s="43">
        <v>44593</v>
      </c>
    </row>
    <row r="5814" spans="1:5" x14ac:dyDescent="0.25">
      <c r="A5814" s="41" t="s">
        <v>30</v>
      </c>
      <c r="B5814" s="42">
        <v>8.9999999999999993E-3</v>
      </c>
      <c r="C5814" s="42">
        <v>6.83</v>
      </c>
      <c r="D5814" s="42">
        <v>758.89</v>
      </c>
      <c r="E5814" s="43">
        <v>44593</v>
      </c>
    </row>
    <row r="5815" spans="1:5" x14ac:dyDescent="0.25">
      <c r="A5815" s="41" t="s">
        <v>30</v>
      </c>
      <c r="B5815" s="42">
        <v>5.0000000000000001E-3</v>
      </c>
      <c r="C5815" s="42">
        <v>3.8</v>
      </c>
      <c r="D5815" s="42">
        <v>760</v>
      </c>
      <c r="E5815" s="43">
        <v>44593</v>
      </c>
    </row>
    <row r="5816" spans="1:5" x14ac:dyDescent="0.25">
      <c r="A5816" s="41" t="s">
        <v>30</v>
      </c>
      <c r="B5816" s="42">
        <v>0.05</v>
      </c>
      <c r="C5816" s="42">
        <v>37.950000000000003</v>
      </c>
      <c r="D5816" s="42">
        <v>759</v>
      </c>
      <c r="E5816" s="43">
        <v>44593</v>
      </c>
    </row>
    <row r="5817" spans="1:5" x14ac:dyDescent="0.25">
      <c r="A5817" s="41" t="s">
        <v>30</v>
      </c>
      <c r="B5817" s="42">
        <v>5.0000000000000001E-3</v>
      </c>
      <c r="C5817" s="42">
        <v>3.79</v>
      </c>
      <c r="D5817" s="42">
        <v>758</v>
      </c>
      <c r="E5817" s="43">
        <v>44593</v>
      </c>
    </row>
    <row r="5818" spans="1:5" x14ac:dyDescent="0.25">
      <c r="A5818" s="41" t="s">
        <v>30</v>
      </c>
      <c r="B5818" s="42">
        <v>8.0000000000000002E-3</v>
      </c>
      <c r="C5818" s="42">
        <v>6.07</v>
      </c>
      <c r="D5818" s="42">
        <v>758.75</v>
      </c>
      <c r="E5818" s="43">
        <v>44593</v>
      </c>
    </row>
    <row r="5819" spans="1:5" x14ac:dyDescent="0.25">
      <c r="A5819" s="41" t="s">
        <v>30</v>
      </c>
      <c r="B5819" s="42">
        <v>1.7999999999999999E-2</v>
      </c>
      <c r="C5819" s="42">
        <v>13.66</v>
      </c>
      <c r="D5819" s="42">
        <v>758.89</v>
      </c>
      <c r="E5819" s="43">
        <v>44593</v>
      </c>
    </row>
    <row r="5820" spans="1:5" x14ac:dyDescent="0.25">
      <c r="A5820" s="41" t="s">
        <v>30</v>
      </c>
      <c r="B5820" s="42">
        <v>2E-3</v>
      </c>
      <c r="C5820" s="42">
        <v>1.52</v>
      </c>
      <c r="D5820" s="42">
        <v>760</v>
      </c>
      <c r="E5820" s="43">
        <v>44593</v>
      </c>
    </row>
    <row r="5821" spans="1:5" x14ac:dyDescent="0.25">
      <c r="A5821" s="41" t="s">
        <v>30</v>
      </c>
      <c r="B5821" s="42">
        <v>1.2E-2</v>
      </c>
      <c r="C5821" s="42">
        <v>9.11</v>
      </c>
      <c r="D5821" s="42">
        <v>759.17</v>
      </c>
      <c r="E5821" s="43">
        <v>44593</v>
      </c>
    </row>
    <row r="5822" spans="1:5" x14ac:dyDescent="0.25">
      <c r="A5822" s="41" t="s">
        <v>30</v>
      </c>
      <c r="B5822" s="42">
        <v>3.0000000000000001E-3</v>
      </c>
      <c r="C5822" s="42">
        <v>2.2799999999999998</v>
      </c>
      <c r="D5822" s="42">
        <v>760</v>
      </c>
      <c r="E5822" s="43">
        <v>44593</v>
      </c>
    </row>
    <row r="5823" spans="1:5" x14ac:dyDescent="0.25">
      <c r="A5823" s="41" t="s">
        <v>30</v>
      </c>
      <c r="B5823" s="42">
        <v>1E-3</v>
      </c>
      <c r="C5823" s="42">
        <v>0.76</v>
      </c>
      <c r="D5823" s="42">
        <v>760</v>
      </c>
      <c r="E5823" s="43">
        <v>44593</v>
      </c>
    </row>
    <row r="5824" spans="1:5" x14ac:dyDescent="0.25">
      <c r="A5824" s="41" t="s">
        <v>30</v>
      </c>
      <c r="B5824" s="42">
        <v>5.0000000000000001E-3</v>
      </c>
      <c r="C5824" s="42">
        <v>3.79</v>
      </c>
      <c r="D5824" s="42">
        <v>758</v>
      </c>
      <c r="E5824" s="43">
        <v>44593</v>
      </c>
    </row>
    <row r="5825" spans="1:5" x14ac:dyDescent="0.25">
      <c r="A5825" s="41" t="s">
        <v>30</v>
      </c>
      <c r="B5825" s="42">
        <v>6.0000000000000001E-3</v>
      </c>
      <c r="C5825" s="42">
        <v>4.55</v>
      </c>
      <c r="D5825" s="42">
        <v>758.33</v>
      </c>
      <c r="E5825" s="43">
        <v>44593</v>
      </c>
    </row>
    <row r="5826" spans="1:5" x14ac:dyDescent="0.25">
      <c r="A5826" s="41" t="s">
        <v>30</v>
      </c>
      <c r="B5826" s="42">
        <v>3.0000000000000001E-3</v>
      </c>
      <c r="C5826" s="42">
        <v>2.2799999999999998</v>
      </c>
      <c r="D5826" s="42">
        <v>760</v>
      </c>
      <c r="E5826" s="43">
        <v>44593</v>
      </c>
    </row>
    <row r="5827" spans="1:5" x14ac:dyDescent="0.25">
      <c r="A5827" s="41" t="s">
        <v>30</v>
      </c>
      <c r="B5827" s="42">
        <v>2E-3</v>
      </c>
      <c r="C5827" s="42">
        <v>1.52</v>
      </c>
      <c r="D5827" s="42">
        <v>760</v>
      </c>
      <c r="E5827" s="43">
        <v>44593</v>
      </c>
    </row>
    <row r="5828" spans="1:5" x14ac:dyDescent="0.25">
      <c r="A5828" s="41" t="s">
        <v>30</v>
      </c>
      <c r="B5828" s="42">
        <v>2.1999999999999999E-2</v>
      </c>
      <c r="C5828" s="42">
        <v>16.690000000000001</v>
      </c>
      <c r="D5828" s="42">
        <v>758.64</v>
      </c>
      <c r="E5828" s="43">
        <v>44593</v>
      </c>
    </row>
    <row r="5829" spans="1:5" x14ac:dyDescent="0.25">
      <c r="A5829" s="41" t="s">
        <v>30</v>
      </c>
      <c r="B5829" s="42">
        <v>0.44700000000000001</v>
      </c>
      <c r="C5829" s="42">
        <v>327.48</v>
      </c>
      <c r="D5829" s="42">
        <v>732.62</v>
      </c>
      <c r="E5829" s="43">
        <v>44593</v>
      </c>
    </row>
    <row r="5830" spans="1:5" x14ac:dyDescent="0.25">
      <c r="A5830" s="41" t="s">
        <v>30</v>
      </c>
      <c r="B5830" s="42">
        <v>4.0000000000000001E-3</v>
      </c>
      <c r="C5830" s="42">
        <v>2.88</v>
      </c>
      <c r="D5830" s="42">
        <v>720</v>
      </c>
      <c r="E5830" s="43">
        <v>44593</v>
      </c>
    </row>
    <row r="5831" spans="1:5" x14ac:dyDescent="0.25">
      <c r="A5831" s="41" t="s">
        <v>30</v>
      </c>
      <c r="B5831" s="42">
        <v>6.0000000000000001E-3</v>
      </c>
      <c r="C5831" s="42">
        <v>4.33</v>
      </c>
      <c r="D5831" s="42">
        <v>721.67</v>
      </c>
      <c r="E5831" s="43">
        <v>44593</v>
      </c>
    </row>
    <row r="5832" spans="1:5" x14ac:dyDescent="0.25">
      <c r="A5832" s="41" t="s">
        <v>30</v>
      </c>
      <c r="B5832" s="42">
        <v>1.2E-2</v>
      </c>
      <c r="C5832" s="42">
        <v>8.65</v>
      </c>
      <c r="D5832" s="42">
        <v>720.83</v>
      </c>
      <c r="E5832" s="43">
        <v>44593</v>
      </c>
    </row>
    <row r="5833" spans="1:5" x14ac:dyDescent="0.25">
      <c r="A5833" s="41" t="s">
        <v>30</v>
      </c>
      <c r="B5833" s="42">
        <v>6.0000000000000001E-3</v>
      </c>
      <c r="C5833" s="42">
        <v>4.33</v>
      </c>
      <c r="D5833" s="42">
        <v>721.67</v>
      </c>
      <c r="E5833" s="43">
        <v>44593</v>
      </c>
    </row>
    <row r="5834" spans="1:5" x14ac:dyDescent="0.25">
      <c r="A5834" s="41" t="s">
        <v>30</v>
      </c>
      <c r="B5834" s="42">
        <v>8.0000000000000002E-3</v>
      </c>
      <c r="C5834" s="42">
        <v>5.77</v>
      </c>
      <c r="D5834" s="42">
        <v>721.25</v>
      </c>
      <c r="E5834" s="43">
        <v>44593</v>
      </c>
    </row>
    <row r="5835" spans="1:5" x14ac:dyDescent="0.25">
      <c r="A5835" s="41" t="s">
        <v>30</v>
      </c>
      <c r="B5835" s="42">
        <v>0.05</v>
      </c>
      <c r="C5835" s="42">
        <v>36.06</v>
      </c>
      <c r="D5835" s="42">
        <v>721.2</v>
      </c>
      <c r="E5835" s="43">
        <v>44593</v>
      </c>
    </row>
    <row r="5836" spans="1:5" x14ac:dyDescent="0.25">
      <c r="A5836" s="41" t="s">
        <v>30</v>
      </c>
      <c r="B5836" s="42">
        <v>6.0000000000000001E-3</v>
      </c>
      <c r="C5836" s="42">
        <v>4.33</v>
      </c>
      <c r="D5836" s="42">
        <v>721.67</v>
      </c>
      <c r="E5836" s="43">
        <v>44593</v>
      </c>
    </row>
    <row r="5837" spans="1:5" x14ac:dyDescent="0.25">
      <c r="A5837" s="41" t="s">
        <v>30</v>
      </c>
      <c r="B5837" s="42">
        <v>4.0000000000000001E-3</v>
      </c>
      <c r="C5837" s="42">
        <v>2.88</v>
      </c>
      <c r="D5837" s="42">
        <v>720</v>
      </c>
      <c r="E5837" s="43">
        <v>44593</v>
      </c>
    </row>
    <row r="5838" spans="1:5" x14ac:dyDescent="0.25">
      <c r="A5838" s="41" t="s">
        <v>30</v>
      </c>
      <c r="B5838" s="42">
        <v>0.01</v>
      </c>
      <c r="C5838" s="42">
        <v>7.22</v>
      </c>
      <c r="D5838" s="42">
        <v>722</v>
      </c>
      <c r="E5838" s="43">
        <v>44593</v>
      </c>
    </row>
    <row r="5839" spans="1:5" x14ac:dyDescent="0.25">
      <c r="A5839" s="41" t="s">
        <v>30</v>
      </c>
      <c r="B5839" s="42">
        <v>2E-3</v>
      </c>
      <c r="C5839" s="42">
        <v>1.44</v>
      </c>
      <c r="D5839" s="42">
        <v>720</v>
      </c>
      <c r="E5839" s="43">
        <v>44593</v>
      </c>
    </row>
    <row r="5840" spans="1:5" x14ac:dyDescent="0.25">
      <c r="A5840" s="41" t="s">
        <v>30</v>
      </c>
      <c r="B5840" s="42">
        <v>1.6E-2</v>
      </c>
      <c r="C5840" s="42">
        <v>11.54</v>
      </c>
      <c r="D5840" s="42">
        <v>721.25</v>
      </c>
      <c r="E5840" s="43">
        <v>44593</v>
      </c>
    </row>
    <row r="5841" spans="1:5" x14ac:dyDescent="0.25">
      <c r="A5841" s="41" t="s">
        <v>30</v>
      </c>
      <c r="B5841" s="42">
        <v>1E-3</v>
      </c>
      <c r="C5841" s="42">
        <v>0.72</v>
      </c>
      <c r="D5841" s="42">
        <v>720</v>
      </c>
      <c r="E5841" s="43">
        <v>44593</v>
      </c>
    </row>
    <row r="5842" spans="1:5" x14ac:dyDescent="0.25">
      <c r="A5842" s="41" t="s">
        <v>30</v>
      </c>
      <c r="B5842" s="42">
        <v>5.0000000000000001E-3</v>
      </c>
      <c r="C5842" s="42">
        <v>3.6</v>
      </c>
      <c r="D5842" s="42">
        <v>720</v>
      </c>
      <c r="E5842" s="43">
        <v>44593</v>
      </c>
    </row>
    <row r="5843" spans="1:5" x14ac:dyDescent="0.25">
      <c r="A5843" s="41" t="s">
        <v>30</v>
      </c>
      <c r="B5843" s="42">
        <v>6.0000000000000001E-3</v>
      </c>
      <c r="C5843" s="42">
        <v>4.33</v>
      </c>
      <c r="D5843" s="42">
        <v>721.67</v>
      </c>
      <c r="E5843" s="43">
        <v>44593</v>
      </c>
    </row>
    <row r="5844" spans="1:5" x14ac:dyDescent="0.25">
      <c r="A5844" s="41" t="s">
        <v>30</v>
      </c>
      <c r="B5844" s="42">
        <v>6.0000000000000001E-3</v>
      </c>
      <c r="C5844" s="42">
        <v>4.33</v>
      </c>
      <c r="D5844" s="42">
        <v>721.67</v>
      </c>
      <c r="E5844" s="43">
        <v>44593</v>
      </c>
    </row>
    <row r="5845" spans="1:5" x14ac:dyDescent="0.25">
      <c r="A5845" s="41" t="s">
        <v>38</v>
      </c>
      <c r="B5845" s="42">
        <v>1.7999999999999999E-2</v>
      </c>
      <c r="C5845" s="42">
        <v>9</v>
      </c>
      <c r="D5845" s="42">
        <v>500</v>
      </c>
      <c r="E5845" s="43">
        <v>44593</v>
      </c>
    </row>
    <row r="5846" spans="1:5" x14ac:dyDescent="0.25">
      <c r="A5846" s="41" t="s">
        <v>38</v>
      </c>
      <c r="B5846" s="42">
        <v>1.2999999999999999E-2</v>
      </c>
      <c r="C5846" s="42">
        <v>6.5</v>
      </c>
      <c r="D5846" s="42">
        <v>500</v>
      </c>
      <c r="E5846" s="43">
        <v>44593</v>
      </c>
    </row>
    <row r="5847" spans="1:5" x14ac:dyDescent="0.25">
      <c r="A5847" s="41" t="s">
        <v>38</v>
      </c>
      <c r="B5847" s="42">
        <v>5.8999999999999997E-2</v>
      </c>
      <c r="C5847" s="42">
        <v>29.5</v>
      </c>
      <c r="D5847" s="42">
        <v>500</v>
      </c>
      <c r="E5847" s="43">
        <v>44593</v>
      </c>
    </row>
    <row r="5848" spans="1:5" x14ac:dyDescent="0.25">
      <c r="A5848" s="41" t="s">
        <v>38</v>
      </c>
      <c r="B5848" s="42">
        <v>1.181</v>
      </c>
      <c r="C5848" s="42">
        <v>590.5</v>
      </c>
      <c r="D5848" s="42">
        <v>500</v>
      </c>
      <c r="E5848" s="43">
        <v>44593</v>
      </c>
    </row>
    <row r="5849" spans="1:5" x14ac:dyDescent="0.25">
      <c r="A5849" s="41" t="s">
        <v>38</v>
      </c>
      <c r="B5849" s="42">
        <v>8.0000000000000002E-3</v>
      </c>
      <c r="C5849" s="42">
        <v>4</v>
      </c>
      <c r="D5849" s="42">
        <v>500</v>
      </c>
      <c r="E5849" s="43">
        <v>44593</v>
      </c>
    </row>
    <row r="5850" spans="1:5" x14ac:dyDescent="0.25">
      <c r="A5850" s="41" t="s">
        <v>38</v>
      </c>
      <c r="B5850" s="42">
        <v>5.0000000000000001E-3</v>
      </c>
      <c r="C5850" s="42">
        <v>2.5</v>
      </c>
      <c r="D5850" s="42">
        <v>500</v>
      </c>
      <c r="E5850" s="43">
        <v>44593</v>
      </c>
    </row>
    <row r="5851" spans="1:5" x14ac:dyDescent="0.25">
      <c r="A5851" s="41" t="s">
        <v>38</v>
      </c>
      <c r="B5851" s="42">
        <v>4.0000000000000001E-3</v>
      </c>
      <c r="C5851" s="42">
        <v>2</v>
      </c>
      <c r="D5851" s="42">
        <v>500</v>
      </c>
      <c r="E5851" s="43">
        <v>44593</v>
      </c>
    </row>
    <row r="5852" spans="1:5" x14ac:dyDescent="0.25">
      <c r="A5852" s="41" t="s">
        <v>38</v>
      </c>
      <c r="B5852" s="42">
        <v>1.9E-2</v>
      </c>
      <c r="C5852" s="42">
        <v>9.5</v>
      </c>
      <c r="D5852" s="42">
        <v>500</v>
      </c>
      <c r="E5852" s="43">
        <v>44593</v>
      </c>
    </row>
    <row r="5853" spans="1:5" x14ac:dyDescent="0.25">
      <c r="A5853" s="41" t="s">
        <v>38</v>
      </c>
      <c r="B5853" s="42">
        <v>1.2999999999999999E-2</v>
      </c>
      <c r="C5853" s="42">
        <v>6.5</v>
      </c>
      <c r="D5853" s="42">
        <v>500</v>
      </c>
      <c r="E5853" s="43">
        <v>44593</v>
      </c>
    </row>
    <row r="5854" spans="1:5" x14ac:dyDescent="0.25">
      <c r="A5854" s="41" t="s">
        <v>38</v>
      </c>
      <c r="B5854" s="42">
        <v>5.0000000000000001E-3</v>
      </c>
      <c r="C5854" s="42">
        <v>2.5</v>
      </c>
      <c r="D5854" s="42">
        <v>500</v>
      </c>
      <c r="E5854" s="43">
        <v>44593</v>
      </c>
    </row>
    <row r="5855" spans="1:5" x14ac:dyDescent="0.25">
      <c r="A5855" s="41" t="s">
        <v>38</v>
      </c>
      <c r="B5855" s="42">
        <v>1.2E-2</v>
      </c>
      <c r="C5855" s="42">
        <v>6</v>
      </c>
      <c r="D5855" s="42">
        <v>500</v>
      </c>
      <c r="E5855" s="43">
        <v>44593</v>
      </c>
    </row>
    <row r="5856" spans="1:5" x14ac:dyDescent="0.25">
      <c r="A5856" s="41" t="s">
        <v>38</v>
      </c>
      <c r="B5856" s="42">
        <v>5.3999999999999999E-2</v>
      </c>
      <c r="C5856" s="42">
        <v>27</v>
      </c>
      <c r="D5856" s="42">
        <v>500</v>
      </c>
      <c r="E5856" s="43">
        <v>44593</v>
      </c>
    </row>
    <row r="5857" spans="1:5" x14ac:dyDescent="0.25">
      <c r="A5857" s="41" t="s">
        <v>38</v>
      </c>
      <c r="B5857" s="42">
        <v>8.9999999999999993E-3</v>
      </c>
      <c r="C5857" s="42">
        <v>4.5</v>
      </c>
      <c r="D5857" s="42">
        <v>500</v>
      </c>
      <c r="E5857" s="43">
        <v>44593</v>
      </c>
    </row>
    <row r="5858" spans="1:5" x14ac:dyDescent="0.25">
      <c r="A5858" s="41" t="s">
        <v>38</v>
      </c>
      <c r="B5858" s="42">
        <v>0.02</v>
      </c>
      <c r="C5858" s="42">
        <v>10</v>
      </c>
      <c r="D5858" s="42">
        <v>500</v>
      </c>
      <c r="E5858" s="43">
        <v>44593</v>
      </c>
    </row>
    <row r="5859" spans="1:5" x14ac:dyDescent="0.25">
      <c r="A5859" s="41" t="s">
        <v>38</v>
      </c>
      <c r="B5859" s="42">
        <v>4.0000000000000001E-3</v>
      </c>
      <c r="C5859" s="42">
        <v>2</v>
      </c>
      <c r="D5859" s="42">
        <v>500</v>
      </c>
      <c r="E5859" s="43">
        <v>44593</v>
      </c>
    </row>
    <row r="5860" spans="1:5" x14ac:dyDescent="0.25">
      <c r="A5860" s="41" t="s">
        <v>38</v>
      </c>
      <c r="B5860" s="42">
        <v>2.5000000000000001E-2</v>
      </c>
      <c r="C5860" s="42">
        <v>12.5</v>
      </c>
      <c r="D5860" s="42">
        <v>500</v>
      </c>
      <c r="E5860" s="43">
        <v>44593</v>
      </c>
    </row>
    <row r="5861" spans="1:5" x14ac:dyDescent="0.25">
      <c r="A5861" s="41" t="s">
        <v>38</v>
      </c>
      <c r="B5861" s="42">
        <v>1.7999999999999999E-2</v>
      </c>
      <c r="C5861" s="42">
        <v>9</v>
      </c>
      <c r="D5861" s="42">
        <v>500</v>
      </c>
      <c r="E5861" s="43">
        <v>44593</v>
      </c>
    </row>
    <row r="5862" spans="1:5" x14ac:dyDescent="0.25">
      <c r="A5862" s="41" t="s">
        <v>38</v>
      </c>
      <c r="B5862" s="42">
        <v>1.2999999999999999E-2</v>
      </c>
      <c r="C5862" s="42">
        <v>6.5</v>
      </c>
      <c r="D5862" s="42">
        <v>500</v>
      </c>
      <c r="E5862" s="43">
        <v>44593</v>
      </c>
    </row>
    <row r="5863" spans="1:5" x14ac:dyDescent="0.25">
      <c r="A5863" s="41" t="s">
        <v>38</v>
      </c>
      <c r="B5863" s="42">
        <v>1.9E-2</v>
      </c>
      <c r="C5863" s="42">
        <v>9.5</v>
      </c>
      <c r="D5863" s="42">
        <v>500</v>
      </c>
      <c r="E5863" s="43">
        <v>44593</v>
      </c>
    </row>
    <row r="5864" spans="1:5" x14ac:dyDescent="0.25">
      <c r="A5864" s="41" t="s">
        <v>38</v>
      </c>
      <c r="B5864" s="42">
        <v>6.0000000000000001E-3</v>
      </c>
      <c r="C5864" s="42">
        <v>3</v>
      </c>
      <c r="D5864" s="42">
        <v>500</v>
      </c>
      <c r="E5864" s="43">
        <v>44593</v>
      </c>
    </row>
    <row r="5865" spans="1:5" x14ac:dyDescent="0.25">
      <c r="A5865" s="41" t="s">
        <v>38</v>
      </c>
      <c r="B5865" s="42">
        <v>4.0000000000000001E-3</v>
      </c>
      <c r="C5865" s="42">
        <v>2</v>
      </c>
      <c r="D5865" s="42">
        <v>500</v>
      </c>
      <c r="E5865" s="43">
        <v>44593</v>
      </c>
    </row>
    <row r="5866" spans="1:5" x14ac:dyDescent="0.25">
      <c r="A5866" s="41" t="s">
        <v>38</v>
      </c>
      <c r="B5866" s="42">
        <v>2.1000000000000001E-2</v>
      </c>
      <c r="C5866" s="42">
        <v>10.5</v>
      </c>
      <c r="D5866" s="42">
        <v>500</v>
      </c>
      <c r="E5866" s="43">
        <v>44593</v>
      </c>
    </row>
    <row r="5867" spans="1:5" x14ac:dyDescent="0.25">
      <c r="A5867" s="41" t="s">
        <v>38</v>
      </c>
      <c r="B5867" s="42">
        <v>8.0000000000000002E-3</v>
      </c>
      <c r="C5867" s="42">
        <v>4</v>
      </c>
      <c r="D5867" s="42">
        <v>500</v>
      </c>
      <c r="E5867" s="43">
        <v>44593</v>
      </c>
    </row>
    <row r="5868" spans="1:5" x14ac:dyDescent="0.25">
      <c r="A5868" s="41" t="s">
        <v>38</v>
      </c>
      <c r="B5868" s="42">
        <v>0.02</v>
      </c>
      <c r="C5868" s="42">
        <v>10</v>
      </c>
      <c r="D5868" s="42">
        <v>500</v>
      </c>
      <c r="E5868" s="43">
        <v>44593</v>
      </c>
    </row>
    <row r="5869" spans="1:5" x14ac:dyDescent="0.25">
      <c r="A5869" s="41" t="s">
        <v>38</v>
      </c>
      <c r="B5869" s="42">
        <v>8.0000000000000002E-3</v>
      </c>
      <c r="C5869" s="42">
        <v>4</v>
      </c>
      <c r="D5869" s="42">
        <v>500</v>
      </c>
      <c r="E5869" s="43">
        <v>44593</v>
      </c>
    </row>
    <row r="5870" spans="1:5" x14ac:dyDescent="0.25">
      <c r="A5870" s="41" t="s">
        <v>38</v>
      </c>
      <c r="B5870" s="42">
        <v>8.0000000000000002E-3</v>
      </c>
      <c r="C5870" s="42">
        <v>4</v>
      </c>
      <c r="D5870" s="42">
        <v>500</v>
      </c>
      <c r="E5870" s="43">
        <v>44593</v>
      </c>
    </row>
    <row r="5871" spans="1:5" x14ac:dyDescent="0.25">
      <c r="A5871" s="41" t="s">
        <v>38</v>
      </c>
      <c r="B5871" s="42">
        <v>1.2E-2</v>
      </c>
      <c r="C5871" s="42">
        <v>6</v>
      </c>
      <c r="D5871" s="42">
        <v>500</v>
      </c>
      <c r="E5871" s="43">
        <v>44593</v>
      </c>
    </row>
    <row r="5872" spans="1:5" x14ac:dyDescent="0.25">
      <c r="A5872" s="41" t="s">
        <v>38</v>
      </c>
      <c r="B5872" s="42">
        <v>7.0000000000000001E-3</v>
      </c>
      <c r="C5872" s="42">
        <v>3.5</v>
      </c>
      <c r="D5872" s="42">
        <v>500</v>
      </c>
      <c r="E5872" s="43">
        <v>44593</v>
      </c>
    </row>
    <row r="5873" spans="1:5" x14ac:dyDescent="0.25">
      <c r="A5873" s="41" t="s">
        <v>38</v>
      </c>
      <c r="B5873" s="42">
        <v>4.3999999999999997E-2</v>
      </c>
      <c r="C5873" s="42">
        <v>22</v>
      </c>
      <c r="D5873" s="42">
        <v>500</v>
      </c>
      <c r="E5873" s="43">
        <v>44593</v>
      </c>
    </row>
    <row r="5874" spans="1:5" x14ac:dyDescent="0.25">
      <c r="A5874" s="41" t="s">
        <v>38</v>
      </c>
      <c r="B5874" s="42">
        <v>0.83399999999999996</v>
      </c>
      <c r="C5874" s="42">
        <v>417</v>
      </c>
      <c r="D5874" s="42">
        <v>500</v>
      </c>
      <c r="E5874" s="43">
        <v>44593</v>
      </c>
    </row>
    <row r="5875" spans="1:5" x14ac:dyDescent="0.25">
      <c r="A5875" s="41" t="s">
        <v>38</v>
      </c>
      <c r="B5875" s="42">
        <v>6.0000000000000001E-3</v>
      </c>
      <c r="C5875" s="42">
        <v>3</v>
      </c>
      <c r="D5875" s="42">
        <v>500</v>
      </c>
      <c r="E5875" s="43">
        <v>44593</v>
      </c>
    </row>
    <row r="5876" spans="1:5" x14ac:dyDescent="0.25">
      <c r="A5876" s="41" t="s">
        <v>38</v>
      </c>
      <c r="B5876" s="42">
        <v>1.2999999999999999E-2</v>
      </c>
      <c r="C5876" s="42">
        <v>6.5</v>
      </c>
      <c r="D5876" s="42">
        <v>500</v>
      </c>
      <c r="E5876" s="43">
        <v>44593</v>
      </c>
    </row>
    <row r="5877" spans="1:5" x14ac:dyDescent="0.25">
      <c r="A5877" s="41" t="s">
        <v>38</v>
      </c>
      <c r="B5877" s="42">
        <v>2.4E-2</v>
      </c>
      <c r="C5877" s="42">
        <v>12</v>
      </c>
      <c r="D5877" s="42">
        <v>500</v>
      </c>
      <c r="E5877" s="43">
        <v>44593</v>
      </c>
    </row>
    <row r="5878" spans="1:5" x14ac:dyDescent="0.25">
      <c r="A5878" s="41" t="s">
        <v>38</v>
      </c>
      <c r="B5878" s="42">
        <v>5.0000000000000001E-3</v>
      </c>
      <c r="C5878" s="42">
        <v>2.5</v>
      </c>
      <c r="D5878" s="42">
        <v>500</v>
      </c>
      <c r="E5878" s="43">
        <v>44593</v>
      </c>
    </row>
    <row r="5879" spans="1:5" x14ac:dyDescent="0.25">
      <c r="A5879" s="41" t="s">
        <v>38</v>
      </c>
      <c r="B5879" s="42">
        <v>0.02</v>
      </c>
      <c r="C5879" s="42">
        <v>10</v>
      </c>
      <c r="D5879" s="42">
        <v>500</v>
      </c>
      <c r="E5879" s="43">
        <v>44593</v>
      </c>
    </row>
    <row r="5880" spans="1:5" x14ac:dyDescent="0.25">
      <c r="A5880" s="41" t="s">
        <v>38</v>
      </c>
      <c r="B5880" s="42">
        <v>8.0000000000000002E-3</v>
      </c>
      <c r="C5880" s="42">
        <v>4</v>
      </c>
      <c r="D5880" s="42">
        <v>500</v>
      </c>
      <c r="E5880" s="43">
        <v>44593</v>
      </c>
    </row>
    <row r="5881" spans="1:5" x14ac:dyDescent="0.25">
      <c r="A5881" s="41" t="s">
        <v>38</v>
      </c>
      <c r="B5881" s="42">
        <v>2.5000000000000001E-2</v>
      </c>
      <c r="C5881" s="42">
        <v>12.5</v>
      </c>
      <c r="D5881" s="42">
        <v>500</v>
      </c>
      <c r="E5881" s="43">
        <v>44593</v>
      </c>
    </row>
    <row r="5882" spans="1:5" x14ac:dyDescent="0.25">
      <c r="A5882" s="41" t="s">
        <v>38</v>
      </c>
      <c r="B5882" s="42">
        <v>5.3999999999999999E-2</v>
      </c>
      <c r="C5882" s="42">
        <v>27</v>
      </c>
      <c r="D5882" s="42">
        <v>500</v>
      </c>
      <c r="E5882" s="43">
        <v>44593</v>
      </c>
    </row>
    <row r="5883" spans="1:5" x14ac:dyDescent="0.25">
      <c r="A5883" s="41" t="s">
        <v>38</v>
      </c>
      <c r="B5883" s="42">
        <v>8.0000000000000002E-3</v>
      </c>
      <c r="C5883" s="42">
        <v>4</v>
      </c>
      <c r="D5883" s="42">
        <v>500</v>
      </c>
      <c r="E5883" s="43">
        <v>44593</v>
      </c>
    </row>
    <row r="5884" spans="1:5" x14ac:dyDescent="0.25">
      <c r="A5884" s="41" t="s">
        <v>38</v>
      </c>
      <c r="B5884" s="42">
        <v>1.2999999999999999E-2</v>
      </c>
      <c r="C5884" s="42">
        <v>6.5</v>
      </c>
      <c r="D5884" s="42">
        <v>500</v>
      </c>
      <c r="E5884" s="43">
        <v>44593</v>
      </c>
    </row>
    <row r="5885" spans="1:5" x14ac:dyDescent="0.25">
      <c r="A5885" s="41" t="s">
        <v>38</v>
      </c>
      <c r="B5885" s="42">
        <v>1.4E-2</v>
      </c>
      <c r="C5885" s="42">
        <v>7</v>
      </c>
      <c r="D5885" s="42">
        <v>500</v>
      </c>
      <c r="E5885" s="43">
        <v>44593</v>
      </c>
    </row>
    <row r="5886" spans="1:5" x14ac:dyDescent="0.25">
      <c r="A5886" s="41" t="s">
        <v>38</v>
      </c>
      <c r="B5886" s="42">
        <v>2.3E-2</v>
      </c>
      <c r="C5886" s="42">
        <v>11.5</v>
      </c>
      <c r="D5886" s="42">
        <v>500</v>
      </c>
      <c r="E5886" s="43">
        <v>44593</v>
      </c>
    </row>
    <row r="5887" spans="1:5" x14ac:dyDescent="0.25">
      <c r="A5887" s="41" t="s">
        <v>38</v>
      </c>
      <c r="B5887" s="42">
        <v>2.5000000000000001E-2</v>
      </c>
      <c r="C5887" s="42">
        <v>12.5</v>
      </c>
      <c r="D5887" s="42">
        <v>500</v>
      </c>
      <c r="E5887" s="43">
        <v>44593</v>
      </c>
    </row>
    <row r="5888" spans="1:5" x14ac:dyDescent="0.25">
      <c r="A5888" s="41" t="s">
        <v>38</v>
      </c>
      <c r="B5888" s="42">
        <v>5.0000000000000001E-3</v>
      </c>
      <c r="C5888" s="42">
        <v>2.5</v>
      </c>
      <c r="D5888" s="42">
        <v>500</v>
      </c>
      <c r="E5888" s="43">
        <v>44593</v>
      </c>
    </row>
    <row r="5889" spans="1:5" x14ac:dyDescent="0.25">
      <c r="A5889" s="41" t="s">
        <v>38</v>
      </c>
      <c r="B5889" s="42">
        <v>5.0000000000000001E-3</v>
      </c>
      <c r="C5889" s="42">
        <v>2.5</v>
      </c>
      <c r="D5889" s="42">
        <v>500</v>
      </c>
      <c r="E5889" s="43">
        <v>44593</v>
      </c>
    </row>
    <row r="5890" spans="1:5" x14ac:dyDescent="0.25">
      <c r="A5890" s="41" t="s">
        <v>38</v>
      </c>
      <c r="B5890" s="42">
        <v>1.7999999999999999E-2</v>
      </c>
      <c r="C5890" s="42">
        <v>9</v>
      </c>
      <c r="D5890" s="42">
        <v>500</v>
      </c>
      <c r="E5890" s="43">
        <v>44593</v>
      </c>
    </row>
    <row r="5891" spans="1:5" x14ac:dyDescent="0.25">
      <c r="A5891" s="41" t="s">
        <v>38</v>
      </c>
      <c r="B5891" s="42">
        <v>1.6E-2</v>
      </c>
      <c r="C5891" s="42">
        <v>8</v>
      </c>
      <c r="D5891" s="42">
        <v>500</v>
      </c>
      <c r="E5891" s="43">
        <v>44593</v>
      </c>
    </row>
    <row r="5892" spans="1:5" x14ac:dyDescent="0.25">
      <c r="A5892" s="41" t="s">
        <v>38</v>
      </c>
      <c r="B5892" s="42">
        <v>2.1999999999999999E-2</v>
      </c>
      <c r="C5892" s="42">
        <v>11</v>
      </c>
      <c r="D5892" s="42">
        <v>500</v>
      </c>
      <c r="E5892" s="43">
        <v>44593</v>
      </c>
    </row>
    <row r="5893" spans="1:5" x14ac:dyDescent="0.25">
      <c r="A5893" s="41" t="s">
        <v>38</v>
      </c>
      <c r="B5893" s="42">
        <v>0.01</v>
      </c>
      <c r="C5893" s="42">
        <v>5</v>
      </c>
      <c r="D5893" s="42">
        <v>500</v>
      </c>
      <c r="E5893" s="43">
        <v>44593</v>
      </c>
    </row>
    <row r="5894" spans="1:5" x14ac:dyDescent="0.25">
      <c r="A5894" s="41" t="s">
        <v>161</v>
      </c>
      <c r="B5894" s="42">
        <v>4.0000000000000001E-3</v>
      </c>
      <c r="C5894" s="42">
        <v>13.52</v>
      </c>
      <c r="D5894" s="42">
        <v>3380</v>
      </c>
      <c r="E5894" s="43">
        <v>44593</v>
      </c>
    </row>
    <row r="5895" spans="1:5" x14ac:dyDescent="0.25">
      <c r="A5895" s="41" t="s">
        <v>161</v>
      </c>
      <c r="B5895" s="42">
        <v>3.0000000000000001E-3</v>
      </c>
      <c r="C5895" s="42">
        <v>10.14</v>
      </c>
      <c r="D5895" s="42">
        <v>3380</v>
      </c>
      <c r="E5895" s="43">
        <v>44593</v>
      </c>
    </row>
    <row r="5896" spans="1:5" x14ac:dyDescent="0.25">
      <c r="A5896" s="41" t="s">
        <v>161</v>
      </c>
      <c r="B5896" s="42">
        <v>1.2E-2</v>
      </c>
      <c r="C5896" s="42">
        <v>40.56</v>
      </c>
      <c r="D5896" s="42">
        <v>3380</v>
      </c>
      <c r="E5896" s="43">
        <v>44593</v>
      </c>
    </row>
    <row r="5897" spans="1:5" x14ac:dyDescent="0.25">
      <c r="A5897" s="41" t="s">
        <v>161</v>
      </c>
      <c r="B5897" s="42">
        <v>4.0000000000000001E-3</v>
      </c>
      <c r="C5897" s="42">
        <v>13.52</v>
      </c>
      <c r="D5897" s="42">
        <v>3380</v>
      </c>
      <c r="E5897" s="43">
        <v>44593</v>
      </c>
    </row>
    <row r="5898" spans="1:5" x14ac:dyDescent="0.25">
      <c r="A5898" s="41" t="s">
        <v>161</v>
      </c>
      <c r="B5898" s="42">
        <v>2E-3</v>
      </c>
      <c r="C5898" s="42">
        <v>6.76</v>
      </c>
      <c r="D5898" s="42">
        <v>3380</v>
      </c>
      <c r="E5898" s="43">
        <v>44593</v>
      </c>
    </row>
    <row r="5899" spans="1:5" x14ac:dyDescent="0.25">
      <c r="A5899" s="41" t="s">
        <v>161</v>
      </c>
      <c r="B5899" s="42">
        <v>8.9999999999999993E-3</v>
      </c>
      <c r="C5899" s="42">
        <v>30.42</v>
      </c>
      <c r="D5899" s="42">
        <v>3380</v>
      </c>
      <c r="E5899" s="43">
        <v>44593</v>
      </c>
    </row>
    <row r="5900" spans="1:5" x14ac:dyDescent="0.25">
      <c r="A5900" s="41" t="s">
        <v>161</v>
      </c>
      <c r="B5900" s="42">
        <v>4.0000000000000001E-3</v>
      </c>
      <c r="C5900" s="42">
        <v>13.52</v>
      </c>
      <c r="D5900" s="42">
        <v>3380</v>
      </c>
      <c r="E5900" s="43">
        <v>44593</v>
      </c>
    </row>
    <row r="5901" spans="1:5" x14ac:dyDescent="0.25">
      <c r="A5901" s="41" t="s">
        <v>161</v>
      </c>
      <c r="B5901" s="42">
        <v>5.0000000000000001E-3</v>
      </c>
      <c r="C5901" s="42">
        <v>16.899999999999999</v>
      </c>
      <c r="D5901" s="42">
        <v>3380</v>
      </c>
      <c r="E5901" s="43">
        <v>44593</v>
      </c>
    </row>
    <row r="5902" spans="1:5" x14ac:dyDescent="0.25">
      <c r="A5902" s="41" t="s">
        <v>161</v>
      </c>
      <c r="B5902" s="42">
        <v>2E-3</v>
      </c>
      <c r="C5902" s="42">
        <v>6.76</v>
      </c>
      <c r="D5902" s="42">
        <v>3380</v>
      </c>
      <c r="E5902" s="43">
        <v>44593</v>
      </c>
    </row>
    <row r="5903" spans="1:5" x14ac:dyDescent="0.25">
      <c r="A5903" s="41" t="s">
        <v>161</v>
      </c>
      <c r="B5903" s="42">
        <v>6.0000000000000001E-3</v>
      </c>
      <c r="C5903" s="42">
        <v>20.28</v>
      </c>
      <c r="D5903" s="42">
        <v>3380</v>
      </c>
      <c r="E5903" s="43">
        <v>44593</v>
      </c>
    </row>
    <row r="5904" spans="1:5" x14ac:dyDescent="0.25">
      <c r="A5904" s="41" t="s">
        <v>161</v>
      </c>
      <c r="B5904" s="42">
        <v>5.0000000000000001E-3</v>
      </c>
      <c r="C5904" s="42">
        <v>16.899999999999999</v>
      </c>
      <c r="D5904" s="42">
        <v>3380</v>
      </c>
      <c r="E5904" s="43">
        <v>44593</v>
      </c>
    </row>
    <row r="5905" spans="1:5" x14ac:dyDescent="0.25">
      <c r="A5905" s="41" t="s">
        <v>161</v>
      </c>
      <c r="B5905" s="42">
        <v>2E-3</v>
      </c>
      <c r="C5905" s="42">
        <v>6.76</v>
      </c>
      <c r="D5905" s="42">
        <v>3380</v>
      </c>
      <c r="E5905" s="43">
        <v>44593</v>
      </c>
    </row>
    <row r="5906" spans="1:5" x14ac:dyDescent="0.25">
      <c r="A5906" s="41" t="s">
        <v>161</v>
      </c>
      <c r="B5906" s="42">
        <v>1E-3</v>
      </c>
      <c r="C5906" s="42">
        <v>3.38</v>
      </c>
      <c r="D5906" s="42">
        <v>3380</v>
      </c>
      <c r="E5906" s="43">
        <v>44593</v>
      </c>
    </row>
    <row r="5907" spans="1:5" x14ac:dyDescent="0.25">
      <c r="A5907" s="41" t="s">
        <v>161</v>
      </c>
      <c r="B5907" s="42">
        <v>3.0000000000000001E-3</v>
      </c>
      <c r="C5907" s="42">
        <v>10.14</v>
      </c>
      <c r="D5907" s="42">
        <v>3380</v>
      </c>
      <c r="E5907" s="43">
        <v>44593</v>
      </c>
    </row>
    <row r="5908" spans="1:5" x14ac:dyDescent="0.25">
      <c r="A5908" s="41" t="s">
        <v>161</v>
      </c>
      <c r="B5908" s="42">
        <v>2E-3</v>
      </c>
      <c r="C5908" s="42">
        <v>6.76</v>
      </c>
      <c r="D5908" s="42">
        <v>3380</v>
      </c>
      <c r="E5908" s="43">
        <v>44593</v>
      </c>
    </row>
    <row r="5909" spans="1:5" x14ac:dyDescent="0.25">
      <c r="A5909" s="41" t="s">
        <v>161</v>
      </c>
      <c r="B5909" s="42">
        <v>4.0000000000000001E-3</v>
      </c>
      <c r="C5909" s="42">
        <v>13.52</v>
      </c>
      <c r="D5909" s="42">
        <v>3380</v>
      </c>
      <c r="E5909" s="43">
        <v>44593</v>
      </c>
    </row>
    <row r="5910" spans="1:5" x14ac:dyDescent="0.25">
      <c r="A5910" s="41" t="s">
        <v>161</v>
      </c>
      <c r="B5910" s="42">
        <v>5.0000000000000001E-3</v>
      </c>
      <c r="C5910" s="42">
        <v>16.899999999999999</v>
      </c>
      <c r="D5910" s="42">
        <v>3380</v>
      </c>
      <c r="E5910" s="43">
        <v>44593</v>
      </c>
    </row>
    <row r="5911" spans="1:5" x14ac:dyDescent="0.25">
      <c r="A5911" s="41" t="s">
        <v>161</v>
      </c>
      <c r="B5911" s="42">
        <v>1E-3</v>
      </c>
      <c r="C5911" s="42">
        <v>3.38</v>
      </c>
      <c r="D5911" s="42">
        <v>3380</v>
      </c>
      <c r="E5911" s="43">
        <v>44593</v>
      </c>
    </row>
    <row r="5912" spans="1:5" x14ac:dyDescent="0.25">
      <c r="A5912" s="41" t="s">
        <v>161</v>
      </c>
      <c r="B5912" s="42">
        <v>0.01</v>
      </c>
      <c r="C5912" s="42">
        <v>33.799999999999997</v>
      </c>
      <c r="D5912" s="42">
        <v>3380</v>
      </c>
      <c r="E5912" s="43">
        <v>44593</v>
      </c>
    </row>
    <row r="5913" spans="1:5" x14ac:dyDescent="0.25">
      <c r="A5913" s="41" t="s">
        <v>161</v>
      </c>
      <c r="B5913" s="42">
        <v>2E-3</v>
      </c>
      <c r="C5913" s="42">
        <v>6.76</v>
      </c>
      <c r="D5913" s="42">
        <v>3380</v>
      </c>
      <c r="E5913" s="43">
        <v>44593</v>
      </c>
    </row>
    <row r="5914" spans="1:5" x14ac:dyDescent="0.25">
      <c r="A5914" s="41" t="s">
        <v>161</v>
      </c>
      <c r="B5914" s="42">
        <v>8.9999999999999993E-3</v>
      </c>
      <c r="C5914" s="42">
        <v>30.42</v>
      </c>
      <c r="D5914" s="42">
        <v>3380</v>
      </c>
      <c r="E5914" s="43">
        <v>44593</v>
      </c>
    </row>
    <row r="5915" spans="1:5" x14ac:dyDescent="0.25">
      <c r="A5915" s="41" t="s">
        <v>161</v>
      </c>
      <c r="B5915" s="42">
        <v>8.9999999999999993E-3</v>
      </c>
      <c r="C5915" s="42">
        <v>30.42</v>
      </c>
      <c r="D5915" s="42">
        <v>3380</v>
      </c>
      <c r="E5915" s="43">
        <v>44593</v>
      </c>
    </row>
    <row r="5916" spans="1:5" x14ac:dyDescent="0.25">
      <c r="A5916" s="41" t="s">
        <v>161</v>
      </c>
      <c r="B5916" s="42">
        <v>2E-3</v>
      </c>
      <c r="C5916" s="42">
        <v>6.76</v>
      </c>
      <c r="D5916" s="42">
        <v>3380</v>
      </c>
      <c r="E5916" s="43">
        <v>44593</v>
      </c>
    </row>
    <row r="5917" spans="1:5" x14ac:dyDescent="0.25">
      <c r="A5917" s="41" t="s">
        <v>161</v>
      </c>
      <c r="B5917" s="42">
        <v>4.0000000000000001E-3</v>
      </c>
      <c r="C5917" s="42">
        <v>13.52</v>
      </c>
      <c r="D5917" s="42">
        <v>3380</v>
      </c>
      <c r="E5917" s="43">
        <v>44593</v>
      </c>
    </row>
    <row r="5918" spans="1:5" x14ac:dyDescent="0.25">
      <c r="A5918" s="41" t="s">
        <v>161</v>
      </c>
      <c r="B5918" s="42">
        <v>1E-3</v>
      </c>
      <c r="C5918" s="42">
        <v>3.38</v>
      </c>
      <c r="D5918" s="42">
        <v>3380</v>
      </c>
      <c r="E5918" s="43">
        <v>44593</v>
      </c>
    </row>
    <row r="5919" spans="1:5" x14ac:dyDescent="0.25">
      <c r="A5919" s="41" t="s">
        <v>161</v>
      </c>
      <c r="B5919" s="42">
        <v>2E-3</v>
      </c>
      <c r="C5919" s="42">
        <v>6.76</v>
      </c>
      <c r="D5919" s="42">
        <v>3380</v>
      </c>
      <c r="E5919" s="43">
        <v>44593</v>
      </c>
    </row>
    <row r="5920" spans="1:5" x14ac:dyDescent="0.25">
      <c r="A5920" s="41" t="s">
        <v>161</v>
      </c>
      <c r="B5920" s="42">
        <v>5.0000000000000001E-3</v>
      </c>
      <c r="C5920" s="42">
        <v>16.899999999999999</v>
      </c>
      <c r="D5920" s="42">
        <v>3380</v>
      </c>
      <c r="E5920" s="43">
        <v>44593</v>
      </c>
    </row>
    <row r="5921" spans="1:5" x14ac:dyDescent="0.25">
      <c r="A5921" s="41" t="s">
        <v>161</v>
      </c>
      <c r="B5921" s="42">
        <v>2E-3</v>
      </c>
      <c r="C5921" s="42">
        <v>6.76</v>
      </c>
      <c r="D5921" s="42">
        <v>3380</v>
      </c>
      <c r="E5921" s="43">
        <v>44593</v>
      </c>
    </row>
    <row r="5922" spans="1:5" x14ac:dyDescent="0.25">
      <c r="A5922" s="41" t="s">
        <v>161</v>
      </c>
      <c r="B5922" s="42">
        <v>2E-3</v>
      </c>
      <c r="C5922" s="42">
        <v>6.76</v>
      </c>
      <c r="D5922" s="42">
        <v>3380</v>
      </c>
      <c r="E5922" s="43">
        <v>44593</v>
      </c>
    </row>
    <row r="5923" spans="1:5" x14ac:dyDescent="0.25">
      <c r="A5923" s="41" t="s">
        <v>161</v>
      </c>
      <c r="B5923" s="42">
        <v>2E-3</v>
      </c>
      <c r="C5923" s="42">
        <v>6.76</v>
      </c>
      <c r="D5923" s="42">
        <v>3380</v>
      </c>
      <c r="E5923" s="43">
        <v>44593</v>
      </c>
    </row>
    <row r="5924" spans="1:5" x14ac:dyDescent="0.25">
      <c r="A5924" s="41" t="s">
        <v>161</v>
      </c>
      <c r="B5924" s="42">
        <v>4.0000000000000001E-3</v>
      </c>
      <c r="C5924" s="42">
        <v>13.52</v>
      </c>
      <c r="D5924" s="42">
        <v>3380</v>
      </c>
      <c r="E5924" s="43">
        <v>44593</v>
      </c>
    </row>
    <row r="5925" spans="1:5" x14ac:dyDescent="0.25">
      <c r="A5925" s="41" t="s">
        <v>161</v>
      </c>
      <c r="B5925" s="42">
        <v>2E-3</v>
      </c>
      <c r="C5925" s="42">
        <v>6.76</v>
      </c>
      <c r="D5925" s="42">
        <v>3380</v>
      </c>
      <c r="E5925" s="43">
        <v>44593</v>
      </c>
    </row>
    <row r="5926" spans="1:5" x14ac:dyDescent="0.25">
      <c r="A5926" s="41" t="s">
        <v>161</v>
      </c>
      <c r="B5926" s="42">
        <v>1E-3</v>
      </c>
      <c r="C5926" s="42">
        <v>3.38</v>
      </c>
      <c r="D5926" s="42">
        <v>3380</v>
      </c>
      <c r="E5926" s="43">
        <v>44593</v>
      </c>
    </row>
    <row r="5927" spans="1:5" x14ac:dyDescent="0.25">
      <c r="A5927" s="41" t="s">
        <v>161</v>
      </c>
      <c r="B5927" s="42">
        <v>2E-3</v>
      </c>
      <c r="C5927" s="42">
        <v>6.76</v>
      </c>
      <c r="D5927" s="42">
        <v>3380</v>
      </c>
      <c r="E5927" s="43">
        <v>44593</v>
      </c>
    </row>
    <row r="5928" spans="1:5" x14ac:dyDescent="0.25">
      <c r="A5928" s="41" t="s">
        <v>161</v>
      </c>
      <c r="B5928" s="42">
        <v>6.0000000000000001E-3</v>
      </c>
      <c r="C5928" s="42">
        <v>20.28</v>
      </c>
      <c r="D5928" s="42">
        <v>3380</v>
      </c>
      <c r="E5928" s="43">
        <v>44593</v>
      </c>
    </row>
    <row r="5929" spans="1:5" x14ac:dyDescent="0.25">
      <c r="A5929" s="41" t="s">
        <v>161</v>
      </c>
      <c r="B5929" s="42">
        <v>2E-3</v>
      </c>
      <c r="C5929" s="42">
        <v>6.76</v>
      </c>
      <c r="D5929" s="42">
        <v>3380</v>
      </c>
      <c r="E5929" s="43">
        <v>44593</v>
      </c>
    </row>
    <row r="5930" spans="1:5" x14ac:dyDescent="0.25">
      <c r="A5930" s="41" t="s">
        <v>161</v>
      </c>
      <c r="B5930" s="42">
        <v>0.01</v>
      </c>
      <c r="C5930" s="42">
        <v>33.799999999999997</v>
      </c>
      <c r="D5930" s="42">
        <v>3380</v>
      </c>
      <c r="E5930" s="43">
        <v>44593</v>
      </c>
    </row>
    <row r="5931" spans="1:5" x14ac:dyDescent="0.25">
      <c r="A5931" s="41" t="s">
        <v>161</v>
      </c>
      <c r="B5931" s="42">
        <v>4.0000000000000001E-3</v>
      </c>
      <c r="C5931" s="42">
        <v>13.52</v>
      </c>
      <c r="D5931" s="42">
        <v>3380</v>
      </c>
      <c r="E5931" s="43">
        <v>44593</v>
      </c>
    </row>
    <row r="5932" spans="1:5" x14ac:dyDescent="0.25">
      <c r="A5932" s="41" t="s">
        <v>161</v>
      </c>
      <c r="B5932" s="42">
        <v>2E-3</v>
      </c>
      <c r="C5932" s="42">
        <v>6.76</v>
      </c>
      <c r="D5932" s="42">
        <v>3380</v>
      </c>
      <c r="E5932" s="43">
        <v>44593</v>
      </c>
    </row>
    <row r="5933" spans="1:5" x14ac:dyDescent="0.25">
      <c r="A5933" s="41" t="s">
        <v>161</v>
      </c>
      <c r="B5933" s="42">
        <v>7.0000000000000001E-3</v>
      </c>
      <c r="C5933" s="42">
        <v>23.66</v>
      </c>
      <c r="D5933" s="42">
        <v>3380</v>
      </c>
      <c r="E5933" s="43">
        <v>44593</v>
      </c>
    </row>
    <row r="5934" spans="1:5" x14ac:dyDescent="0.25">
      <c r="A5934" s="41" t="s">
        <v>161</v>
      </c>
      <c r="B5934" s="42">
        <v>4.0000000000000001E-3</v>
      </c>
      <c r="C5934" s="42">
        <v>13.52</v>
      </c>
      <c r="D5934" s="42">
        <v>3380</v>
      </c>
      <c r="E5934" s="43">
        <v>44593</v>
      </c>
    </row>
    <row r="5935" spans="1:5" x14ac:dyDescent="0.25">
      <c r="A5935" s="41" t="s">
        <v>161</v>
      </c>
      <c r="B5935" s="42">
        <v>2E-3</v>
      </c>
      <c r="C5935" s="42">
        <v>6.76</v>
      </c>
      <c r="D5935" s="42">
        <v>3380</v>
      </c>
      <c r="E5935" s="43">
        <v>44593</v>
      </c>
    </row>
    <row r="5936" spans="1:5" x14ac:dyDescent="0.25">
      <c r="A5936" s="41" t="s">
        <v>161</v>
      </c>
      <c r="B5936" s="42">
        <v>2E-3</v>
      </c>
      <c r="C5936" s="42">
        <v>6.76</v>
      </c>
      <c r="D5936" s="42">
        <v>3380</v>
      </c>
      <c r="E5936" s="43">
        <v>44593</v>
      </c>
    </row>
    <row r="5937" spans="1:5" x14ac:dyDescent="0.25">
      <c r="A5937" s="41" t="s">
        <v>161</v>
      </c>
      <c r="B5937" s="42">
        <v>5.0000000000000001E-3</v>
      </c>
      <c r="C5937" s="42">
        <v>16.899999999999999</v>
      </c>
      <c r="D5937" s="42">
        <v>3380</v>
      </c>
      <c r="E5937" s="43">
        <v>44593</v>
      </c>
    </row>
    <row r="5938" spans="1:5" x14ac:dyDescent="0.25">
      <c r="A5938" s="41" t="s">
        <v>161</v>
      </c>
      <c r="B5938" s="42">
        <v>2E-3</v>
      </c>
      <c r="C5938" s="42">
        <v>6.76</v>
      </c>
      <c r="D5938" s="42">
        <v>3380</v>
      </c>
      <c r="E5938" s="43">
        <v>44593</v>
      </c>
    </row>
    <row r="5939" spans="1:5" x14ac:dyDescent="0.25">
      <c r="A5939" s="41" t="s">
        <v>161</v>
      </c>
      <c r="B5939" s="42">
        <v>8.0000000000000002E-3</v>
      </c>
      <c r="C5939" s="42">
        <v>27.04</v>
      </c>
      <c r="D5939" s="42">
        <v>3380</v>
      </c>
      <c r="E5939" s="43">
        <v>44593</v>
      </c>
    </row>
    <row r="5940" spans="1:5" x14ac:dyDescent="0.25">
      <c r="A5940" s="41" t="s">
        <v>161</v>
      </c>
      <c r="B5940" s="42">
        <v>2E-3</v>
      </c>
      <c r="C5940" s="42">
        <v>6.76</v>
      </c>
      <c r="D5940" s="42">
        <v>3380</v>
      </c>
      <c r="E5940" s="43">
        <v>44593</v>
      </c>
    </row>
    <row r="5941" spans="1:5" x14ac:dyDescent="0.25">
      <c r="A5941" s="41" t="s">
        <v>161</v>
      </c>
      <c r="B5941" s="42">
        <v>2E-3</v>
      </c>
      <c r="C5941" s="42">
        <v>6.76</v>
      </c>
      <c r="D5941" s="42">
        <v>3380</v>
      </c>
      <c r="E5941" s="43">
        <v>44593</v>
      </c>
    </row>
    <row r="5942" spans="1:5" x14ac:dyDescent="0.25">
      <c r="A5942" s="41" t="s">
        <v>161</v>
      </c>
      <c r="B5942" s="42">
        <v>1E-3</v>
      </c>
      <c r="C5942" s="42">
        <v>3.38</v>
      </c>
      <c r="D5942" s="42">
        <v>3380</v>
      </c>
      <c r="E5942" s="43">
        <v>44593</v>
      </c>
    </row>
    <row r="5943" spans="1:5" x14ac:dyDescent="0.25">
      <c r="A5943" s="41" t="s">
        <v>161</v>
      </c>
      <c r="B5943" s="42">
        <v>2E-3</v>
      </c>
      <c r="C5943" s="42">
        <v>6.76</v>
      </c>
      <c r="D5943" s="42">
        <v>3380</v>
      </c>
      <c r="E5943" s="43">
        <v>44593</v>
      </c>
    </row>
    <row r="5944" spans="1:5" x14ac:dyDescent="0.25">
      <c r="A5944" s="41" t="s">
        <v>161</v>
      </c>
      <c r="B5944" s="42">
        <v>6.0000000000000001E-3</v>
      </c>
      <c r="C5944" s="42">
        <v>20.28</v>
      </c>
      <c r="D5944" s="42">
        <v>3380</v>
      </c>
      <c r="E5944" s="43">
        <v>44593</v>
      </c>
    </row>
    <row r="5945" spans="1:5" x14ac:dyDescent="0.25">
      <c r="A5945" s="41" t="s">
        <v>161</v>
      </c>
      <c r="B5945" s="42">
        <v>2E-3</v>
      </c>
      <c r="C5945" s="42">
        <v>6.76</v>
      </c>
      <c r="D5945" s="42">
        <v>3380</v>
      </c>
      <c r="E5945" s="43">
        <v>44593</v>
      </c>
    </row>
    <row r="5946" spans="1:5" x14ac:dyDescent="0.25">
      <c r="A5946" s="41" t="s">
        <v>161</v>
      </c>
      <c r="B5946" s="42">
        <v>5.0000000000000001E-3</v>
      </c>
      <c r="C5946" s="42">
        <v>16.899999999999999</v>
      </c>
      <c r="D5946" s="42">
        <v>3380</v>
      </c>
      <c r="E5946" s="43">
        <v>44593</v>
      </c>
    </row>
    <row r="5947" spans="1:5" x14ac:dyDescent="0.25">
      <c r="A5947" s="41" t="s">
        <v>161</v>
      </c>
      <c r="B5947" s="42">
        <v>1E-3</v>
      </c>
      <c r="C5947" s="42">
        <v>3.38</v>
      </c>
      <c r="D5947" s="42">
        <v>3380</v>
      </c>
      <c r="E5947" s="43">
        <v>44593</v>
      </c>
    </row>
    <row r="5948" spans="1:5" x14ac:dyDescent="0.25">
      <c r="A5948" s="41" t="s">
        <v>161</v>
      </c>
      <c r="B5948" s="42">
        <v>2E-3</v>
      </c>
      <c r="C5948" s="42">
        <v>6.76</v>
      </c>
      <c r="D5948" s="42">
        <v>3380</v>
      </c>
      <c r="E5948" s="43">
        <v>44593</v>
      </c>
    </row>
    <row r="5949" spans="1:5" x14ac:dyDescent="0.25">
      <c r="A5949" s="41" t="s">
        <v>161</v>
      </c>
      <c r="B5949" s="42">
        <v>1.2999999999999999E-2</v>
      </c>
      <c r="C5949" s="42">
        <v>43.94</v>
      </c>
      <c r="D5949" s="42">
        <v>3380</v>
      </c>
      <c r="E5949" s="43">
        <v>44593</v>
      </c>
    </row>
    <row r="5950" spans="1:5" x14ac:dyDescent="0.25">
      <c r="A5950" s="41" t="s">
        <v>161</v>
      </c>
      <c r="B5950" s="42">
        <v>1E-3</v>
      </c>
      <c r="C5950" s="42">
        <v>3.38</v>
      </c>
      <c r="D5950" s="42">
        <v>3380</v>
      </c>
      <c r="E5950" s="43">
        <v>44593</v>
      </c>
    </row>
    <row r="5951" spans="1:5" x14ac:dyDescent="0.25">
      <c r="A5951" s="41" t="s">
        <v>161</v>
      </c>
      <c r="B5951" s="42">
        <v>8.9999999999999993E-3</v>
      </c>
      <c r="C5951" s="42">
        <v>30.42</v>
      </c>
      <c r="D5951" s="42">
        <v>3380</v>
      </c>
      <c r="E5951" s="43">
        <v>44593</v>
      </c>
    </row>
    <row r="5952" spans="1:5" x14ac:dyDescent="0.25">
      <c r="A5952" s="41" t="s">
        <v>161</v>
      </c>
      <c r="B5952" s="42">
        <v>6.0000000000000001E-3</v>
      </c>
      <c r="C5952" s="42">
        <v>20.28</v>
      </c>
      <c r="D5952" s="42">
        <v>3380</v>
      </c>
      <c r="E5952" s="43">
        <v>44593</v>
      </c>
    </row>
    <row r="5953" spans="1:5" x14ac:dyDescent="0.25">
      <c r="A5953" s="41" t="s">
        <v>161</v>
      </c>
      <c r="B5953" s="42">
        <v>2E-3</v>
      </c>
      <c r="C5953" s="42">
        <v>6.76</v>
      </c>
      <c r="D5953" s="42">
        <v>3380</v>
      </c>
      <c r="E5953" s="43">
        <v>44593</v>
      </c>
    </row>
    <row r="5954" spans="1:5" x14ac:dyDescent="0.25">
      <c r="A5954" s="41" t="s">
        <v>161</v>
      </c>
      <c r="B5954" s="42">
        <v>5.0000000000000001E-3</v>
      </c>
      <c r="C5954" s="42">
        <v>16.899999999999999</v>
      </c>
      <c r="D5954" s="42">
        <v>3380</v>
      </c>
      <c r="E5954" s="43">
        <v>44593</v>
      </c>
    </row>
    <row r="5955" spans="1:5" x14ac:dyDescent="0.25">
      <c r="A5955" s="41" t="s">
        <v>161</v>
      </c>
      <c r="B5955" s="42">
        <v>1E-3</v>
      </c>
      <c r="C5955" s="42">
        <v>3.38</v>
      </c>
      <c r="D5955" s="42">
        <v>3380</v>
      </c>
      <c r="E5955" s="43">
        <v>44593</v>
      </c>
    </row>
    <row r="5956" spans="1:5" x14ac:dyDescent="0.25">
      <c r="A5956" s="41" t="s">
        <v>161</v>
      </c>
      <c r="B5956" s="42">
        <v>5.0000000000000001E-3</v>
      </c>
      <c r="C5956" s="42">
        <v>16.899999999999999</v>
      </c>
      <c r="D5956" s="42">
        <v>3380</v>
      </c>
      <c r="E5956" s="43">
        <v>44593</v>
      </c>
    </row>
    <row r="5957" spans="1:5" x14ac:dyDescent="0.25">
      <c r="A5957" s="41" t="s">
        <v>161</v>
      </c>
      <c r="B5957" s="42">
        <v>2E-3</v>
      </c>
      <c r="C5957" s="42">
        <v>6.76</v>
      </c>
      <c r="D5957" s="42">
        <v>3380</v>
      </c>
      <c r="E5957" s="43">
        <v>44593</v>
      </c>
    </row>
    <row r="5958" spans="1:5" x14ac:dyDescent="0.25">
      <c r="A5958" s="41" t="s">
        <v>161</v>
      </c>
      <c r="B5958" s="42">
        <v>1E-3</v>
      </c>
      <c r="C5958" s="42">
        <v>3.38</v>
      </c>
      <c r="D5958" s="42">
        <v>3380</v>
      </c>
      <c r="E5958" s="43">
        <v>44593</v>
      </c>
    </row>
    <row r="5959" spans="1:5" x14ac:dyDescent="0.25">
      <c r="A5959" s="41" t="s">
        <v>161</v>
      </c>
      <c r="B5959" s="42">
        <v>1E-3</v>
      </c>
      <c r="C5959" s="42">
        <v>3.38</v>
      </c>
      <c r="D5959" s="42">
        <v>3380</v>
      </c>
      <c r="E5959" s="43">
        <v>44593</v>
      </c>
    </row>
    <row r="5960" spans="1:5" x14ac:dyDescent="0.25">
      <c r="A5960" s="41" t="s">
        <v>161</v>
      </c>
      <c r="B5960" s="42">
        <v>7.0000000000000001E-3</v>
      </c>
      <c r="C5960" s="42">
        <v>23.66</v>
      </c>
      <c r="D5960" s="42">
        <v>3380</v>
      </c>
      <c r="E5960" s="43">
        <v>44593</v>
      </c>
    </row>
    <row r="5961" spans="1:5" x14ac:dyDescent="0.25">
      <c r="A5961" s="41" t="s">
        <v>161</v>
      </c>
      <c r="B5961" s="42">
        <v>3.0000000000000001E-3</v>
      </c>
      <c r="C5961" s="42">
        <v>10.14</v>
      </c>
      <c r="D5961" s="42">
        <v>3380</v>
      </c>
      <c r="E5961" s="43">
        <v>44593</v>
      </c>
    </row>
    <row r="5962" spans="1:5" x14ac:dyDescent="0.25">
      <c r="A5962" s="41" t="s">
        <v>161</v>
      </c>
      <c r="B5962" s="42">
        <v>1E-3</v>
      </c>
      <c r="C5962" s="42">
        <v>3.38</v>
      </c>
      <c r="D5962" s="42">
        <v>3380</v>
      </c>
      <c r="E5962" s="43">
        <v>44593</v>
      </c>
    </row>
    <row r="5963" spans="1:5" x14ac:dyDescent="0.25">
      <c r="A5963" s="41" t="s">
        <v>161</v>
      </c>
      <c r="B5963" s="42">
        <v>2E-3</v>
      </c>
      <c r="C5963" s="42">
        <v>6.76</v>
      </c>
      <c r="D5963" s="42">
        <v>3380</v>
      </c>
      <c r="E5963" s="43">
        <v>44593</v>
      </c>
    </row>
    <row r="5964" spans="1:5" x14ac:dyDescent="0.25">
      <c r="A5964" s="41" t="s">
        <v>73</v>
      </c>
      <c r="B5964" s="42">
        <v>3.0000000000000001E-3</v>
      </c>
      <c r="C5964" s="42">
        <v>2.4700000000000002</v>
      </c>
      <c r="D5964" s="42">
        <v>823.33</v>
      </c>
      <c r="E5964" s="43">
        <v>44593</v>
      </c>
    </row>
    <row r="5965" spans="1:5" x14ac:dyDescent="0.25">
      <c r="A5965" s="41" t="s">
        <v>73</v>
      </c>
      <c r="B5965" s="42">
        <v>2E-3</v>
      </c>
      <c r="C5965" s="42">
        <v>1.64</v>
      </c>
      <c r="D5965" s="42">
        <v>820</v>
      </c>
      <c r="E5965" s="43">
        <v>44593</v>
      </c>
    </row>
    <row r="5966" spans="1:5" x14ac:dyDescent="0.25">
      <c r="A5966" s="41" t="s">
        <v>73</v>
      </c>
      <c r="B5966" s="42">
        <v>1.4159999999999999</v>
      </c>
      <c r="C5966" s="42">
        <v>1202.8599999999999</v>
      </c>
      <c r="D5966" s="42">
        <v>849.48</v>
      </c>
      <c r="E5966" s="43">
        <v>44593</v>
      </c>
    </row>
    <row r="5967" spans="1:5" x14ac:dyDescent="0.25">
      <c r="A5967" s="41" t="s">
        <v>73</v>
      </c>
      <c r="B5967" s="42">
        <v>2E-3</v>
      </c>
      <c r="C5967" s="42">
        <v>1.8</v>
      </c>
      <c r="D5967" s="42">
        <v>900</v>
      </c>
      <c r="E5967" s="43">
        <v>44593</v>
      </c>
    </row>
    <row r="5968" spans="1:5" x14ac:dyDescent="0.25">
      <c r="A5968" s="41" t="s">
        <v>73</v>
      </c>
      <c r="B5968" s="42">
        <v>1E-3</v>
      </c>
      <c r="C5968" s="42">
        <v>0.9</v>
      </c>
      <c r="D5968" s="42">
        <v>900</v>
      </c>
      <c r="E5968" s="43">
        <v>44593</v>
      </c>
    </row>
    <row r="5969" spans="1:5" x14ac:dyDescent="0.25">
      <c r="A5969" s="41" t="s">
        <v>73</v>
      </c>
      <c r="B5969" s="42">
        <v>1E-3</v>
      </c>
      <c r="C5969" s="42">
        <v>0.9</v>
      </c>
      <c r="D5969" s="42">
        <v>900</v>
      </c>
      <c r="E5969" s="43">
        <v>44593</v>
      </c>
    </row>
    <row r="5970" spans="1:5" x14ac:dyDescent="0.25">
      <c r="A5970" s="41" t="s">
        <v>73</v>
      </c>
      <c r="B5970" s="42">
        <v>3.0000000000000001E-3</v>
      </c>
      <c r="C5970" s="42">
        <v>2.7</v>
      </c>
      <c r="D5970" s="42">
        <v>900</v>
      </c>
      <c r="E5970" s="43">
        <v>44593</v>
      </c>
    </row>
    <row r="5971" spans="1:5" x14ac:dyDescent="0.25">
      <c r="A5971" s="41" t="s">
        <v>73</v>
      </c>
      <c r="B5971" s="42">
        <v>6.0000000000000001E-3</v>
      </c>
      <c r="C5971" s="42">
        <v>5.4</v>
      </c>
      <c r="D5971" s="42">
        <v>900</v>
      </c>
      <c r="E5971" s="43">
        <v>44593</v>
      </c>
    </row>
    <row r="5972" spans="1:5" x14ac:dyDescent="0.25">
      <c r="A5972" s="41" t="s">
        <v>73</v>
      </c>
      <c r="B5972" s="42">
        <v>2E-3</v>
      </c>
      <c r="C5972" s="42">
        <v>1.8</v>
      </c>
      <c r="D5972" s="42">
        <v>900</v>
      </c>
      <c r="E5972" s="43">
        <v>44593</v>
      </c>
    </row>
    <row r="5973" spans="1:5" x14ac:dyDescent="0.25">
      <c r="A5973" s="41" t="s">
        <v>73</v>
      </c>
      <c r="B5973" s="42">
        <v>4.0000000000000001E-3</v>
      </c>
      <c r="C5973" s="42">
        <v>3.6</v>
      </c>
      <c r="D5973" s="42">
        <v>900</v>
      </c>
      <c r="E5973" s="43">
        <v>44593</v>
      </c>
    </row>
    <row r="5974" spans="1:5" x14ac:dyDescent="0.25">
      <c r="A5974" s="41" t="s">
        <v>73</v>
      </c>
      <c r="B5974" s="42">
        <v>4.0000000000000001E-3</v>
      </c>
      <c r="C5974" s="42">
        <v>3.6</v>
      </c>
      <c r="D5974" s="42">
        <v>900</v>
      </c>
      <c r="E5974" s="43">
        <v>44593</v>
      </c>
    </row>
    <row r="5975" spans="1:5" x14ac:dyDescent="0.25">
      <c r="A5975" s="41" t="s">
        <v>73</v>
      </c>
      <c r="B5975" s="42">
        <v>1E-3</v>
      </c>
      <c r="C5975" s="42">
        <v>0.9</v>
      </c>
      <c r="D5975" s="42">
        <v>900</v>
      </c>
      <c r="E5975" s="43">
        <v>44593</v>
      </c>
    </row>
    <row r="5976" spans="1:5" x14ac:dyDescent="0.25">
      <c r="A5976" s="41" t="s">
        <v>73</v>
      </c>
      <c r="B5976" s="42">
        <v>3.0000000000000001E-3</v>
      </c>
      <c r="C5976" s="42">
        <v>2.7</v>
      </c>
      <c r="D5976" s="42">
        <v>900</v>
      </c>
      <c r="E5976" s="43">
        <v>44593</v>
      </c>
    </row>
    <row r="5977" spans="1:5" x14ac:dyDescent="0.25">
      <c r="A5977" s="41" t="s">
        <v>73</v>
      </c>
      <c r="B5977" s="42">
        <v>4.0000000000000001E-3</v>
      </c>
      <c r="C5977" s="42">
        <v>3.6</v>
      </c>
      <c r="D5977" s="42">
        <v>900</v>
      </c>
      <c r="E5977" s="43">
        <v>44593</v>
      </c>
    </row>
    <row r="5978" spans="1:5" x14ac:dyDescent="0.25">
      <c r="A5978" s="41" t="s">
        <v>73</v>
      </c>
      <c r="B5978" s="42">
        <v>4.0000000000000001E-3</v>
      </c>
      <c r="C5978" s="42">
        <v>3.6</v>
      </c>
      <c r="D5978" s="42">
        <v>900</v>
      </c>
      <c r="E5978" s="43">
        <v>44593</v>
      </c>
    </row>
    <row r="5979" spans="1:5" x14ac:dyDescent="0.25">
      <c r="A5979" s="41" t="s">
        <v>73</v>
      </c>
      <c r="B5979" s="42">
        <v>2E-3</v>
      </c>
      <c r="C5979" s="42">
        <v>1.8</v>
      </c>
      <c r="D5979" s="42">
        <v>900</v>
      </c>
      <c r="E5979" s="43">
        <v>44593</v>
      </c>
    </row>
    <row r="5980" spans="1:5" x14ac:dyDescent="0.25">
      <c r="A5980" s="41" t="s">
        <v>73</v>
      </c>
      <c r="B5980" s="42">
        <v>1E-3</v>
      </c>
      <c r="C5980" s="42">
        <v>0.9</v>
      </c>
      <c r="D5980" s="42">
        <v>900</v>
      </c>
      <c r="E5980" s="43">
        <v>44593</v>
      </c>
    </row>
    <row r="5981" spans="1:5" x14ac:dyDescent="0.25">
      <c r="A5981" s="41" t="s">
        <v>73</v>
      </c>
      <c r="B5981" s="42">
        <v>2E-3</v>
      </c>
      <c r="C5981" s="42">
        <v>1.8</v>
      </c>
      <c r="D5981" s="42">
        <v>900</v>
      </c>
      <c r="E5981" s="43">
        <v>44593</v>
      </c>
    </row>
    <row r="5982" spans="1:5" x14ac:dyDescent="0.25">
      <c r="A5982" s="41" t="s">
        <v>73</v>
      </c>
      <c r="B5982" s="42">
        <v>2E-3</v>
      </c>
      <c r="C5982" s="42">
        <v>1.8</v>
      </c>
      <c r="D5982" s="42">
        <v>900</v>
      </c>
      <c r="E5982" s="43">
        <v>44593</v>
      </c>
    </row>
    <row r="5983" spans="1:5" x14ac:dyDescent="0.25">
      <c r="A5983" s="41" t="s">
        <v>73</v>
      </c>
      <c r="B5983" s="42">
        <v>0.55800000000000005</v>
      </c>
      <c r="C5983" s="42">
        <v>506.51</v>
      </c>
      <c r="D5983" s="42">
        <v>907.72</v>
      </c>
      <c r="E5983" s="43">
        <v>44593</v>
      </c>
    </row>
    <row r="5984" spans="1:5" x14ac:dyDescent="0.25">
      <c r="A5984" s="41" t="s">
        <v>73</v>
      </c>
      <c r="B5984" s="42">
        <v>2E-3</v>
      </c>
      <c r="C5984" s="42">
        <v>1.89</v>
      </c>
      <c r="D5984" s="42">
        <v>945</v>
      </c>
      <c r="E5984" s="43">
        <v>44593</v>
      </c>
    </row>
    <row r="5985" spans="1:5" x14ac:dyDescent="0.25">
      <c r="A5985" s="41" t="s">
        <v>73</v>
      </c>
      <c r="B5985" s="42">
        <v>1.0999999999999999E-2</v>
      </c>
      <c r="C5985" s="42">
        <v>10.37</v>
      </c>
      <c r="D5985" s="42">
        <v>942.73</v>
      </c>
      <c r="E5985" s="43">
        <v>44593</v>
      </c>
    </row>
    <row r="5986" spans="1:5" x14ac:dyDescent="0.25">
      <c r="A5986" s="41" t="s">
        <v>73</v>
      </c>
      <c r="B5986" s="42">
        <v>2E-3</v>
      </c>
      <c r="C5986" s="42">
        <v>1.89</v>
      </c>
      <c r="D5986" s="42">
        <v>945</v>
      </c>
      <c r="E5986" s="43">
        <v>44593</v>
      </c>
    </row>
    <row r="5987" spans="1:5" x14ac:dyDescent="0.25">
      <c r="A5987" s="41" t="s">
        <v>73</v>
      </c>
      <c r="B5987" s="42">
        <v>2E-3</v>
      </c>
      <c r="C5987" s="42">
        <v>1.89</v>
      </c>
      <c r="D5987" s="42">
        <v>945</v>
      </c>
      <c r="E5987" s="43">
        <v>44593</v>
      </c>
    </row>
    <row r="5988" spans="1:5" x14ac:dyDescent="0.25">
      <c r="A5988" s="41" t="s">
        <v>73</v>
      </c>
      <c r="B5988" s="42">
        <v>1E-3</v>
      </c>
      <c r="C5988" s="42">
        <v>0.94</v>
      </c>
      <c r="D5988" s="42">
        <v>940</v>
      </c>
      <c r="E5988" s="43">
        <v>44593</v>
      </c>
    </row>
    <row r="5989" spans="1:5" x14ac:dyDescent="0.25">
      <c r="A5989" s="41" t="s">
        <v>73</v>
      </c>
      <c r="B5989" s="42">
        <v>4.0000000000000001E-3</v>
      </c>
      <c r="C5989" s="42">
        <v>3.77</v>
      </c>
      <c r="D5989" s="42">
        <v>942.5</v>
      </c>
      <c r="E5989" s="43">
        <v>44593</v>
      </c>
    </row>
    <row r="5990" spans="1:5" x14ac:dyDescent="0.25">
      <c r="A5990" s="41" t="s">
        <v>73</v>
      </c>
      <c r="B5990" s="42">
        <v>2E-3</v>
      </c>
      <c r="C5990" s="42">
        <v>1.89</v>
      </c>
      <c r="D5990" s="42">
        <v>945</v>
      </c>
      <c r="E5990" s="43">
        <v>44593</v>
      </c>
    </row>
    <row r="5991" spans="1:5" x14ac:dyDescent="0.25">
      <c r="A5991" s="41" t="s">
        <v>73</v>
      </c>
      <c r="B5991" s="42">
        <v>5.0000000000000001E-3</v>
      </c>
      <c r="C5991" s="42">
        <v>4.72</v>
      </c>
      <c r="D5991" s="42">
        <v>944</v>
      </c>
      <c r="E5991" s="43">
        <v>44593</v>
      </c>
    </row>
    <row r="5992" spans="1:5" x14ac:dyDescent="0.25">
      <c r="A5992" s="41" t="s">
        <v>73</v>
      </c>
      <c r="B5992" s="42">
        <v>3.0000000000000001E-3</v>
      </c>
      <c r="C5992" s="42">
        <v>2.83</v>
      </c>
      <c r="D5992" s="42">
        <v>943.33</v>
      </c>
      <c r="E5992" s="43">
        <v>44593</v>
      </c>
    </row>
    <row r="5993" spans="1:5" x14ac:dyDescent="0.25">
      <c r="A5993" s="41" t="s">
        <v>73</v>
      </c>
      <c r="B5993" s="42">
        <v>4.0000000000000001E-3</v>
      </c>
      <c r="C5993" s="42">
        <v>3.77</v>
      </c>
      <c r="D5993" s="42">
        <v>942.5</v>
      </c>
      <c r="E5993" s="43">
        <v>44593</v>
      </c>
    </row>
    <row r="5994" spans="1:5" x14ac:dyDescent="0.25">
      <c r="A5994" s="41" t="s">
        <v>73</v>
      </c>
      <c r="B5994" s="42">
        <v>4.0000000000000001E-3</v>
      </c>
      <c r="C5994" s="42">
        <v>3.77</v>
      </c>
      <c r="D5994" s="42">
        <v>942.5</v>
      </c>
      <c r="E5994" s="43">
        <v>44593</v>
      </c>
    </row>
    <row r="5995" spans="1:5" x14ac:dyDescent="0.25">
      <c r="A5995" s="41" t="s">
        <v>73</v>
      </c>
      <c r="B5995" s="42">
        <v>1E-3</v>
      </c>
      <c r="C5995" s="42">
        <v>0.94</v>
      </c>
      <c r="D5995" s="42">
        <v>940</v>
      </c>
      <c r="E5995" s="43">
        <v>44593</v>
      </c>
    </row>
    <row r="5996" spans="1:5" x14ac:dyDescent="0.25">
      <c r="A5996" s="41" t="s">
        <v>73</v>
      </c>
      <c r="B5996" s="42">
        <v>2E-3</v>
      </c>
      <c r="C5996" s="42">
        <v>1.89</v>
      </c>
      <c r="D5996" s="42">
        <v>945</v>
      </c>
      <c r="E5996" s="43">
        <v>44593</v>
      </c>
    </row>
    <row r="5997" spans="1:5" x14ac:dyDescent="0.25">
      <c r="A5997" s="41" t="s">
        <v>73</v>
      </c>
      <c r="B5997" s="42">
        <v>2E-3</v>
      </c>
      <c r="C5997" s="42">
        <v>1.89</v>
      </c>
      <c r="D5997" s="42">
        <v>945</v>
      </c>
      <c r="E5997" s="43">
        <v>44593</v>
      </c>
    </row>
    <row r="5998" spans="1:5" x14ac:dyDescent="0.25">
      <c r="A5998" s="41" t="s">
        <v>162</v>
      </c>
      <c r="B5998" s="42">
        <v>8.0000000000000002E-3</v>
      </c>
      <c r="C5998" s="42">
        <v>6.63</v>
      </c>
      <c r="D5998" s="42">
        <v>828.75</v>
      </c>
      <c r="E5998" s="43">
        <v>44593</v>
      </c>
    </row>
    <row r="5999" spans="1:5" x14ac:dyDescent="0.25">
      <c r="A5999" s="41" t="s">
        <v>162</v>
      </c>
      <c r="B5999" s="42">
        <v>1E-3</v>
      </c>
      <c r="C5999" s="42">
        <v>0.83</v>
      </c>
      <c r="D5999" s="42">
        <v>830</v>
      </c>
      <c r="E5999" s="43">
        <v>44593</v>
      </c>
    </row>
    <row r="6000" spans="1:5" x14ac:dyDescent="0.25">
      <c r="A6000" s="41" t="s">
        <v>162</v>
      </c>
      <c r="B6000" s="42">
        <v>1.2E-2</v>
      </c>
      <c r="C6000" s="42">
        <v>9.9499999999999993</v>
      </c>
      <c r="D6000" s="42">
        <v>829.17</v>
      </c>
      <c r="E6000" s="43">
        <v>44593</v>
      </c>
    </row>
    <row r="6001" spans="1:5" x14ac:dyDescent="0.25">
      <c r="A6001" s="41" t="s">
        <v>162</v>
      </c>
      <c r="B6001" s="42">
        <v>2.1999999999999999E-2</v>
      </c>
      <c r="C6001" s="42">
        <v>18.239999999999998</v>
      </c>
      <c r="D6001" s="42">
        <v>829.09</v>
      </c>
      <c r="E6001" s="43">
        <v>44593</v>
      </c>
    </row>
    <row r="6002" spans="1:5" x14ac:dyDescent="0.25">
      <c r="A6002" s="41" t="s">
        <v>162</v>
      </c>
      <c r="B6002" s="42">
        <v>5.0000000000000001E-3</v>
      </c>
      <c r="C6002" s="42">
        <v>4.1399999999999997</v>
      </c>
      <c r="D6002" s="42">
        <v>828</v>
      </c>
      <c r="E6002" s="43">
        <v>44593</v>
      </c>
    </row>
    <row r="6003" spans="1:5" x14ac:dyDescent="0.25">
      <c r="A6003" s="41" t="s">
        <v>162</v>
      </c>
      <c r="B6003" s="42">
        <v>2E-3</v>
      </c>
      <c r="C6003" s="42">
        <v>1.66</v>
      </c>
      <c r="D6003" s="42">
        <v>830</v>
      </c>
      <c r="E6003" s="43">
        <v>44593</v>
      </c>
    </row>
    <row r="6004" spans="1:5" x14ac:dyDescent="0.25">
      <c r="A6004" s="41" t="s">
        <v>162</v>
      </c>
      <c r="B6004" s="42">
        <v>4.0000000000000001E-3</v>
      </c>
      <c r="C6004" s="42">
        <v>3.32</v>
      </c>
      <c r="D6004" s="42">
        <v>830</v>
      </c>
      <c r="E6004" s="43">
        <v>44593</v>
      </c>
    </row>
    <row r="6005" spans="1:5" x14ac:dyDescent="0.25">
      <c r="A6005" s="41" t="s">
        <v>162</v>
      </c>
      <c r="B6005" s="42">
        <v>2E-3</v>
      </c>
      <c r="C6005" s="42">
        <v>1.66</v>
      </c>
      <c r="D6005" s="42">
        <v>830</v>
      </c>
      <c r="E6005" s="43">
        <v>44593</v>
      </c>
    </row>
    <row r="6006" spans="1:5" x14ac:dyDescent="0.25">
      <c r="A6006" s="41" t="s">
        <v>162</v>
      </c>
      <c r="B6006" s="42">
        <v>8.0000000000000002E-3</v>
      </c>
      <c r="C6006" s="42">
        <v>6.63</v>
      </c>
      <c r="D6006" s="42">
        <v>828.75</v>
      </c>
      <c r="E6006" s="43">
        <v>44593</v>
      </c>
    </row>
    <row r="6007" spans="1:5" x14ac:dyDescent="0.25">
      <c r="A6007" s="41" t="s">
        <v>162</v>
      </c>
      <c r="B6007" s="42">
        <v>1.6E-2</v>
      </c>
      <c r="C6007" s="42">
        <v>13.26</v>
      </c>
      <c r="D6007" s="42">
        <v>828.75</v>
      </c>
      <c r="E6007" s="43">
        <v>44593</v>
      </c>
    </row>
    <row r="6008" spans="1:5" x14ac:dyDescent="0.25">
      <c r="A6008" s="41" t="s">
        <v>162</v>
      </c>
      <c r="B6008" s="42">
        <v>2E-3</v>
      </c>
      <c r="C6008" s="42">
        <v>1.66</v>
      </c>
      <c r="D6008" s="42">
        <v>830</v>
      </c>
      <c r="E6008" s="43">
        <v>44593</v>
      </c>
    </row>
    <row r="6009" spans="1:5" x14ac:dyDescent="0.25">
      <c r="A6009" s="41" t="s">
        <v>162</v>
      </c>
      <c r="B6009" s="42">
        <v>7.0000000000000001E-3</v>
      </c>
      <c r="C6009" s="42">
        <v>5.8</v>
      </c>
      <c r="D6009" s="42">
        <v>828.57</v>
      </c>
      <c r="E6009" s="43">
        <v>44593</v>
      </c>
    </row>
    <row r="6010" spans="1:5" x14ac:dyDescent="0.25">
      <c r="A6010" s="41" t="s">
        <v>162</v>
      </c>
      <c r="B6010" s="42">
        <v>1E-3</v>
      </c>
      <c r="C6010" s="42">
        <v>0.83</v>
      </c>
      <c r="D6010" s="42">
        <v>830</v>
      </c>
      <c r="E6010" s="43">
        <v>44593</v>
      </c>
    </row>
    <row r="6011" spans="1:5" x14ac:dyDescent="0.25">
      <c r="A6011" s="41" t="s">
        <v>162</v>
      </c>
      <c r="B6011" s="42">
        <v>2E-3</v>
      </c>
      <c r="C6011" s="42">
        <v>1.66</v>
      </c>
      <c r="D6011" s="42">
        <v>830</v>
      </c>
      <c r="E6011" s="43">
        <v>44593</v>
      </c>
    </row>
    <row r="6012" spans="1:5" x14ac:dyDescent="0.25">
      <c r="A6012" s="41" t="s">
        <v>162</v>
      </c>
      <c r="B6012" s="42">
        <v>5.0000000000000001E-3</v>
      </c>
      <c r="C6012" s="42">
        <v>4.1500000000000004</v>
      </c>
      <c r="D6012" s="42">
        <v>830</v>
      </c>
      <c r="E6012" s="43">
        <v>44593</v>
      </c>
    </row>
    <row r="6013" spans="1:5" x14ac:dyDescent="0.25">
      <c r="A6013" s="41" t="s">
        <v>162</v>
      </c>
      <c r="B6013" s="42">
        <v>0.05</v>
      </c>
      <c r="C6013" s="42">
        <v>41.45</v>
      </c>
      <c r="D6013" s="42">
        <v>829</v>
      </c>
      <c r="E6013" s="43">
        <v>44593</v>
      </c>
    </row>
    <row r="6014" spans="1:5" x14ac:dyDescent="0.25">
      <c r="A6014" s="41" t="s">
        <v>162</v>
      </c>
      <c r="B6014" s="42">
        <v>1E-3</v>
      </c>
      <c r="C6014" s="42">
        <v>0.83</v>
      </c>
      <c r="D6014" s="42">
        <v>830</v>
      </c>
      <c r="E6014" s="43">
        <v>44593</v>
      </c>
    </row>
    <row r="6015" spans="1:5" x14ac:dyDescent="0.25">
      <c r="A6015" s="41" t="s">
        <v>162</v>
      </c>
      <c r="B6015" s="42">
        <v>2E-3</v>
      </c>
      <c r="C6015" s="42">
        <v>1.66</v>
      </c>
      <c r="D6015" s="42">
        <v>830</v>
      </c>
      <c r="E6015" s="43">
        <v>44593</v>
      </c>
    </row>
    <row r="6016" spans="1:5" x14ac:dyDescent="0.25">
      <c r="A6016" s="41" t="s">
        <v>162</v>
      </c>
      <c r="B6016" s="42">
        <v>2E-3</v>
      </c>
      <c r="C6016" s="42">
        <v>1.66</v>
      </c>
      <c r="D6016" s="42">
        <v>830</v>
      </c>
      <c r="E6016" s="43">
        <v>44593</v>
      </c>
    </row>
    <row r="6017" spans="1:5" x14ac:dyDescent="0.25">
      <c r="A6017" s="41" t="s">
        <v>162</v>
      </c>
      <c r="B6017" s="42">
        <v>8.0000000000000002E-3</v>
      </c>
      <c r="C6017" s="42">
        <v>6.63</v>
      </c>
      <c r="D6017" s="42">
        <v>828.75</v>
      </c>
      <c r="E6017" s="43">
        <v>44593</v>
      </c>
    </row>
    <row r="6018" spans="1:5" x14ac:dyDescent="0.25">
      <c r="A6018" s="41" t="s">
        <v>162</v>
      </c>
      <c r="B6018" s="42">
        <v>1.7000000000000001E-2</v>
      </c>
      <c r="C6018" s="42">
        <v>14.09</v>
      </c>
      <c r="D6018" s="42">
        <v>828.82</v>
      </c>
      <c r="E6018" s="43">
        <v>44593</v>
      </c>
    </row>
    <row r="6019" spans="1:5" x14ac:dyDescent="0.25">
      <c r="A6019" s="41" t="s">
        <v>162</v>
      </c>
      <c r="B6019" s="42">
        <v>2E-3</v>
      </c>
      <c r="C6019" s="42">
        <v>1.66</v>
      </c>
      <c r="D6019" s="42">
        <v>830</v>
      </c>
      <c r="E6019" s="43">
        <v>44593</v>
      </c>
    </row>
    <row r="6020" spans="1:5" x14ac:dyDescent="0.25">
      <c r="A6020" s="41" t="s">
        <v>162</v>
      </c>
      <c r="B6020" s="42">
        <v>5.0000000000000001E-3</v>
      </c>
      <c r="C6020" s="42">
        <v>4.1399999999999997</v>
      </c>
      <c r="D6020" s="42">
        <v>828</v>
      </c>
      <c r="E6020" s="43">
        <v>44593</v>
      </c>
    </row>
    <row r="6021" spans="1:5" x14ac:dyDescent="0.25">
      <c r="A6021" s="41" t="s">
        <v>162</v>
      </c>
      <c r="B6021" s="42">
        <v>6.0000000000000001E-3</v>
      </c>
      <c r="C6021" s="42">
        <v>4.97</v>
      </c>
      <c r="D6021" s="42">
        <v>828.33</v>
      </c>
      <c r="E6021" s="43">
        <v>44593</v>
      </c>
    </row>
    <row r="6022" spans="1:5" x14ac:dyDescent="0.25">
      <c r="A6022" s="41" t="s">
        <v>162</v>
      </c>
      <c r="B6022" s="42">
        <v>3.0000000000000001E-3</v>
      </c>
      <c r="C6022" s="42">
        <v>2.4900000000000002</v>
      </c>
      <c r="D6022" s="42">
        <v>830</v>
      </c>
      <c r="E6022" s="43">
        <v>44593</v>
      </c>
    </row>
    <row r="6023" spans="1:5" x14ac:dyDescent="0.25">
      <c r="A6023" s="41" t="s">
        <v>162</v>
      </c>
      <c r="B6023" s="42">
        <v>3.0000000000000001E-3</v>
      </c>
      <c r="C6023" s="42">
        <v>2.4900000000000002</v>
      </c>
      <c r="D6023" s="42">
        <v>830</v>
      </c>
      <c r="E6023" s="43">
        <v>44593</v>
      </c>
    </row>
    <row r="6024" spans="1:5" x14ac:dyDescent="0.25">
      <c r="A6024" s="41" t="s">
        <v>162</v>
      </c>
      <c r="B6024" s="42">
        <v>1E-3</v>
      </c>
      <c r="C6024" s="42">
        <v>0.83</v>
      </c>
      <c r="D6024" s="42">
        <v>830</v>
      </c>
      <c r="E6024" s="43">
        <v>44593</v>
      </c>
    </row>
    <row r="6025" spans="1:5" x14ac:dyDescent="0.25">
      <c r="A6025" s="41" t="s">
        <v>162</v>
      </c>
      <c r="B6025" s="42">
        <v>2E-3</v>
      </c>
      <c r="C6025" s="42">
        <v>1.66</v>
      </c>
      <c r="D6025" s="42">
        <v>830</v>
      </c>
      <c r="E6025" s="43">
        <v>44593</v>
      </c>
    </row>
    <row r="6026" spans="1:5" x14ac:dyDescent="0.25">
      <c r="A6026" s="41" t="s">
        <v>162</v>
      </c>
      <c r="B6026" s="42">
        <v>2.5000000000000001E-2</v>
      </c>
      <c r="C6026" s="42">
        <v>20.72</v>
      </c>
      <c r="D6026" s="42">
        <v>828.8</v>
      </c>
      <c r="E6026" s="43">
        <v>44593</v>
      </c>
    </row>
    <row r="6027" spans="1:5" x14ac:dyDescent="0.25">
      <c r="A6027" s="41" t="s">
        <v>162</v>
      </c>
      <c r="B6027" s="42">
        <v>6.0000000000000001E-3</v>
      </c>
      <c r="C6027" s="42">
        <v>4.9800000000000004</v>
      </c>
      <c r="D6027" s="42">
        <v>830</v>
      </c>
      <c r="E6027" s="43">
        <v>44593</v>
      </c>
    </row>
    <row r="6028" spans="1:5" x14ac:dyDescent="0.25">
      <c r="A6028" s="41" t="s">
        <v>162</v>
      </c>
      <c r="B6028" s="42">
        <v>2E-3</v>
      </c>
      <c r="C6028" s="42">
        <v>1.66</v>
      </c>
      <c r="D6028" s="42">
        <v>830</v>
      </c>
      <c r="E6028" s="43">
        <v>44593</v>
      </c>
    </row>
    <row r="6029" spans="1:5" x14ac:dyDescent="0.25">
      <c r="A6029" s="41" t="s">
        <v>162</v>
      </c>
      <c r="B6029" s="42">
        <v>3.3000000000000002E-2</v>
      </c>
      <c r="C6029" s="42">
        <v>27.36</v>
      </c>
      <c r="D6029" s="42">
        <v>829.09</v>
      </c>
      <c r="E6029" s="43">
        <v>44593</v>
      </c>
    </row>
    <row r="6030" spans="1:5" x14ac:dyDescent="0.25">
      <c r="A6030" s="41" t="s">
        <v>162</v>
      </c>
      <c r="B6030" s="42">
        <v>8.0000000000000002E-3</v>
      </c>
      <c r="C6030" s="42">
        <v>6.64</v>
      </c>
      <c r="D6030" s="42">
        <v>830</v>
      </c>
      <c r="E6030" s="43">
        <v>44593</v>
      </c>
    </row>
    <row r="6031" spans="1:5" x14ac:dyDescent="0.25">
      <c r="A6031" s="41" t="s">
        <v>162</v>
      </c>
      <c r="B6031" s="42">
        <v>2E-3</v>
      </c>
      <c r="C6031" s="42">
        <v>1.66</v>
      </c>
      <c r="D6031" s="42">
        <v>830</v>
      </c>
      <c r="E6031" s="43">
        <v>44593</v>
      </c>
    </row>
    <row r="6032" spans="1:5" x14ac:dyDescent="0.25">
      <c r="A6032" s="41" t="s">
        <v>162</v>
      </c>
      <c r="B6032" s="42">
        <v>1.0999999999999999E-2</v>
      </c>
      <c r="C6032" s="42">
        <v>9.1199999999999992</v>
      </c>
      <c r="D6032" s="42">
        <v>829.09</v>
      </c>
      <c r="E6032" s="43">
        <v>44593</v>
      </c>
    </row>
    <row r="6033" spans="1:5" x14ac:dyDescent="0.25">
      <c r="A6033" s="41" t="s">
        <v>162</v>
      </c>
      <c r="B6033" s="42">
        <v>0.45700000000000002</v>
      </c>
      <c r="C6033" s="42">
        <v>378.79</v>
      </c>
      <c r="D6033" s="42">
        <v>828.86</v>
      </c>
      <c r="E6033" s="43">
        <v>44593</v>
      </c>
    </row>
    <row r="6034" spans="1:5" x14ac:dyDescent="0.25">
      <c r="A6034" s="41" t="s">
        <v>162</v>
      </c>
      <c r="B6034" s="42">
        <v>6.0000000000000001E-3</v>
      </c>
      <c r="C6034" s="42">
        <v>4.97</v>
      </c>
      <c r="D6034" s="42">
        <v>828.33</v>
      </c>
      <c r="E6034" s="43">
        <v>44593</v>
      </c>
    </row>
    <row r="6035" spans="1:5" x14ac:dyDescent="0.25">
      <c r="A6035" s="41" t="s">
        <v>162</v>
      </c>
      <c r="B6035" s="42">
        <v>2E-3</v>
      </c>
      <c r="C6035" s="42">
        <v>1.66</v>
      </c>
      <c r="D6035" s="42">
        <v>830</v>
      </c>
      <c r="E6035" s="43">
        <v>44593</v>
      </c>
    </row>
    <row r="6036" spans="1:5" x14ac:dyDescent="0.25">
      <c r="A6036" s="41" t="s">
        <v>162</v>
      </c>
      <c r="B6036" s="42">
        <v>6.0000000000000001E-3</v>
      </c>
      <c r="C6036" s="42">
        <v>4.97</v>
      </c>
      <c r="D6036" s="42">
        <v>828.33</v>
      </c>
      <c r="E6036" s="43">
        <v>44593</v>
      </c>
    </row>
    <row r="6037" spans="1:5" x14ac:dyDescent="0.25">
      <c r="A6037" s="41" t="s">
        <v>162</v>
      </c>
      <c r="B6037" s="42">
        <v>0.19900000000000001</v>
      </c>
      <c r="C6037" s="42">
        <v>164.95</v>
      </c>
      <c r="D6037" s="42">
        <v>828.89</v>
      </c>
      <c r="E6037" s="43">
        <v>44593</v>
      </c>
    </row>
    <row r="6038" spans="1:5" x14ac:dyDescent="0.25">
      <c r="A6038" s="41" t="s">
        <v>162</v>
      </c>
      <c r="B6038" s="42">
        <v>8.9999999999999993E-3</v>
      </c>
      <c r="C6038" s="42">
        <v>7.46</v>
      </c>
      <c r="D6038" s="42">
        <v>828.89</v>
      </c>
      <c r="E6038" s="43">
        <v>44593</v>
      </c>
    </row>
    <row r="6039" spans="1:5" x14ac:dyDescent="0.25">
      <c r="A6039" s="41" t="s">
        <v>162</v>
      </c>
      <c r="B6039" s="42">
        <v>1.7999999999999999E-2</v>
      </c>
      <c r="C6039" s="42">
        <v>14.92</v>
      </c>
      <c r="D6039" s="42">
        <v>828.89</v>
      </c>
      <c r="E6039" s="43">
        <v>44593</v>
      </c>
    </row>
    <row r="6040" spans="1:5" x14ac:dyDescent="0.25">
      <c r="A6040" s="41" t="s">
        <v>162</v>
      </c>
      <c r="B6040" s="42">
        <v>2E-3</v>
      </c>
      <c r="C6040" s="42">
        <v>1.66</v>
      </c>
      <c r="D6040" s="42">
        <v>830</v>
      </c>
      <c r="E6040" s="43">
        <v>44593</v>
      </c>
    </row>
    <row r="6041" spans="1:5" x14ac:dyDescent="0.25">
      <c r="A6041" s="41" t="s">
        <v>162</v>
      </c>
      <c r="B6041" s="42">
        <v>3.0000000000000001E-3</v>
      </c>
      <c r="C6041" s="42">
        <v>2.4900000000000002</v>
      </c>
      <c r="D6041" s="42">
        <v>830</v>
      </c>
      <c r="E6041" s="43">
        <v>44593</v>
      </c>
    </row>
    <row r="6042" spans="1:5" x14ac:dyDescent="0.25">
      <c r="A6042" s="41" t="s">
        <v>162</v>
      </c>
      <c r="B6042" s="42">
        <v>4.0000000000000001E-3</v>
      </c>
      <c r="C6042" s="42">
        <v>3.31</v>
      </c>
      <c r="D6042" s="42">
        <v>827.5</v>
      </c>
      <c r="E6042" s="43">
        <v>44593</v>
      </c>
    </row>
    <row r="6043" spans="1:5" x14ac:dyDescent="0.25">
      <c r="A6043" s="41" t="s">
        <v>162</v>
      </c>
      <c r="B6043" s="42">
        <v>7.0000000000000001E-3</v>
      </c>
      <c r="C6043" s="42">
        <v>5.8</v>
      </c>
      <c r="D6043" s="42">
        <v>828.57</v>
      </c>
      <c r="E6043" s="43">
        <v>44593</v>
      </c>
    </row>
    <row r="6044" spans="1:5" x14ac:dyDescent="0.25">
      <c r="A6044" s="41" t="s">
        <v>162</v>
      </c>
      <c r="B6044" s="42">
        <v>0.05</v>
      </c>
      <c r="C6044" s="42">
        <v>42.37</v>
      </c>
      <c r="D6044" s="42">
        <v>847.4</v>
      </c>
      <c r="E6044" s="43">
        <v>44593</v>
      </c>
    </row>
    <row r="6045" spans="1:5" x14ac:dyDescent="0.25">
      <c r="A6045" s="41" t="s">
        <v>162</v>
      </c>
      <c r="B6045" s="42">
        <v>1E-3</v>
      </c>
      <c r="C6045" s="42">
        <v>0.98</v>
      </c>
      <c r="D6045" s="42">
        <v>980</v>
      </c>
      <c r="E6045" s="43">
        <v>44593</v>
      </c>
    </row>
    <row r="6046" spans="1:5" x14ac:dyDescent="0.25">
      <c r="A6046" s="41" t="s">
        <v>162</v>
      </c>
      <c r="B6046" s="42">
        <v>6.0000000000000001E-3</v>
      </c>
      <c r="C6046" s="42">
        <v>5.9</v>
      </c>
      <c r="D6046" s="42">
        <v>983.33</v>
      </c>
      <c r="E6046" s="43">
        <v>44593</v>
      </c>
    </row>
    <row r="6047" spans="1:5" x14ac:dyDescent="0.25">
      <c r="A6047" s="41" t="s">
        <v>162</v>
      </c>
      <c r="B6047" s="42">
        <v>2E-3</v>
      </c>
      <c r="C6047" s="42">
        <v>1.97</v>
      </c>
      <c r="D6047" s="42">
        <v>985</v>
      </c>
      <c r="E6047" s="43">
        <v>44593</v>
      </c>
    </row>
    <row r="6048" spans="1:5" x14ac:dyDescent="0.25">
      <c r="A6048" s="41" t="s">
        <v>162</v>
      </c>
      <c r="B6048" s="42">
        <v>5.0000000000000001E-3</v>
      </c>
      <c r="C6048" s="42">
        <v>4.92</v>
      </c>
      <c r="D6048" s="42">
        <v>984</v>
      </c>
      <c r="E6048" s="43">
        <v>44593</v>
      </c>
    </row>
    <row r="6049" spans="1:5" x14ac:dyDescent="0.25">
      <c r="A6049" s="41" t="s">
        <v>162</v>
      </c>
      <c r="B6049" s="42">
        <v>1.7999999999999999E-2</v>
      </c>
      <c r="C6049" s="42">
        <v>17.7</v>
      </c>
      <c r="D6049" s="42">
        <v>983.33</v>
      </c>
      <c r="E6049" s="43">
        <v>44593</v>
      </c>
    </row>
    <row r="6050" spans="1:5" x14ac:dyDescent="0.25">
      <c r="A6050" s="41" t="s">
        <v>162</v>
      </c>
      <c r="B6050" s="42">
        <v>2E-3</v>
      </c>
      <c r="C6050" s="42">
        <v>1.97</v>
      </c>
      <c r="D6050" s="42">
        <v>985</v>
      </c>
      <c r="E6050" s="43">
        <v>44593</v>
      </c>
    </row>
    <row r="6051" spans="1:5" x14ac:dyDescent="0.25">
      <c r="A6051" s="41" t="s">
        <v>162</v>
      </c>
      <c r="B6051" s="42">
        <v>6.0000000000000001E-3</v>
      </c>
      <c r="C6051" s="42">
        <v>5.9</v>
      </c>
      <c r="D6051" s="42">
        <v>983.33</v>
      </c>
      <c r="E6051" s="43">
        <v>44593</v>
      </c>
    </row>
    <row r="6052" spans="1:5" x14ac:dyDescent="0.25">
      <c r="A6052" s="41" t="s">
        <v>162</v>
      </c>
      <c r="B6052" s="42">
        <v>2E-3</v>
      </c>
      <c r="C6052" s="42">
        <v>1.97</v>
      </c>
      <c r="D6052" s="42">
        <v>985</v>
      </c>
      <c r="E6052" s="43">
        <v>44593</v>
      </c>
    </row>
    <row r="6053" spans="1:5" x14ac:dyDescent="0.25">
      <c r="A6053" s="41" t="s">
        <v>162</v>
      </c>
      <c r="B6053" s="42">
        <v>3.0000000000000001E-3</v>
      </c>
      <c r="C6053" s="42">
        <v>2.95</v>
      </c>
      <c r="D6053" s="42">
        <v>983.33</v>
      </c>
      <c r="E6053" s="43">
        <v>44593</v>
      </c>
    </row>
    <row r="6054" spans="1:5" x14ac:dyDescent="0.25">
      <c r="A6054" s="41" t="s">
        <v>162</v>
      </c>
      <c r="B6054" s="42">
        <v>3.0000000000000001E-3</v>
      </c>
      <c r="C6054" s="42">
        <v>2.95</v>
      </c>
      <c r="D6054" s="42">
        <v>983.33</v>
      </c>
      <c r="E6054" s="43">
        <v>44593</v>
      </c>
    </row>
    <row r="6055" spans="1:5" x14ac:dyDescent="0.25">
      <c r="A6055" s="41" t="s">
        <v>162</v>
      </c>
      <c r="B6055" s="42">
        <v>1E-3</v>
      </c>
      <c r="C6055" s="42">
        <v>0.98</v>
      </c>
      <c r="D6055" s="42">
        <v>980</v>
      </c>
      <c r="E6055" s="43">
        <v>44593</v>
      </c>
    </row>
    <row r="6056" spans="1:5" x14ac:dyDescent="0.25">
      <c r="A6056" s="41" t="s">
        <v>162</v>
      </c>
      <c r="B6056" s="42">
        <v>2E-3</v>
      </c>
      <c r="C6056" s="42">
        <v>1.97</v>
      </c>
      <c r="D6056" s="42">
        <v>985</v>
      </c>
      <c r="E6056" s="43">
        <v>44593</v>
      </c>
    </row>
    <row r="6057" spans="1:5" x14ac:dyDescent="0.25">
      <c r="A6057" s="41" t="s">
        <v>162</v>
      </c>
      <c r="B6057" s="42">
        <v>0.02</v>
      </c>
      <c r="C6057" s="42">
        <v>19.670000000000002</v>
      </c>
      <c r="D6057" s="42">
        <v>983.5</v>
      </c>
      <c r="E6057" s="43">
        <v>44593</v>
      </c>
    </row>
    <row r="6058" spans="1:5" x14ac:dyDescent="0.25">
      <c r="A6058" s="41" t="s">
        <v>162</v>
      </c>
      <c r="B6058" s="42">
        <v>1E-3</v>
      </c>
      <c r="C6058" s="42">
        <v>0.98</v>
      </c>
      <c r="D6058" s="42">
        <v>980</v>
      </c>
      <c r="E6058" s="43">
        <v>44593</v>
      </c>
    </row>
    <row r="6059" spans="1:5" x14ac:dyDescent="0.25">
      <c r="A6059" s="41" t="s">
        <v>162</v>
      </c>
      <c r="B6059" s="42">
        <v>2E-3</v>
      </c>
      <c r="C6059" s="42">
        <v>1.97</v>
      </c>
      <c r="D6059" s="42">
        <v>985</v>
      </c>
      <c r="E6059" s="43">
        <v>44593</v>
      </c>
    </row>
    <row r="6060" spans="1:5" x14ac:dyDescent="0.25">
      <c r="A6060" s="41" t="s">
        <v>162</v>
      </c>
      <c r="B6060" s="42">
        <v>1E-3</v>
      </c>
      <c r="C6060" s="42">
        <v>0.98</v>
      </c>
      <c r="D6060" s="42">
        <v>980</v>
      </c>
      <c r="E6060" s="43">
        <v>44593</v>
      </c>
    </row>
    <row r="6061" spans="1:5" x14ac:dyDescent="0.25">
      <c r="A6061" s="41" t="s">
        <v>162</v>
      </c>
      <c r="B6061" s="42">
        <v>1E-3</v>
      </c>
      <c r="C6061" s="42">
        <v>0.98</v>
      </c>
      <c r="D6061" s="42">
        <v>980</v>
      </c>
      <c r="E6061" s="43">
        <v>44593</v>
      </c>
    </row>
    <row r="6062" spans="1:5" x14ac:dyDescent="0.25">
      <c r="A6062" s="41" t="s">
        <v>162</v>
      </c>
      <c r="B6062" s="42">
        <v>5.2999999999999999E-2</v>
      </c>
      <c r="C6062" s="42">
        <v>52.12</v>
      </c>
      <c r="D6062" s="42">
        <v>983.4</v>
      </c>
      <c r="E6062" s="43">
        <v>44593</v>
      </c>
    </row>
    <row r="6063" spans="1:5" x14ac:dyDescent="0.25">
      <c r="A6063" s="41" t="s">
        <v>162</v>
      </c>
      <c r="B6063" s="42">
        <v>0.01</v>
      </c>
      <c r="C6063" s="42">
        <v>9.84</v>
      </c>
      <c r="D6063" s="42">
        <v>984</v>
      </c>
      <c r="E6063" s="43">
        <v>44593</v>
      </c>
    </row>
    <row r="6064" spans="1:5" x14ac:dyDescent="0.25">
      <c r="A6064" s="41" t="s">
        <v>76</v>
      </c>
      <c r="B6064" s="42">
        <v>0.02</v>
      </c>
      <c r="C6064" s="42">
        <v>33.74</v>
      </c>
      <c r="D6064" s="42">
        <v>1687</v>
      </c>
      <c r="E6064" s="43">
        <v>44593</v>
      </c>
    </row>
    <row r="6065" spans="1:5" x14ac:dyDescent="0.25">
      <c r="A6065" s="41" t="s">
        <v>76</v>
      </c>
      <c r="B6065" s="42">
        <v>1.7000000000000001E-2</v>
      </c>
      <c r="C6065" s="42">
        <v>28.69</v>
      </c>
      <c r="D6065" s="42">
        <v>1687.65</v>
      </c>
      <c r="E6065" s="43">
        <v>44593</v>
      </c>
    </row>
    <row r="6066" spans="1:5" x14ac:dyDescent="0.25">
      <c r="A6066" s="41" t="s">
        <v>76</v>
      </c>
      <c r="B6066" s="42">
        <v>1E-3</v>
      </c>
      <c r="C6066" s="42">
        <v>1.69</v>
      </c>
      <c r="D6066" s="42">
        <v>1690</v>
      </c>
      <c r="E6066" s="43">
        <v>44593</v>
      </c>
    </row>
    <row r="6067" spans="1:5" x14ac:dyDescent="0.25">
      <c r="A6067" s="41" t="s">
        <v>76</v>
      </c>
      <c r="B6067" s="42">
        <v>4.2000000000000003E-2</v>
      </c>
      <c r="C6067" s="42">
        <v>70.87</v>
      </c>
      <c r="D6067" s="42">
        <v>1687.38</v>
      </c>
      <c r="E6067" s="43">
        <v>44593</v>
      </c>
    </row>
    <row r="6068" spans="1:5" x14ac:dyDescent="0.25">
      <c r="A6068" s="41" t="s">
        <v>76</v>
      </c>
      <c r="B6068" s="42">
        <v>1.712</v>
      </c>
      <c r="C6068" s="42">
        <v>2888.15</v>
      </c>
      <c r="D6068" s="42">
        <v>1687</v>
      </c>
      <c r="E6068" s="43">
        <v>44593</v>
      </c>
    </row>
    <row r="6069" spans="1:5" x14ac:dyDescent="0.25">
      <c r="A6069" s="41" t="s">
        <v>76</v>
      </c>
      <c r="B6069" s="42">
        <v>1.6E-2</v>
      </c>
      <c r="C6069" s="42">
        <v>26.99</v>
      </c>
      <c r="D6069" s="42">
        <v>1686.88</v>
      </c>
      <c r="E6069" s="43">
        <v>44593</v>
      </c>
    </row>
    <row r="6070" spans="1:5" x14ac:dyDescent="0.25">
      <c r="A6070" s="41" t="s">
        <v>76</v>
      </c>
      <c r="B6070" s="42">
        <v>4.0000000000000001E-3</v>
      </c>
      <c r="C6070" s="42">
        <v>6.75</v>
      </c>
      <c r="D6070" s="42">
        <v>1687.5</v>
      </c>
      <c r="E6070" s="43">
        <v>44593</v>
      </c>
    </row>
    <row r="6071" spans="1:5" x14ac:dyDescent="0.25">
      <c r="A6071" s="41" t="s">
        <v>76</v>
      </c>
      <c r="B6071" s="42">
        <v>2.3E-2</v>
      </c>
      <c r="C6071" s="42">
        <v>38.799999999999997</v>
      </c>
      <c r="D6071" s="42">
        <v>1686.96</v>
      </c>
      <c r="E6071" s="43">
        <v>44593</v>
      </c>
    </row>
    <row r="6072" spans="1:5" x14ac:dyDescent="0.25">
      <c r="A6072" s="41" t="s">
        <v>76</v>
      </c>
      <c r="B6072" s="42">
        <v>1.2E-2</v>
      </c>
      <c r="C6072" s="42">
        <v>20.23</v>
      </c>
      <c r="D6072" s="42">
        <v>1685.83</v>
      </c>
      <c r="E6072" s="43">
        <v>44593</v>
      </c>
    </row>
    <row r="6073" spans="1:5" x14ac:dyDescent="0.25">
      <c r="A6073" s="41" t="s">
        <v>76</v>
      </c>
      <c r="B6073" s="42">
        <v>4.0000000000000001E-3</v>
      </c>
      <c r="C6073" s="42">
        <v>6.74</v>
      </c>
      <c r="D6073" s="42">
        <v>1685</v>
      </c>
      <c r="E6073" s="43">
        <v>44593</v>
      </c>
    </row>
    <row r="6074" spans="1:5" x14ac:dyDescent="0.25">
      <c r="A6074" s="41" t="s">
        <v>76</v>
      </c>
      <c r="B6074" s="42">
        <v>1.2999999999999999E-2</v>
      </c>
      <c r="C6074" s="42">
        <v>21.92</v>
      </c>
      <c r="D6074" s="42">
        <v>1686.15</v>
      </c>
      <c r="E6074" s="43">
        <v>44593</v>
      </c>
    </row>
    <row r="6075" spans="1:5" x14ac:dyDescent="0.25">
      <c r="A6075" s="41" t="s">
        <v>76</v>
      </c>
      <c r="B6075" s="42">
        <v>4.3999999999999997E-2</v>
      </c>
      <c r="C6075" s="42">
        <v>74.239999999999995</v>
      </c>
      <c r="D6075" s="42">
        <v>1687.27</v>
      </c>
      <c r="E6075" s="43">
        <v>44593</v>
      </c>
    </row>
    <row r="6076" spans="1:5" x14ac:dyDescent="0.25">
      <c r="A6076" s="41" t="s">
        <v>76</v>
      </c>
      <c r="B6076" s="42">
        <v>2E-3</v>
      </c>
      <c r="C6076" s="42">
        <v>3.38</v>
      </c>
      <c r="D6076" s="42">
        <v>1690</v>
      </c>
      <c r="E6076" s="43">
        <v>44593</v>
      </c>
    </row>
    <row r="6077" spans="1:5" x14ac:dyDescent="0.25">
      <c r="A6077" s="41" t="s">
        <v>76</v>
      </c>
      <c r="B6077" s="42">
        <v>2.1000000000000001E-2</v>
      </c>
      <c r="C6077" s="42">
        <v>35.43</v>
      </c>
      <c r="D6077" s="42">
        <v>1687.14</v>
      </c>
      <c r="E6077" s="43">
        <v>44593</v>
      </c>
    </row>
    <row r="6078" spans="1:5" x14ac:dyDescent="0.25">
      <c r="A6078" s="41" t="s">
        <v>76</v>
      </c>
      <c r="B6078" s="42">
        <v>1.2E-2</v>
      </c>
      <c r="C6078" s="42">
        <v>20.239999999999998</v>
      </c>
      <c r="D6078" s="42">
        <v>1686.67</v>
      </c>
      <c r="E6078" s="43">
        <v>44593</v>
      </c>
    </row>
    <row r="6079" spans="1:5" x14ac:dyDescent="0.25">
      <c r="A6079" s="41" t="s">
        <v>76</v>
      </c>
      <c r="B6079" s="42">
        <v>4.0000000000000001E-3</v>
      </c>
      <c r="C6079" s="42">
        <v>6.75</v>
      </c>
      <c r="D6079" s="42">
        <v>1687.5</v>
      </c>
      <c r="E6079" s="43">
        <v>44593</v>
      </c>
    </row>
    <row r="6080" spans="1:5" x14ac:dyDescent="0.25">
      <c r="A6080" s="41" t="s">
        <v>76</v>
      </c>
      <c r="B6080" s="42">
        <v>0.02</v>
      </c>
      <c r="C6080" s="42">
        <v>33.74</v>
      </c>
      <c r="D6080" s="42">
        <v>1687</v>
      </c>
      <c r="E6080" s="43">
        <v>44593</v>
      </c>
    </row>
    <row r="6081" spans="1:5" x14ac:dyDescent="0.25">
      <c r="A6081" s="41" t="s">
        <v>76</v>
      </c>
      <c r="B6081" s="42">
        <v>7.0000000000000001E-3</v>
      </c>
      <c r="C6081" s="42">
        <v>11.81</v>
      </c>
      <c r="D6081" s="42">
        <v>1687.14</v>
      </c>
      <c r="E6081" s="43">
        <v>44593</v>
      </c>
    </row>
    <row r="6082" spans="1:5" x14ac:dyDescent="0.25">
      <c r="A6082" s="41" t="s">
        <v>76</v>
      </c>
      <c r="B6082" s="42">
        <v>5.0000000000000001E-3</v>
      </c>
      <c r="C6082" s="42">
        <v>8.44</v>
      </c>
      <c r="D6082" s="42">
        <v>1688</v>
      </c>
      <c r="E6082" s="43">
        <v>44593</v>
      </c>
    </row>
    <row r="6083" spans="1:5" x14ac:dyDescent="0.25">
      <c r="A6083" s="41" t="s">
        <v>76</v>
      </c>
      <c r="B6083" s="42">
        <v>4.0000000000000001E-3</v>
      </c>
      <c r="C6083" s="42">
        <v>6.74</v>
      </c>
      <c r="D6083" s="42">
        <v>1685</v>
      </c>
      <c r="E6083" s="43">
        <v>44593</v>
      </c>
    </row>
    <row r="6084" spans="1:5" x14ac:dyDescent="0.25">
      <c r="A6084" s="41" t="s">
        <v>76</v>
      </c>
      <c r="B6084" s="42">
        <v>1.4999999999999999E-2</v>
      </c>
      <c r="C6084" s="42">
        <v>25.3</v>
      </c>
      <c r="D6084" s="42">
        <v>1686.67</v>
      </c>
      <c r="E6084" s="43">
        <v>44593</v>
      </c>
    </row>
    <row r="6085" spans="1:5" x14ac:dyDescent="0.25">
      <c r="A6085" s="41" t="s">
        <v>76</v>
      </c>
      <c r="B6085" s="42">
        <v>8.0000000000000002E-3</v>
      </c>
      <c r="C6085" s="42">
        <v>13.5</v>
      </c>
      <c r="D6085" s="42">
        <v>1687.5</v>
      </c>
      <c r="E6085" s="43">
        <v>44593</v>
      </c>
    </row>
    <row r="6086" spans="1:5" x14ac:dyDescent="0.25">
      <c r="A6086" s="41" t="s">
        <v>76</v>
      </c>
      <c r="B6086" s="42">
        <v>1E-3</v>
      </c>
      <c r="C6086" s="42">
        <v>1.69</v>
      </c>
      <c r="D6086" s="42">
        <v>1690</v>
      </c>
      <c r="E6086" s="43">
        <v>44593</v>
      </c>
    </row>
    <row r="6087" spans="1:5" x14ac:dyDescent="0.25">
      <c r="A6087" s="41" t="s">
        <v>76</v>
      </c>
      <c r="B6087" s="42">
        <v>4.0000000000000001E-3</v>
      </c>
      <c r="C6087" s="42">
        <v>6.75</v>
      </c>
      <c r="D6087" s="42">
        <v>1687.5</v>
      </c>
      <c r="E6087" s="43">
        <v>44593</v>
      </c>
    </row>
    <row r="6088" spans="1:5" x14ac:dyDescent="0.25">
      <c r="A6088" s="41" t="s">
        <v>76</v>
      </c>
      <c r="B6088" s="42">
        <v>2.1000000000000001E-2</v>
      </c>
      <c r="C6088" s="42">
        <v>35.409999999999997</v>
      </c>
      <c r="D6088" s="42">
        <v>1686.19</v>
      </c>
      <c r="E6088" s="43">
        <v>44593</v>
      </c>
    </row>
    <row r="6089" spans="1:5" x14ac:dyDescent="0.25">
      <c r="A6089" s="41" t="s">
        <v>76</v>
      </c>
      <c r="B6089" s="42">
        <v>1.0999999999999999E-2</v>
      </c>
      <c r="C6089" s="42">
        <v>18.559999999999999</v>
      </c>
      <c r="D6089" s="42">
        <v>1687.27</v>
      </c>
      <c r="E6089" s="43">
        <v>44593</v>
      </c>
    </row>
    <row r="6090" spans="1:5" x14ac:dyDescent="0.25">
      <c r="A6090" s="41" t="s">
        <v>76</v>
      </c>
      <c r="B6090" s="42">
        <v>2E-3</v>
      </c>
      <c r="C6090" s="42">
        <v>3.38</v>
      </c>
      <c r="D6090" s="42">
        <v>1690</v>
      </c>
      <c r="E6090" s="43">
        <v>44593</v>
      </c>
    </row>
    <row r="6091" spans="1:5" x14ac:dyDescent="0.25">
      <c r="A6091" s="41" t="s">
        <v>76</v>
      </c>
      <c r="B6091" s="42">
        <v>0.02</v>
      </c>
      <c r="C6091" s="42">
        <v>33.75</v>
      </c>
      <c r="D6091" s="42">
        <v>1687.5</v>
      </c>
      <c r="E6091" s="43">
        <v>44593</v>
      </c>
    </row>
    <row r="6092" spans="1:5" x14ac:dyDescent="0.25">
      <c r="A6092" s="41" t="s">
        <v>76</v>
      </c>
      <c r="B6092" s="42">
        <v>4.9000000000000002E-2</v>
      </c>
      <c r="C6092" s="42">
        <v>82.67</v>
      </c>
      <c r="D6092" s="42">
        <v>1687.14</v>
      </c>
      <c r="E6092" s="43">
        <v>44593</v>
      </c>
    </row>
    <row r="6093" spans="1:5" x14ac:dyDescent="0.25">
      <c r="A6093" s="41" t="s">
        <v>76</v>
      </c>
      <c r="B6093" s="42">
        <v>4.0000000000000001E-3</v>
      </c>
      <c r="C6093" s="42">
        <v>6.74</v>
      </c>
      <c r="D6093" s="42">
        <v>1685</v>
      </c>
      <c r="E6093" s="43">
        <v>44593</v>
      </c>
    </row>
    <row r="6094" spans="1:5" x14ac:dyDescent="0.25">
      <c r="A6094" s="41" t="s">
        <v>76</v>
      </c>
      <c r="B6094" s="42">
        <v>2.3E-2</v>
      </c>
      <c r="C6094" s="42">
        <v>38.799999999999997</v>
      </c>
      <c r="D6094" s="42">
        <v>1686.96</v>
      </c>
      <c r="E6094" s="43">
        <v>44593</v>
      </c>
    </row>
    <row r="6095" spans="1:5" x14ac:dyDescent="0.25">
      <c r="A6095" s="41" t="s">
        <v>76</v>
      </c>
      <c r="B6095" s="42">
        <v>1.0999999999999999E-2</v>
      </c>
      <c r="C6095" s="42">
        <v>18.559999999999999</v>
      </c>
      <c r="D6095" s="42">
        <v>1687.27</v>
      </c>
      <c r="E6095" s="43">
        <v>44593</v>
      </c>
    </row>
    <row r="6096" spans="1:5" x14ac:dyDescent="0.25">
      <c r="A6096" s="41" t="s">
        <v>76</v>
      </c>
      <c r="B6096" s="42">
        <v>3.0000000000000001E-3</v>
      </c>
      <c r="C6096" s="42">
        <v>5.0599999999999996</v>
      </c>
      <c r="D6096" s="42">
        <v>1686.67</v>
      </c>
      <c r="E6096" s="43">
        <v>44593</v>
      </c>
    </row>
    <row r="6097" spans="1:5" x14ac:dyDescent="0.25">
      <c r="A6097" s="41" t="s">
        <v>76</v>
      </c>
      <c r="B6097" s="42">
        <v>3.0000000000000001E-3</v>
      </c>
      <c r="C6097" s="42">
        <v>5.0599999999999996</v>
      </c>
      <c r="D6097" s="42">
        <v>1686.67</v>
      </c>
      <c r="E6097" s="43">
        <v>44593</v>
      </c>
    </row>
    <row r="6098" spans="1:5" x14ac:dyDescent="0.25">
      <c r="A6098" s="41" t="s">
        <v>76</v>
      </c>
      <c r="B6098" s="42">
        <v>1.7000000000000001E-2</v>
      </c>
      <c r="C6098" s="42">
        <v>28.67</v>
      </c>
      <c r="D6098" s="42">
        <v>1686.47</v>
      </c>
      <c r="E6098" s="43">
        <v>44593</v>
      </c>
    </row>
    <row r="6099" spans="1:5" x14ac:dyDescent="0.25">
      <c r="A6099" s="41" t="s">
        <v>76</v>
      </c>
      <c r="B6099" s="42">
        <v>1.4999999999999999E-2</v>
      </c>
      <c r="C6099" s="42">
        <v>25.3</v>
      </c>
      <c r="D6099" s="42">
        <v>1686.67</v>
      </c>
      <c r="E6099" s="43">
        <v>44593</v>
      </c>
    </row>
    <row r="6100" spans="1:5" x14ac:dyDescent="0.25">
      <c r="A6100" s="41" t="s">
        <v>76</v>
      </c>
      <c r="B6100" s="42">
        <v>2E-3</v>
      </c>
      <c r="C6100" s="42">
        <v>3.38</v>
      </c>
      <c r="D6100" s="42">
        <v>1690</v>
      </c>
      <c r="E6100" s="43">
        <v>44593</v>
      </c>
    </row>
    <row r="6101" spans="1:5" x14ac:dyDescent="0.25">
      <c r="A6101" s="41" t="s">
        <v>76</v>
      </c>
      <c r="B6101" s="42">
        <v>1.7000000000000001E-2</v>
      </c>
      <c r="C6101" s="42">
        <v>28.67</v>
      </c>
      <c r="D6101" s="42">
        <v>1686.47</v>
      </c>
      <c r="E6101" s="43">
        <v>44593</v>
      </c>
    </row>
    <row r="6102" spans="1:5" x14ac:dyDescent="0.25">
      <c r="A6102" s="41" t="s">
        <v>76</v>
      </c>
      <c r="B6102" s="42">
        <v>1.4999999999999999E-2</v>
      </c>
      <c r="C6102" s="42">
        <v>25.29</v>
      </c>
      <c r="D6102" s="42">
        <v>1686</v>
      </c>
      <c r="E6102" s="43">
        <v>44593</v>
      </c>
    </row>
    <row r="6103" spans="1:5" x14ac:dyDescent="0.25">
      <c r="A6103" s="41" t="s">
        <v>76</v>
      </c>
      <c r="B6103" s="42">
        <v>5.0000000000000001E-3</v>
      </c>
      <c r="C6103" s="42">
        <v>8.44</v>
      </c>
      <c r="D6103" s="42">
        <v>1688</v>
      </c>
      <c r="E6103" s="43">
        <v>44593</v>
      </c>
    </row>
    <row r="6104" spans="1:5" x14ac:dyDescent="0.25">
      <c r="A6104" s="41" t="s">
        <v>76</v>
      </c>
      <c r="B6104" s="42">
        <v>1.7000000000000001E-2</v>
      </c>
      <c r="C6104" s="42">
        <v>28.67</v>
      </c>
      <c r="D6104" s="42">
        <v>1686.47</v>
      </c>
      <c r="E6104" s="43">
        <v>44593</v>
      </c>
    </row>
    <row r="6105" spans="1:5" x14ac:dyDescent="0.25">
      <c r="A6105" s="41" t="s">
        <v>76</v>
      </c>
      <c r="B6105" s="42">
        <v>8.9999999999999993E-3</v>
      </c>
      <c r="C6105" s="42">
        <v>15.18</v>
      </c>
      <c r="D6105" s="42">
        <v>1686.67</v>
      </c>
      <c r="E6105" s="43">
        <v>44593</v>
      </c>
    </row>
    <row r="6106" spans="1:5" x14ac:dyDescent="0.25">
      <c r="A6106" s="41" t="s">
        <v>76</v>
      </c>
      <c r="B6106" s="42">
        <v>4.0000000000000001E-3</v>
      </c>
      <c r="C6106" s="42">
        <v>6.74</v>
      </c>
      <c r="D6106" s="42">
        <v>1685</v>
      </c>
      <c r="E6106" s="43">
        <v>44593</v>
      </c>
    </row>
    <row r="6107" spans="1:5" x14ac:dyDescent="0.25">
      <c r="A6107" s="41" t="s">
        <v>76</v>
      </c>
      <c r="B6107" s="42">
        <v>4.0000000000000001E-3</v>
      </c>
      <c r="C6107" s="42">
        <v>6.74</v>
      </c>
      <c r="D6107" s="42">
        <v>1685</v>
      </c>
      <c r="E6107" s="43">
        <v>44593</v>
      </c>
    </row>
    <row r="6108" spans="1:5" x14ac:dyDescent="0.25">
      <c r="A6108" s="41" t="s">
        <v>76</v>
      </c>
      <c r="B6108" s="42">
        <v>1.2999999999999999E-2</v>
      </c>
      <c r="C6108" s="42">
        <v>21.94</v>
      </c>
      <c r="D6108" s="42">
        <v>1687.69</v>
      </c>
      <c r="E6108" s="43">
        <v>44593</v>
      </c>
    </row>
    <row r="6109" spans="1:5" x14ac:dyDescent="0.25">
      <c r="A6109" s="41" t="s">
        <v>76</v>
      </c>
      <c r="B6109" s="42">
        <v>0.01</v>
      </c>
      <c r="C6109" s="42">
        <v>16.86</v>
      </c>
      <c r="D6109" s="42">
        <v>1686</v>
      </c>
      <c r="E6109" s="43">
        <v>44593</v>
      </c>
    </row>
    <row r="6110" spans="1:5" x14ac:dyDescent="0.25">
      <c r="A6110" s="41" t="s">
        <v>76</v>
      </c>
      <c r="B6110" s="42">
        <v>5.0000000000000001E-3</v>
      </c>
      <c r="C6110" s="42">
        <v>8.44</v>
      </c>
      <c r="D6110" s="42">
        <v>1688</v>
      </c>
      <c r="E6110" s="43">
        <v>44593</v>
      </c>
    </row>
    <row r="6111" spans="1:5" x14ac:dyDescent="0.25">
      <c r="A6111" s="41" t="s">
        <v>76</v>
      </c>
      <c r="B6111" s="42">
        <v>2.3E-2</v>
      </c>
      <c r="C6111" s="42">
        <v>38.799999999999997</v>
      </c>
      <c r="D6111" s="42">
        <v>1686.96</v>
      </c>
      <c r="E6111" s="43">
        <v>44593</v>
      </c>
    </row>
    <row r="6112" spans="1:5" x14ac:dyDescent="0.25">
      <c r="A6112" s="41" t="s">
        <v>76</v>
      </c>
      <c r="B6112" s="42">
        <v>1.4999999999999999E-2</v>
      </c>
      <c r="C6112" s="42">
        <v>25.29</v>
      </c>
      <c r="D6112" s="42">
        <v>1686</v>
      </c>
      <c r="E6112" s="43">
        <v>44593</v>
      </c>
    </row>
    <row r="6113" spans="1:5" x14ac:dyDescent="0.25">
      <c r="A6113" s="41" t="s">
        <v>76</v>
      </c>
      <c r="B6113" s="42">
        <v>4.0000000000000001E-3</v>
      </c>
      <c r="C6113" s="42">
        <v>6.75</v>
      </c>
      <c r="D6113" s="42">
        <v>1687.5</v>
      </c>
      <c r="E6113" s="43">
        <v>44593</v>
      </c>
    </row>
    <row r="6114" spans="1:5" x14ac:dyDescent="0.25">
      <c r="A6114" s="41" t="s">
        <v>76</v>
      </c>
      <c r="B6114" s="42">
        <v>3.7999999999999999E-2</v>
      </c>
      <c r="C6114" s="42">
        <v>64.12</v>
      </c>
      <c r="D6114" s="42">
        <v>1687.37</v>
      </c>
      <c r="E6114" s="43">
        <v>44593</v>
      </c>
    </row>
    <row r="6115" spans="1:5" x14ac:dyDescent="0.25">
      <c r="A6115" s="41" t="s">
        <v>76</v>
      </c>
      <c r="B6115" s="42">
        <v>0.441</v>
      </c>
      <c r="C6115" s="42">
        <v>744.03</v>
      </c>
      <c r="D6115" s="42">
        <v>1687.14</v>
      </c>
      <c r="E6115" s="43">
        <v>44593</v>
      </c>
    </row>
    <row r="6116" spans="1:5" x14ac:dyDescent="0.25">
      <c r="A6116" s="41" t="s">
        <v>76</v>
      </c>
      <c r="B6116" s="42">
        <v>1.9E-2</v>
      </c>
      <c r="C6116" s="42">
        <v>32.04</v>
      </c>
      <c r="D6116" s="42">
        <v>1686.32</v>
      </c>
      <c r="E6116" s="43">
        <v>44593</v>
      </c>
    </row>
    <row r="6117" spans="1:5" x14ac:dyDescent="0.25">
      <c r="A6117" s="41" t="s">
        <v>76</v>
      </c>
      <c r="B6117" s="42">
        <v>6.0000000000000001E-3</v>
      </c>
      <c r="C6117" s="42">
        <v>10.130000000000001</v>
      </c>
      <c r="D6117" s="42">
        <v>1688.33</v>
      </c>
      <c r="E6117" s="43">
        <v>44593</v>
      </c>
    </row>
    <row r="6118" spans="1:5" x14ac:dyDescent="0.25">
      <c r="A6118" s="41" t="s">
        <v>76</v>
      </c>
      <c r="B6118" s="42">
        <v>2.5000000000000001E-2</v>
      </c>
      <c r="C6118" s="42">
        <v>42.17</v>
      </c>
      <c r="D6118" s="42">
        <v>1686.8</v>
      </c>
      <c r="E6118" s="43">
        <v>44593</v>
      </c>
    </row>
    <row r="6119" spans="1:5" x14ac:dyDescent="0.25">
      <c r="A6119" s="41" t="s">
        <v>76</v>
      </c>
      <c r="B6119" s="42">
        <v>2.1999999999999999E-2</v>
      </c>
      <c r="C6119" s="42">
        <v>37.1</v>
      </c>
      <c r="D6119" s="42">
        <v>1686.36</v>
      </c>
      <c r="E6119" s="43">
        <v>44593</v>
      </c>
    </row>
    <row r="6120" spans="1:5" x14ac:dyDescent="0.25">
      <c r="A6120" s="41" t="s">
        <v>76</v>
      </c>
      <c r="B6120" s="42">
        <v>6.0000000000000001E-3</v>
      </c>
      <c r="C6120" s="42">
        <v>10.130000000000001</v>
      </c>
      <c r="D6120" s="42">
        <v>1688.33</v>
      </c>
      <c r="E6120" s="43">
        <v>44593</v>
      </c>
    </row>
    <row r="6121" spans="1:5" x14ac:dyDescent="0.25">
      <c r="A6121" s="41" t="s">
        <v>76</v>
      </c>
      <c r="B6121" s="42">
        <v>2.1999999999999999E-2</v>
      </c>
      <c r="C6121" s="42">
        <v>37.119999999999997</v>
      </c>
      <c r="D6121" s="42">
        <v>1687.27</v>
      </c>
      <c r="E6121" s="43">
        <v>44593</v>
      </c>
    </row>
    <row r="6122" spans="1:5" x14ac:dyDescent="0.25">
      <c r="A6122" s="41" t="s">
        <v>76</v>
      </c>
      <c r="B6122" s="42">
        <v>4.2000000000000003E-2</v>
      </c>
      <c r="C6122" s="42">
        <v>70.86</v>
      </c>
      <c r="D6122" s="42">
        <v>1687.14</v>
      </c>
      <c r="E6122" s="43">
        <v>44593</v>
      </c>
    </row>
    <row r="6123" spans="1:5" x14ac:dyDescent="0.25">
      <c r="A6123" s="41" t="s">
        <v>76</v>
      </c>
      <c r="B6123" s="42">
        <v>3.0000000000000001E-3</v>
      </c>
      <c r="C6123" s="42">
        <v>5.0599999999999996</v>
      </c>
      <c r="D6123" s="42">
        <v>1686.67</v>
      </c>
      <c r="E6123" s="43">
        <v>44593</v>
      </c>
    </row>
    <row r="6124" spans="1:5" x14ac:dyDescent="0.25">
      <c r="A6124" s="41" t="s">
        <v>76</v>
      </c>
      <c r="B6124" s="42">
        <v>2.7E-2</v>
      </c>
      <c r="C6124" s="42">
        <v>45.55</v>
      </c>
      <c r="D6124" s="42">
        <v>1687.04</v>
      </c>
      <c r="E6124" s="43">
        <v>44593</v>
      </c>
    </row>
    <row r="6125" spans="1:5" x14ac:dyDescent="0.25">
      <c r="A6125" s="41" t="s">
        <v>76</v>
      </c>
      <c r="B6125" s="42">
        <v>6.0000000000000001E-3</v>
      </c>
      <c r="C6125" s="42">
        <v>10.119999999999999</v>
      </c>
      <c r="D6125" s="42">
        <v>1686.67</v>
      </c>
      <c r="E6125" s="43">
        <v>44593</v>
      </c>
    </row>
    <row r="6126" spans="1:5" x14ac:dyDescent="0.25">
      <c r="A6126" s="41" t="s">
        <v>76</v>
      </c>
      <c r="B6126" s="42">
        <v>3.0000000000000001E-3</v>
      </c>
      <c r="C6126" s="42">
        <v>5.0599999999999996</v>
      </c>
      <c r="D6126" s="42">
        <v>1686.67</v>
      </c>
      <c r="E6126" s="43">
        <v>44593</v>
      </c>
    </row>
    <row r="6127" spans="1:5" x14ac:dyDescent="0.25">
      <c r="A6127" s="41" t="s">
        <v>76</v>
      </c>
      <c r="B6127" s="42">
        <v>7.0000000000000001E-3</v>
      </c>
      <c r="C6127" s="42">
        <v>11.81</v>
      </c>
      <c r="D6127" s="42">
        <v>1687.14</v>
      </c>
      <c r="E6127" s="43">
        <v>44593</v>
      </c>
    </row>
    <row r="6128" spans="1:5" x14ac:dyDescent="0.25">
      <c r="A6128" s="41" t="s">
        <v>76</v>
      </c>
      <c r="B6128" s="42">
        <v>2.1000000000000001E-2</v>
      </c>
      <c r="C6128" s="42">
        <v>35.43</v>
      </c>
      <c r="D6128" s="42">
        <v>1687.14</v>
      </c>
      <c r="E6128" s="43">
        <v>44593</v>
      </c>
    </row>
    <row r="6129" spans="1:5" x14ac:dyDescent="0.25">
      <c r="A6129" s="41" t="s">
        <v>76</v>
      </c>
      <c r="B6129" s="42">
        <v>1.2999999999999999E-2</v>
      </c>
      <c r="C6129" s="42">
        <v>21.94</v>
      </c>
      <c r="D6129" s="42">
        <v>1687.69</v>
      </c>
      <c r="E6129" s="43">
        <v>44593</v>
      </c>
    </row>
    <row r="6130" spans="1:5" x14ac:dyDescent="0.25">
      <c r="A6130" s="41" t="s">
        <v>76</v>
      </c>
      <c r="B6130" s="42">
        <v>1E-3</v>
      </c>
      <c r="C6130" s="42">
        <v>1.69</v>
      </c>
      <c r="D6130" s="42">
        <v>1690</v>
      </c>
      <c r="E6130" s="43">
        <v>44593</v>
      </c>
    </row>
    <row r="6131" spans="1:5" x14ac:dyDescent="0.25">
      <c r="A6131" s="41" t="s">
        <v>76</v>
      </c>
      <c r="B6131" s="42">
        <v>4.0000000000000001E-3</v>
      </c>
      <c r="C6131" s="42">
        <v>6.75</v>
      </c>
      <c r="D6131" s="42">
        <v>1687.5</v>
      </c>
      <c r="E6131" s="43">
        <v>44593</v>
      </c>
    </row>
    <row r="6132" spans="1:5" x14ac:dyDescent="0.25">
      <c r="A6132" s="41" t="s">
        <v>76</v>
      </c>
      <c r="B6132" s="42">
        <v>2.5999999999999999E-2</v>
      </c>
      <c r="C6132" s="42">
        <v>43.85</v>
      </c>
      <c r="D6132" s="42">
        <v>1686.54</v>
      </c>
      <c r="E6132" s="43">
        <v>44593</v>
      </c>
    </row>
    <row r="6133" spans="1:5" x14ac:dyDescent="0.25">
      <c r="A6133" s="41" t="s">
        <v>76</v>
      </c>
      <c r="B6133" s="42">
        <v>8.0000000000000002E-3</v>
      </c>
      <c r="C6133" s="42">
        <v>13.49</v>
      </c>
      <c r="D6133" s="42">
        <v>1686.25</v>
      </c>
      <c r="E6133" s="43">
        <v>44593</v>
      </c>
    </row>
    <row r="6134" spans="1:5" x14ac:dyDescent="0.25">
      <c r="A6134" s="41" t="s">
        <v>76</v>
      </c>
      <c r="B6134" s="42">
        <v>6.0000000000000001E-3</v>
      </c>
      <c r="C6134" s="42">
        <v>10.130000000000001</v>
      </c>
      <c r="D6134" s="42">
        <v>1688.33</v>
      </c>
      <c r="E6134" s="43">
        <v>44593</v>
      </c>
    </row>
    <row r="6135" spans="1:5" x14ac:dyDescent="0.25">
      <c r="A6135" s="41" t="s">
        <v>76</v>
      </c>
      <c r="B6135" s="42">
        <v>2.4E-2</v>
      </c>
      <c r="C6135" s="42">
        <v>40.49</v>
      </c>
      <c r="D6135" s="42">
        <v>1687.08</v>
      </c>
      <c r="E6135" s="43">
        <v>44593</v>
      </c>
    </row>
    <row r="6136" spans="1:5" x14ac:dyDescent="0.25">
      <c r="A6136" s="41" t="s">
        <v>76</v>
      </c>
      <c r="B6136" s="42">
        <v>4.7E-2</v>
      </c>
      <c r="C6136" s="42">
        <v>79.290000000000006</v>
      </c>
      <c r="D6136" s="42">
        <v>1687.02</v>
      </c>
      <c r="E6136" s="43">
        <v>44593</v>
      </c>
    </row>
    <row r="6137" spans="1:5" x14ac:dyDescent="0.25">
      <c r="A6137" s="41" t="s">
        <v>76</v>
      </c>
      <c r="B6137" s="42">
        <v>4.0000000000000001E-3</v>
      </c>
      <c r="C6137" s="42">
        <v>6.74</v>
      </c>
      <c r="D6137" s="42">
        <v>1685</v>
      </c>
      <c r="E6137" s="43">
        <v>44593</v>
      </c>
    </row>
    <row r="6138" spans="1:5" x14ac:dyDescent="0.25">
      <c r="A6138" s="41" t="s">
        <v>76</v>
      </c>
      <c r="B6138" s="42">
        <v>2.3E-2</v>
      </c>
      <c r="C6138" s="42">
        <v>38.79</v>
      </c>
      <c r="D6138" s="42">
        <v>1686.52</v>
      </c>
      <c r="E6138" s="43">
        <v>44593</v>
      </c>
    </row>
    <row r="6139" spans="1:5" x14ac:dyDescent="0.25">
      <c r="A6139" s="41" t="s">
        <v>76</v>
      </c>
      <c r="B6139" s="42">
        <v>1.4999999999999999E-2</v>
      </c>
      <c r="C6139" s="42">
        <v>25.3</v>
      </c>
      <c r="D6139" s="42">
        <v>1686.67</v>
      </c>
      <c r="E6139" s="43">
        <v>44593</v>
      </c>
    </row>
    <row r="6140" spans="1:5" x14ac:dyDescent="0.25">
      <c r="A6140" s="41" t="s">
        <v>76</v>
      </c>
      <c r="B6140" s="42">
        <v>6.0000000000000001E-3</v>
      </c>
      <c r="C6140" s="42">
        <v>10.130000000000001</v>
      </c>
      <c r="D6140" s="42">
        <v>1688.33</v>
      </c>
      <c r="E6140" s="43">
        <v>44593</v>
      </c>
    </row>
    <row r="6141" spans="1:5" x14ac:dyDescent="0.25">
      <c r="A6141" s="41" t="s">
        <v>76</v>
      </c>
      <c r="B6141" s="42">
        <v>3.0000000000000001E-3</v>
      </c>
      <c r="C6141" s="42">
        <v>5.0599999999999996</v>
      </c>
      <c r="D6141" s="42">
        <v>1686.67</v>
      </c>
      <c r="E6141" s="43">
        <v>44593</v>
      </c>
    </row>
    <row r="6142" spans="1:5" x14ac:dyDescent="0.25">
      <c r="A6142" s="41" t="s">
        <v>76</v>
      </c>
      <c r="B6142" s="42">
        <v>2.4E-2</v>
      </c>
      <c r="C6142" s="42">
        <v>40.479999999999997</v>
      </c>
      <c r="D6142" s="42">
        <v>1686.67</v>
      </c>
      <c r="E6142" s="43">
        <v>44593</v>
      </c>
    </row>
    <row r="6143" spans="1:5" x14ac:dyDescent="0.25">
      <c r="A6143" s="41" t="s">
        <v>76</v>
      </c>
      <c r="B6143" s="42">
        <v>1.7000000000000001E-2</v>
      </c>
      <c r="C6143" s="42">
        <v>28.67</v>
      </c>
      <c r="D6143" s="42">
        <v>1686.47</v>
      </c>
      <c r="E6143" s="43">
        <v>44593</v>
      </c>
    </row>
    <row r="6144" spans="1:5" x14ac:dyDescent="0.25">
      <c r="A6144" s="41" t="s">
        <v>76</v>
      </c>
      <c r="B6144" s="42">
        <v>3.0000000000000001E-3</v>
      </c>
      <c r="C6144" s="42">
        <v>5.0599999999999996</v>
      </c>
      <c r="D6144" s="42">
        <v>1686.67</v>
      </c>
      <c r="E6144" s="43">
        <v>44593</v>
      </c>
    </row>
    <row r="6145" spans="1:5" x14ac:dyDescent="0.25">
      <c r="A6145" s="41" t="s">
        <v>76</v>
      </c>
      <c r="B6145" s="42">
        <v>1.4999999999999999E-2</v>
      </c>
      <c r="C6145" s="42">
        <v>25.29</v>
      </c>
      <c r="D6145" s="42">
        <v>1686</v>
      </c>
      <c r="E6145" s="43">
        <v>44593</v>
      </c>
    </row>
    <row r="6146" spans="1:5" x14ac:dyDescent="0.25">
      <c r="A6146" s="41" t="s">
        <v>76</v>
      </c>
      <c r="B6146" s="42">
        <v>1.6E-2</v>
      </c>
      <c r="C6146" s="42">
        <v>26.98</v>
      </c>
      <c r="D6146" s="42">
        <v>1686.25</v>
      </c>
      <c r="E6146" s="43">
        <v>44593</v>
      </c>
    </row>
    <row r="6147" spans="1:5" x14ac:dyDescent="0.25">
      <c r="A6147" s="41" t="s">
        <v>76</v>
      </c>
      <c r="B6147" s="42">
        <v>4.0000000000000001E-3</v>
      </c>
      <c r="C6147" s="42">
        <v>6.75</v>
      </c>
      <c r="D6147" s="42">
        <v>1687.5</v>
      </c>
      <c r="E6147" s="43">
        <v>44593</v>
      </c>
    </row>
    <row r="6148" spans="1:5" x14ac:dyDescent="0.25">
      <c r="A6148" s="41" t="s">
        <v>76</v>
      </c>
      <c r="B6148" s="42">
        <v>4.0000000000000001E-3</v>
      </c>
      <c r="C6148" s="42">
        <v>6.75</v>
      </c>
      <c r="D6148" s="42">
        <v>1687.5</v>
      </c>
      <c r="E6148" s="43">
        <v>44593</v>
      </c>
    </row>
    <row r="6149" spans="1:5" x14ac:dyDescent="0.25">
      <c r="A6149" s="41" t="s">
        <v>76</v>
      </c>
      <c r="B6149" s="42">
        <v>1.7000000000000001E-2</v>
      </c>
      <c r="C6149" s="42">
        <v>28.68</v>
      </c>
      <c r="D6149" s="42">
        <v>1687.06</v>
      </c>
      <c r="E6149" s="43">
        <v>44593</v>
      </c>
    </row>
    <row r="6150" spans="1:5" x14ac:dyDescent="0.25">
      <c r="A6150" s="41" t="s">
        <v>76</v>
      </c>
      <c r="B6150" s="42">
        <v>5.0000000000000001E-3</v>
      </c>
      <c r="C6150" s="42">
        <v>8.43</v>
      </c>
      <c r="D6150" s="42">
        <v>1686</v>
      </c>
      <c r="E6150" s="43">
        <v>44593</v>
      </c>
    </row>
    <row r="6151" spans="1:5" x14ac:dyDescent="0.25">
      <c r="A6151" s="41" t="s">
        <v>76</v>
      </c>
      <c r="B6151" s="42">
        <v>1E-3</v>
      </c>
      <c r="C6151" s="42">
        <v>1.69</v>
      </c>
      <c r="D6151" s="42">
        <v>1690</v>
      </c>
      <c r="E6151" s="43">
        <v>44593</v>
      </c>
    </row>
    <row r="6152" spans="1:5" x14ac:dyDescent="0.25">
      <c r="A6152" s="41" t="s">
        <v>76</v>
      </c>
      <c r="B6152" s="42">
        <v>8.0000000000000002E-3</v>
      </c>
      <c r="C6152" s="42">
        <v>13.5</v>
      </c>
      <c r="D6152" s="42">
        <v>1687.5</v>
      </c>
      <c r="E6152" s="43">
        <v>44593</v>
      </c>
    </row>
    <row r="6153" spans="1:5" x14ac:dyDescent="0.25">
      <c r="A6153" s="41" t="s">
        <v>76</v>
      </c>
      <c r="B6153" s="42">
        <v>1.7999999999999999E-2</v>
      </c>
      <c r="C6153" s="42">
        <v>30.36</v>
      </c>
      <c r="D6153" s="42">
        <v>1686.67</v>
      </c>
      <c r="E6153" s="43">
        <v>44593</v>
      </c>
    </row>
    <row r="6154" spans="1:5" x14ac:dyDescent="0.25">
      <c r="A6154" s="41" t="s">
        <v>76</v>
      </c>
      <c r="B6154" s="42">
        <v>2.5000000000000001E-2</v>
      </c>
      <c r="C6154" s="42">
        <v>42.17</v>
      </c>
      <c r="D6154" s="42">
        <v>1686.8</v>
      </c>
      <c r="E6154" s="43">
        <v>44593</v>
      </c>
    </row>
    <row r="6155" spans="1:5" x14ac:dyDescent="0.25">
      <c r="A6155" s="41" t="s">
        <v>76</v>
      </c>
      <c r="B6155" s="42">
        <v>3.0000000000000001E-3</v>
      </c>
      <c r="C6155" s="42">
        <v>5.0599999999999996</v>
      </c>
      <c r="D6155" s="42">
        <v>1686.67</v>
      </c>
      <c r="E6155" s="43">
        <v>44593</v>
      </c>
    </row>
    <row r="6156" spans="1:5" x14ac:dyDescent="0.25">
      <c r="A6156" s="41" t="s">
        <v>232</v>
      </c>
      <c r="B6156" s="42">
        <v>1.4E-2</v>
      </c>
      <c r="C6156" s="42">
        <v>149.33000000000001</v>
      </c>
      <c r="D6156" s="42">
        <v>10666.43</v>
      </c>
      <c r="E6156" s="43">
        <v>44593</v>
      </c>
    </row>
    <row r="6157" spans="1:5" x14ac:dyDescent="0.25">
      <c r="A6157" s="41" t="s">
        <v>232</v>
      </c>
      <c r="B6157" s="42">
        <v>1E-3</v>
      </c>
      <c r="C6157" s="42">
        <v>10.67</v>
      </c>
      <c r="D6157" s="42">
        <v>10670</v>
      </c>
      <c r="E6157" s="43">
        <v>44593</v>
      </c>
    </row>
    <row r="6158" spans="1:5" x14ac:dyDescent="0.25">
      <c r="A6158" s="41" t="s">
        <v>92</v>
      </c>
      <c r="B6158" s="42">
        <v>5.1999999999999998E-2</v>
      </c>
      <c r="C6158" s="42">
        <v>2.08</v>
      </c>
      <c r="D6158" s="42">
        <v>40</v>
      </c>
      <c r="E6158" s="43">
        <v>44593</v>
      </c>
    </row>
    <row r="6159" spans="1:5" x14ac:dyDescent="0.25">
      <c r="A6159" s="41" t="s">
        <v>92</v>
      </c>
      <c r="B6159" s="42">
        <v>0.56699999999999995</v>
      </c>
      <c r="C6159" s="42">
        <v>21.25</v>
      </c>
      <c r="D6159" s="42">
        <v>37.479999999999997</v>
      </c>
      <c r="E6159" s="43">
        <v>44593</v>
      </c>
    </row>
    <row r="6160" spans="1:5" x14ac:dyDescent="0.25">
      <c r="A6160" s="41" t="s">
        <v>92</v>
      </c>
      <c r="B6160" s="42">
        <v>0.35399999999999998</v>
      </c>
      <c r="C6160" s="42">
        <v>13.1</v>
      </c>
      <c r="D6160" s="42">
        <v>37.01</v>
      </c>
      <c r="E6160" s="43">
        <v>44593</v>
      </c>
    </row>
    <row r="6161" spans="1:5" x14ac:dyDescent="0.25">
      <c r="A6161" s="41" t="s">
        <v>92</v>
      </c>
      <c r="B6161" s="42">
        <v>3.5000000000000003E-2</v>
      </c>
      <c r="C6161" s="42">
        <v>1.29</v>
      </c>
      <c r="D6161" s="42">
        <v>36.86</v>
      </c>
      <c r="E6161" s="43">
        <v>44593</v>
      </c>
    </row>
    <row r="6162" spans="1:5" x14ac:dyDescent="0.25">
      <c r="A6162" s="41" t="s">
        <v>92</v>
      </c>
      <c r="B6162" s="42">
        <v>7.8E-2</v>
      </c>
      <c r="C6162" s="42">
        <v>2.88</v>
      </c>
      <c r="D6162" s="42">
        <v>36.92</v>
      </c>
      <c r="E6162" s="43">
        <v>44593</v>
      </c>
    </row>
    <row r="6163" spans="1:5" x14ac:dyDescent="0.25">
      <c r="A6163" s="41" t="s">
        <v>92</v>
      </c>
      <c r="B6163" s="42">
        <v>0.91100000000000003</v>
      </c>
      <c r="C6163" s="42">
        <v>33.71</v>
      </c>
      <c r="D6163" s="42">
        <v>37</v>
      </c>
      <c r="E6163" s="43">
        <v>44593</v>
      </c>
    </row>
    <row r="6164" spans="1:5" x14ac:dyDescent="0.25">
      <c r="A6164" s="41" t="s">
        <v>92</v>
      </c>
      <c r="B6164" s="42">
        <v>0.35</v>
      </c>
      <c r="C6164" s="42">
        <v>12.96</v>
      </c>
      <c r="D6164" s="42">
        <v>37.03</v>
      </c>
      <c r="E6164" s="43">
        <v>44593</v>
      </c>
    </row>
    <row r="6165" spans="1:5" x14ac:dyDescent="0.25">
      <c r="A6165" s="41" t="s">
        <v>92</v>
      </c>
      <c r="B6165" s="42">
        <v>9.4E-2</v>
      </c>
      <c r="C6165" s="42">
        <v>3.48</v>
      </c>
      <c r="D6165" s="42">
        <v>37.020000000000003</v>
      </c>
      <c r="E6165" s="43">
        <v>44593</v>
      </c>
    </row>
    <row r="6166" spans="1:5" x14ac:dyDescent="0.25">
      <c r="A6166" s="41" t="s">
        <v>92</v>
      </c>
      <c r="B6166" s="42">
        <v>0.08</v>
      </c>
      <c r="C6166" s="42">
        <v>2.96</v>
      </c>
      <c r="D6166" s="42">
        <v>37</v>
      </c>
      <c r="E6166" s="43">
        <v>44593</v>
      </c>
    </row>
    <row r="6167" spans="1:5" x14ac:dyDescent="0.25">
      <c r="A6167" s="41" t="s">
        <v>92</v>
      </c>
      <c r="B6167" s="42">
        <v>0.56200000000000006</v>
      </c>
      <c r="C6167" s="42">
        <v>20.8</v>
      </c>
      <c r="D6167" s="42">
        <v>37.01</v>
      </c>
      <c r="E6167" s="43">
        <v>44593</v>
      </c>
    </row>
    <row r="6168" spans="1:5" x14ac:dyDescent="0.25">
      <c r="A6168" s="41" t="s">
        <v>92</v>
      </c>
      <c r="B6168" s="42">
        <v>0.33200000000000002</v>
      </c>
      <c r="C6168" s="42">
        <v>12.28</v>
      </c>
      <c r="D6168" s="42">
        <v>36.99</v>
      </c>
      <c r="E6168" s="43">
        <v>44593</v>
      </c>
    </row>
    <row r="6169" spans="1:5" x14ac:dyDescent="0.25">
      <c r="A6169" s="41" t="s">
        <v>92</v>
      </c>
      <c r="B6169" s="42">
        <v>4.4999999999999998E-2</v>
      </c>
      <c r="C6169" s="42">
        <v>1.67</v>
      </c>
      <c r="D6169" s="42">
        <v>37.11</v>
      </c>
      <c r="E6169" s="43">
        <v>44593</v>
      </c>
    </row>
    <row r="6170" spans="1:5" x14ac:dyDescent="0.25">
      <c r="A6170" s="41" t="s">
        <v>92</v>
      </c>
      <c r="B6170" s="42">
        <v>6.4000000000000001E-2</v>
      </c>
      <c r="C6170" s="42">
        <v>2.37</v>
      </c>
      <c r="D6170" s="42">
        <v>37.03</v>
      </c>
      <c r="E6170" s="43">
        <v>44593</v>
      </c>
    </row>
    <row r="6171" spans="1:5" x14ac:dyDescent="0.25">
      <c r="A6171" s="41" t="s">
        <v>92</v>
      </c>
      <c r="B6171" s="42">
        <v>0.70099999999999996</v>
      </c>
      <c r="C6171" s="42">
        <v>25.92</v>
      </c>
      <c r="D6171" s="42">
        <v>36.979999999999997</v>
      </c>
      <c r="E6171" s="43">
        <v>44593</v>
      </c>
    </row>
    <row r="6172" spans="1:5" x14ac:dyDescent="0.25">
      <c r="A6172" s="41" t="s">
        <v>92</v>
      </c>
      <c r="B6172" s="42">
        <v>0.40300000000000002</v>
      </c>
      <c r="C6172" s="42">
        <v>14.91</v>
      </c>
      <c r="D6172" s="42">
        <v>37</v>
      </c>
      <c r="E6172" s="43">
        <v>44593</v>
      </c>
    </row>
    <row r="6173" spans="1:5" x14ac:dyDescent="0.25">
      <c r="A6173" s="41" t="s">
        <v>92</v>
      </c>
      <c r="B6173" s="42">
        <v>3.1E-2</v>
      </c>
      <c r="C6173" s="42">
        <v>1.1499999999999999</v>
      </c>
      <c r="D6173" s="42">
        <v>37.1</v>
      </c>
      <c r="E6173" s="43">
        <v>44593</v>
      </c>
    </row>
    <row r="6174" spans="1:5" x14ac:dyDescent="0.25">
      <c r="A6174" s="41" t="s">
        <v>92</v>
      </c>
      <c r="B6174" s="42">
        <v>0.16900000000000001</v>
      </c>
      <c r="C6174" s="42">
        <v>6.25</v>
      </c>
      <c r="D6174" s="42">
        <v>36.979999999999997</v>
      </c>
      <c r="E6174" s="43">
        <v>44593</v>
      </c>
    </row>
    <row r="6175" spans="1:5" x14ac:dyDescent="0.25">
      <c r="A6175" s="41" t="s">
        <v>92</v>
      </c>
      <c r="B6175" s="42">
        <v>0.71899999999999997</v>
      </c>
      <c r="C6175" s="42">
        <v>26.61</v>
      </c>
      <c r="D6175" s="42">
        <v>37.01</v>
      </c>
      <c r="E6175" s="43">
        <v>44593</v>
      </c>
    </row>
    <row r="6176" spans="1:5" x14ac:dyDescent="0.25">
      <c r="A6176" s="41" t="s">
        <v>92</v>
      </c>
      <c r="B6176" s="42">
        <v>0.26200000000000001</v>
      </c>
      <c r="C6176" s="42">
        <v>9.69</v>
      </c>
      <c r="D6176" s="42">
        <v>36.979999999999997</v>
      </c>
      <c r="E6176" s="43">
        <v>44593</v>
      </c>
    </row>
    <row r="6177" spans="1:5" x14ac:dyDescent="0.25">
      <c r="A6177" s="41" t="s">
        <v>92</v>
      </c>
      <c r="B6177" s="42">
        <v>9.4E-2</v>
      </c>
      <c r="C6177" s="42">
        <v>3.48</v>
      </c>
      <c r="D6177" s="42">
        <v>37.020000000000003</v>
      </c>
      <c r="E6177" s="43">
        <v>44593</v>
      </c>
    </row>
    <row r="6178" spans="1:5" x14ac:dyDescent="0.25">
      <c r="A6178" s="41" t="s">
        <v>92</v>
      </c>
      <c r="B6178" s="42">
        <v>7.9000000000000001E-2</v>
      </c>
      <c r="C6178" s="42">
        <v>2.93</v>
      </c>
      <c r="D6178" s="42">
        <v>37.090000000000003</v>
      </c>
      <c r="E6178" s="43">
        <v>44593</v>
      </c>
    </row>
    <row r="6179" spans="1:5" x14ac:dyDescent="0.25">
      <c r="A6179" s="41" t="s">
        <v>92</v>
      </c>
      <c r="B6179" s="42">
        <v>0.29899999999999999</v>
      </c>
      <c r="C6179" s="42">
        <v>11.06</v>
      </c>
      <c r="D6179" s="42">
        <v>36.99</v>
      </c>
      <c r="E6179" s="43">
        <v>44593</v>
      </c>
    </row>
    <row r="6180" spans="1:5" x14ac:dyDescent="0.25">
      <c r="A6180" s="41" t="s">
        <v>92</v>
      </c>
      <c r="B6180" s="42">
        <v>0.60199999999999998</v>
      </c>
      <c r="C6180" s="42">
        <v>22.28</v>
      </c>
      <c r="D6180" s="42">
        <v>37.01</v>
      </c>
      <c r="E6180" s="43">
        <v>44593</v>
      </c>
    </row>
    <row r="6181" spans="1:5" x14ac:dyDescent="0.25">
      <c r="A6181" s="41" t="s">
        <v>92</v>
      </c>
      <c r="B6181" s="42">
        <v>0.08</v>
      </c>
      <c r="C6181" s="42">
        <v>2.96</v>
      </c>
      <c r="D6181" s="42">
        <v>37</v>
      </c>
      <c r="E6181" s="43">
        <v>44593</v>
      </c>
    </row>
    <row r="6182" spans="1:5" x14ac:dyDescent="0.25">
      <c r="A6182" s="41" t="s">
        <v>92</v>
      </c>
      <c r="B6182" s="42">
        <v>0.15</v>
      </c>
      <c r="C6182" s="42">
        <v>5.55</v>
      </c>
      <c r="D6182" s="42">
        <v>37</v>
      </c>
      <c r="E6182" s="43">
        <v>44593</v>
      </c>
    </row>
    <row r="6183" spans="1:5" x14ac:dyDescent="0.25">
      <c r="A6183" s="41" t="s">
        <v>92</v>
      </c>
      <c r="B6183" s="42">
        <v>0.42</v>
      </c>
      <c r="C6183" s="42">
        <v>15.54</v>
      </c>
      <c r="D6183" s="42">
        <v>37</v>
      </c>
      <c r="E6183" s="43">
        <v>44593</v>
      </c>
    </row>
    <row r="6184" spans="1:5" x14ac:dyDescent="0.25">
      <c r="A6184" s="41" t="s">
        <v>92</v>
      </c>
      <c r="B6184" s="42">
        <v>2.113</v>
      </c>
      <c r="C6184" s="42">
        <v>78.17</v>
      </c>
      <c r="D6184" s="42">
        <v>36.99</v>
      </c>
      <c r="E6184" s="43">
        <v>44593</v>
      </c>
    </row>
    <row r="6185" spans="1:5" x14ac:dyDescent="0.25">
      <c r="A6185" s="41" t="s">
        <v>92</v>
      </c>
      <c r="B6185" s="42">
        <v>0.03</v>
      </c>
      <c r="C6185" s="42">
        <v>1.1100000000000001</v>
      </c>
      <c r="D6185" s="42">
        <v>37</v>
      </c>
      <c r="E6185" s="43">
        <v>44593</v>
      </c>
    </row>
    <row r="6186" spans="1:5" x14ac:dyDescent="0.25">
      <c r="A6186" s="41" t="s">
        <v>92</v>
      </c>
      <c r="B6186" s="42">
        <v>0.157</v>
      </c>
      <c r="C6186" s="42">
        <v>5.81</v>
      </c>
      <c r="D6186" s="42">
        <v>37.01</v>
      </c>
      <c r="E6186" s="43">
        <v>44593</v>
      </c>
    </row>
    <row r="6187" spans="1:5" x14ac:dyDescent="0.25">
      <c r="A6187" s="41" t="s">
        <v>92</v>
      </c>
      <c r="B6187" s="42">
        <v>0.39600000000000002</v>
      </c>
      <c r="C6187" s="42">
        <v>18.350000000000001</v>
      </c>
      <c r="D6187" s="42">
        <v>46.34</v>
      </c>
      <c r="E6187" s="43">
        <v>44593</v>
      </c>
    </row>
    <row r="6188" spans="1:5" x14ac:dyDescent="0.25">
      <c r="A6188" s="41" t="s">
        <v>92</v>
      </c>
      <c r="B6188" s="42">
        <v>0.46200000000000002</v>
      </c>
      <c r="C6188" s="42">
        <v>37.01</v>
      </c>
      <c r="D6188" s="42">
        <v>80.11</v>
      </c>
      <c r="E6188" s="43">
        <v>44593</v>
      </c>
    </row>
    <row r="6189" spans="1:5" x14ac:dyDescent="0.25">
      <c r="A6189" s="41" t="s">
        <v>92</v>
      </c>
      <c r="B6189" s="42">
        <v>3.1E-2</v>
      </c>
      <c r="C6189" s="42">
        <v>2.48</v>
      </c>
      <c r="D6189" s="42">
        <v>80</v>
      </c>
      <c r="E6189" s="43">
        <v>44593</v>
      </c>
    </row>
    <row r="6190" spans="1:5" x14ac:dyDescent="0.25">
      <c r="A6190" s="41" t="s">
        <v>92</v>
      </c>
      <c r="B6190" s="42">
        <v>8.6999999999999994E-2</v>
      </c>
      <c r="C6190" s="42">
        <v>6.97</v>
      </c>
      <c r="D6190" s="42">
        <v>80.11</v>
      </c>
      <c r="E6190" s="43">
        <v>44593</v>
      </c>
    </row>
    <row r="6191" spans="1:5" x14ac:dyDescent="0.25">
      <c r="A6191" s="41" t="s">
        <v>92</v>
      </c>
      <c r="B6191" s="42">
        <v>0.59899999999999998</v>
      </c>
      <c r="C6191" s="42">
        <v>47.97</v>
      </c>
      <c r="D6191" s="42">
        <v>80.08</v>
      </c>
      <c r="E6191" s="43">
        <v>44593</v>
      </c>
    </row>
    <row r="6192" spans="1:5" x14ac:dyDescent="0.25">
      <c r="A6192" s="41" t="s">
        <v>92</v>
      </c>
      <c r="B6192" s="42">
        <v>0.46899999999999997</v>
      </c>
      <c r="C6192" s="42">
        <v>37.549999999999997</v>
      </c>
      <c r="D6192" s="42">
        <v>80.06</v>
      </c>
      <c r="E6192" s="43">
        <v>44593</v>
      </c>
    </row>
    <row r="6193" spans="1:5" x14ac:dyDescent="0.25">
      <c r="A6193" s="41" t="s">
        <v>92</v>
      </c>
      <c r="B6193" s="42">
        <v>4.4999999999999998E-2</v>
      </c>
      <c r="C6193" s="42">
        <v>3.6</v>
      </c>
      <c r="D6193" s="42">
        <v>80</v>
      </c>
      <c r="E6193" s="43">
        <v>44593</v>
      </c>
    </row>
    <row r="6194" spans="1:5" x14ac:dyDescent="0.25">
      <c r="A6194" s="41" t="s">
        <v>92</v>
      </c>
      <c r="B6194" s="42">
        <v>0.26200000000000001</v>
      </c>
      <c r="C6194" s="42">
        <v>20.99</v>
      </c>
      <c r="D6194" s="42">
        <v>80.11</v>
      </c>
      <c r="E6194" s="43">
        <v>44593</v>
      </c>
    </row>
    <row r="6195" spans="1:5" x14ac:dyDescent="0.25">
      <c r="A6195" s="41" t="s">
        <v>92</v>
      </c>
      <c r="B6195" s="42">
        <v>0.46400000000000002</v>
      </c>
      <c r="C6195" s="42">
        <v>37.15</v>
      </c>
      <c r="D6195" s="42">
        <v>80.06</v>
      </c>
      <c r="E6195" s="43">
        <v>44593</v>
      </c>
    </row>
    <row r="6196" spans="1:5" x14ac:dyDescent="0.25">
      <c r="A6196" s="41" t="s">
        <v>92</v>
      </c>
      <c r="B6196" s="42">
        <v>0.42699999999999999</v>
      </c>
      <c r="C6196" s="42">
        <v>34.19</v>
      </c>
      <c r="D6196" s="42">
        <v>80.069999999999993</v>
      </c>
      <c r="E6196" s="43">
        <v>44593</v>
      </c>
    </row>
    <row r="6197" spans="1:5" x14ac:dyDescent="0.25">
      <c r="A6197" s="41" t="s">
        <v>92</v>
      </c>
      <c r="B6197" s="42">
        <v>5.7000000000000002E-2</v>
      </c>
      <c r="C6197" s="42">
        <v>4.5599999999999996</v>
      </c>
      <c r="D6197" s="42">
        <v>80</v>
      </c>
      <c r="E6197" s="43">
        <v>44593</v>
      </c>
    </row>
    <row r="6198" spans="1:5" x14ac:dyDescent="0.25">
      <c r="A6198" s="41" t="s">
        <v>92</v>
      </c>
      <c r="B6198" s="42">
        <v>0.14799999999999999</v>
      </c>
      <c r="C6198" s="42">
        <v>11.84</v>
      </c>
      <c r="D6198" s="42">
        <v>80</v>
      </c>
      <c r="E6198" s="43">
        <v>44593</v>
      </c>
    </row>
    <row r="6199" spans="1:5" x14ac:dyDescent="0.25">
      <c r="A6199" s="41" t="s">
        <v>92</v>
      </c>
      <c r="B6199" s="42">
        <v>0.4</v>
      </c>
      <c r="C6199" s="42">
        <v>32.01</v>
      </c>
      <c r="D6199" s="42">
        <v>80.03</v>
      </c>
      <c r="E6199" s="43">
        <v>44593</v>
      </c>
    </row>
    <row r="6200" spans="1:5" x14ac:dyDescent="0.25">
      <c r="A6200" s="41" t="s">
        <v>92</v>
      </c>
      <c r="B6200" s="42">
        <v>0.47499999999999998</v>
      </c>
      <c r="C6200" s="42">
        <v>38.04</v>
      </c>
      <c r="D6200" s="42">
        <v>80.08</v>
      </c>
      <c r="E6200" s="43">
        <v>44593</v>
      </c>
    </row>
    <row r="6201" spans="1:5" x14ac:dyDescent="0.25">
      <c r="A6201" s="41" t="s">
        <v>92</v>
      </c>
      <c r="B6201" s="42">
        <v>3.1E-2</v>
      </c>
      <c r="C6201" s="42">
        <v>2.48</v>
      </c>
      <c r="D6201" s="42">
        <v>80</v>
      </c>
      <c r="E6201" s="43">
        <v>44593</v>
      </c>
    </row>
    <row r="6202" spans="1:5" x14ac:dyDescent="0.25">
      <c r="A6202" s="41" t="s">
        <v>92</v>
      </c>
      <c r="B6202" s="42">
        <v>6.4000000000000001E-2</v>
      </c>
      <c r="C6202" s="42">
        <v>5.12</v>
      </c>
      <c r="D6202" s="42">
        <v>80</v>
      </c>
      <c r="E6202" s="43">
        <v>44593</v>
      </c>
    </row>
    <row r="6203" spans="1:5" x14ac:dyDescent="0.25">
      <c r="A6203" s="41" t="s">
        <v>92</v>
      </c>
      <c r="B6203" s="42">
        <v>0.34899999999999998</v>
      </c>
      <c r="C6203" s="42">
        <v>27.95</v>
      </c>
      <c r="D6203" s="42">
        <v>80.09</v>
      </c>
      <c r="E6203" s="43">
        <v>44593</v>
      </c>
    </row>
    <row r="6204" spans="1:5" x14ac:dyDescent="0.25">
      <c r="A6204" s="41" t="s">
        <v>92</v>
      </c>
      <c r="B6204" s="42">
        <v>0.34699999999999998</v>
      </c>
      <c r="C6204" s="42">
        <v>27.77</v>
      </c>
      <c r="D6204" s="42">
        <v>80.03</v>
      </c>
      <c r="E6204" s="43">
        <v>44593</v>
      </c>
    </row>
    <row r="6205" spans="1:5" x14ac:dyDescent="0.25">
      <c r="A6205" s="41" t="s">
        <v>92</v>
      </c>
      <c r="B6205" s="42">
        <v>0.08</v>
      </c>
      <c r="C6205" s="42">
        <v>6.4</v>
      </c>
      <c r="D6205" s="42">
        <v>80</v>
      </c>
      <c r="E6205" s="43">
        <v>44593</v>
      </c>
    </row>
    <row r="6206" spans="1:5" x14ac:dyDescent="0.25">
      <c r="A6206" s="41" t="s">
        <v>92</v>
      </c>
      <c r="B6206" s="42">
        <v>8.4000000000000005E-2</v>
      </c>
      <c r="C6206" s="42">
        <v>6.73</v>
      </c>
      <c r="D6206" s="42">
        <v>80.12</v>
      </c>
      <c r="E6206" s="43">
        <v>44593</v>
      </c>
    </row>
    <row r="6207" spans="1:5" x14ac:dyDescent="0.25">
      <c r="A6207" s="41" t="s">
        <v>92</v>
      </c>
      <c r="B6207" s="42">
        <v>0.36499999999999999</v>
      </c>
      <c r="C6207" s="42">
        <v>29.22</v>
      </c>
      <c r="D6207" s="42">
        <v>80.05</v>
      </c>
      <c r="E6207" s="43">
        <v>44593</v>
      </c>
    </row>
    <row r="6208" spans="1:5" x14ac:dyDescent="0.25">
      <c r="A6208" s="41" t="s">
        <v>92</v>
      </c>
      <c r="B6208" s="42">
        <v>2.3359999999999999</v>
      </c>
      <c r="C6208" s="42">
        <v>187.13</v>
      </c>
      <c r="D6208" s="42">
        <v>80.11</v>
      </c>
      <c r="E6208" s="43">
        <v>44593</v>
      </c>
    </row>
    <row r="6209" spans="1:5" x14ac:dyDescent="0.25">
      <c r="A6209" s="41" t="s">
        <v>92</v>
      </c>
      <c r="B6209" s="42">
        <v>4.4999999999999998E-2</v>
      </c>
      <c r="C6209" s="42">
        <v>3.6</v>
      </c>
      <c r="D6209" s="42">
        <v>80</v>
      </c>
      <c r="E6209" s="43">
        <v>44593</v>
      </c>
    </row>
    <row r="6210" spans="1:5" x14ac:dyDescent="0.25">
      <c r="A6210" s="41" t="s">
        <v>92</v>
      </c>
      <c r="B6210" s="42">
        <v>0.16</v>
      </c>
      <c r="C6210" s="42">
        <v>12.8</v>
      </c>
      <c r="D6210" s="42">
        <v>80</v>
      </c>
      <c r="E6210" s="43">
        <v>44593</v>
      </c>
    </row>
    <row r="6211" spans="1:5" x14ac:dyDescent="0.25">
      <c r="A6211" s="41" t="s">
        <v>92</v>
      </c>
      <c r="B6211" s="42">
        <v>0.40200000000000002</v>
      </c>
      <c r="C6211" s="42">
        <v>32.200000000000003</v>
      </c>
      <c r="D6211" s="42">
        <v>80.099999999999994</v>
      </c>
      <c r="E6211" s="43">
        <v>44593</v>
      </c>
    </row>
    <row r="6212" spans="1:5" x14ac:dyDescent="0.25">
      <c r="A6212" s="41" t="s">
        <v>92</v>
      </c>
      <c r="B6212" s="42">
        <v>0.20100000000000001</v>
      </c>
      <c r="C6212" s="42">
        <v>16.100000000000001</v>
      </c>
      <c r="D6212" s="42">
        <v>80.099999999999994</v>
      </c>
      <c r="E6212" s="43">
        <v>44593</v>
      </c>
    </row>
    <row r="6213" spans="1:5" x14ac:dyDescent="0.25">
      <c r="A6213" s="41" t="s">
        <v>92</v>
      </c>
      <c r="B6213" s="42">
        <v>0.08</v>
      </c>
      <c r="C6213" s="42">
        <v>6.4</v>
      </c>
      <c r="D6213" s="42">
        <v>80</v>
      </c>
      <c r="E6213" s="43">
        <v>44593</v>
      </c>
    </row>
    <row r="6214" spans="1:5" x14ac:dyDescent="0.25">
      <c r="A6214" s="41" t="s">
        <v>92</v>
      </c>
      <c r="B6214" s="42">
        <v>8.6999999999999994E-2</v>
      </c>
      <c r="C6214" s="42">
        <v>6.97</v>
      </c>
      <c r="D6214" s="42">
        <v>80.11</v>
      </c>
      <c r="E6214" s="43">
        <v>44593</v>
      </c>
    </row>
    <row r="6215" spans="1:5" x14ac:dyDescent="0.25">
      <c r="A6215" s="41" t="s">
        <v>92</v>
      </c>
      <c r="B6215" s="42">
        <v>0.44</v>
      </c>
      <c r="C6215" s="42">
        <v>35.25</v>
      </c>
      <c r="D6215" s="42">
        <v>80.11</v>
      </c>
      <c r="E6215" s="43">
        <v>44593</v>
      </c>
    </row>
    <row r="6216" spans="1:5" x14ac:dyDescent="0.25">
      <c r="A6216" s="41" t="s">
        <v>92</v>
      </c>
      <c r="B6216" s="42">
        <v>0.39300000000000002</v>
      </c>
      <c r="C6216" s="42">
        <v>31.49</v>
      </c>
      <c r="D6216" s="42">
        <v>80.13</v>
      </c>
      <c r="E6216" s="43">
        <v>44593</v>
      </c>
    </row>
    <row r="6217" spans="1:5" x14ac:dyDescent="0.25">
      <c r="A6217" s="41" t="s">
        <v>92</v>
      </c>
      <c r="B6217" s="42">
        <v>9.4E-2</v>
      </c>
      <c r="C6217" s="42">
        <v>7.52</v>
      </c>
      <c r="D6217" s="42">
        <v>80</v>
      </c>
      <c r="E6217" s="43">
        <v>44593</v>
      </c>
    </row>
    <row r="6218" spans="1:5" x14ac:dyDescent="0.25">
      <c r="A6218" s="41" t="s">
        <v>92</v>
      </c>
      <c r="B6218" s="42">
        <v>8.4000000000000005E-2</v>
      </c>
      <c r="C6218" s="42">
        <v>6.73</v>
      </c>
      <c r="D6218" s="42">
        <v>80.12</v>
      </c>
      <c r="E6218" s="43">
        <v>44593</v>
      </c>
    </row>
    <row r="6219" spans="1:5" x14ac:dyDescent="0.25">
      <c r="A6219" s="41" t="s">
        <v>92</v>
      </c>
      <c r="B6219" s="42">
        <v>0.88300000000000001</v>
      </c>
      <c r="C6219" s="42">
        <v>70.760000000000005</v>
      </c>
      <c r="D6219" s="42">
        <v>80.14</v>
      </c>
      <c r="E6219" s="43">
        <v>44593</v>
      </c>
    </row>
    <row r="6220" spans="1:5" x14ac:dyDescent="0.25">
      <c r="A6220" s="41" t="s">
        <v>92</v>
      </c>
      <c r="B6220" s="42">
        <v>1.3169999999999999</v>
      </c>
      <c r="C6220" s="42">
        <v>105.53</v>
      </c>
      <c r="D6220" s="42">
        <v>80.13</v>
      </c>
      <c r="E6220" s="43">
        <v>44593</v>
      </c>
    </row>
    <row r="6221" spans="1:5" x14ac:dyDescent="0.25">
      <c r="A6221" s="41" t="s">
        <v>92</v>
      </c>
      <c r="B6221" s="42">
        <v>0.42499999999999999</v>
      </c>
      <c r="C6221" s="42">
        <v>15.72</v>
      </c>
      <c r="D6221" s="42">
        <v>36.99</v>
      </c>
      <c r="E6221" s="43">
        <v>44593</v>
      </c>
    </row>
    <row r="6222" spans="1:5" x14ac:dyDescent="0.25">
      <c r="A6222" s="41" t="s">
        <v>92</v>
      </c>
      <c r="B6222" s="42">
        <v>0.11600000000000001</v>
      </c>
      <c r="C6222" s="42">
        <v>4.29</v>
      </c>
      <c r="D6222" s="42">
        <v>36.979999999999997</v>
      </c>
      <c r="E6222" s="43">
        <v>44593</v>
      </c>
    </row>
    <row r="6223" spans="1:5" x14ac:dyDescent="0.25">
      <c r="A6223" s="41" t="s">
        <v>92</v>
      </c>
      <c r="B6223" s="42">
        <v>0.10199999999999999</v>
      </c>
      <c r="C6223" s="42">
        <v>3.77</v>
      </c>
      <c r="D6223" s="42">
        <v>36.96</v>
      </c>
      <c r="E6223" s="43">
        <v>44593</v>
      </c>
    </row>
    <row r="6224" spans="1:5" x14ac:dyDescent="0.25">
      <c r="A6224" s="41" t="s">
        <v>92</v>
      </c>
      <c r="B6224" s="42">
        <v>0.53800000000000003</v>
      </c>
      <c r="C6224" s="42">
        <v>19.920000000000002</v>
      </c>
      <c r="D6224" s="42">
        <v>37.03</v>
      </c>
      <c r="E6224" s="43">
        <v>44593</v>
      </c>
    </row>
    <row r="6225" spans="1:5" x14ac:dyDescent="0.25">
      <c r="A6225" s="41" t="s">
        <v>92</v>
      </c>
      <c r="B6225" s="42">
        <v>0.35899999999999999</v>
      </c>
      <c r="C6225" s="42">
        <v>13.28</v>
      </c>
      <c r="D6225" s="42">
        <v>36.99</v>
      </c>
      <c r="E6225" s="43">
        <v>44593</v>
      </c>
    </row>
    <row r="6226" spans="1:5" x14ac:dyDescent="0.25">
      <c r="A6226" s="41" t="s">
        <v>92</v>
      </c>
      <c r="B6226" s="42">
        <v>0.1</v>
      </c>
      <c r="C6226" s="42">
        <v>3.7</v>
      </c>
      <c r="D6226" s="42">
        <v>37</v>
      </c>
      <c r="E6226" s="43">
        <v>44593</v>
      </c>
    </row>
    <row r="6227" spans="1:5" x14ac:dyDescent="0.25">
      <c r="A6227" s="41" t="s">
        <v>92</v>
      </c>
      <c r="B6227" s="42">
        <v>0.21299999999999999</v>
      </c>
      <c r="C6227" s="42">
        <v>7.88</v>
      </c>
      <c r="D6227" s="42">
        <v>37</v>
      </c>
      <c r="E6227" s="43">
        <v>44593</v>
      </c>
    </row>
    <row r="6228" spans="1:5" x14ac:dyDescent="0.25">
      <c r="A6228" s="41" t="s">
        <v>92</v>
      </c>
      <c r="B6228" s="42">
        <v>0.51300000000000001</v>
      </c>
      <c r="C6228" s="42">
        <v>18.98</v>
      </c>
      <c r="D6228" s="42">
        <v>37</v>
      </c>
      <c r="E6228" s="43">
        <v>44593</v>
      </c>
    </row>
    <row r="6229" spans="1:5" x14ac:dyDescent="0.25">
      <c r="A6229" s="41" t="s">
        <v>92</v>
      </c>
      <c r="B6229" s="42">
        <v>0.308</v>
      </c>
      <c r="C6229" s="42">
        <v>11.4</v>
      </c>
      <c r="D6229" s="42">
        <v>37.01</v>
      </c>
      <c r="E6229" s="43">
        <v>44593</v>
      </c>
    </row>
    <row r="6230" spans="1:5" x14ac:dyDescent="0.25">
      <c r="A6230" s="41" t="s">
        <v>92</v>
      </c>
      <c r="B6230" s="42">
        <v>0.1</v>
      </c>
      <c r="C6230" s="42">
        <v>3.7</v>
      </c>
      <c r="D6230" s="42">
        <v>37</v>
      </c>
      <c r="E6230" s="43">
        <v>44593</v>
      </c>
    </row>
    <row r="6231" spans="1:5" x14ac:dyDescent="0.25">
      <c r="A6231" s="41" t="s">
        <v>92</v>
      </c>
      <c r="B6231" s="42">
        <v>0.156</v>
      </c>
      <c r="C6231" s="42">
        <v>5.78</v>
      </c>
      <c r="D6231" s="42">
        <v>37.049999999999997</v>
      </c>
      <c r="E6231" s="43">
        <v>44593</v>
      </c>
    </row>
    <row r="6232" spans="1:5" x14ac:dyDescent="0.25">
      <c r="A6232" s="41" t="s">
        <v>92</v>
      </c>
      <c r="B6232" s="42">
        <v>0.70199999999999996</v>
      </c>
      <c r="C6232" s="42">
        <v>25.97</v>
      </c>
      <c r="D6232" s="42">
        <v>36.99</v>
      </c>
      <c r="E6232" s="43">
        <v>44593</v>
      </c>
    </row>
    <row r="6233" spans="1:5" x14ac:dyDescent="0.25">
      <c r="A6233" s="41" t="s">
        <v>92</v>
      </c>
      <c r="B6233" s="42">
        <v>0.41599999999999998</v>
      </c>
      <c r="C6233" s="42">
        <v>15.4</v>
      </c>
      <c r="D6233" s="42">
        <v>37.020000000000003</v>
      </c>
      <c r="E6233" s="43">
        <v>44593</v>
      </c>
    </row>
    <row r="6234" spans="1:5" x14ac:dyDescent="0.25">
      <c r="A6234" s="41" t="s">
        <v>92</v>
      </c>
      <c r="B6234" s="42">
        <v>3.6999999999999998E-2</v>
      </c>
      <c r="C6234" s="42">
        <v>1.37</v>
      </c>
      <c r="D6234" s="42">
        <v>37.03</v>
      </c>
      <c r="E6234" s="43">
        <v>44593</v>
      </c>
    </row>
    <row r="6235" spans="1:5" x14ac:dyDescent="0.25">
      <c r="A6235" s="41" t="s">
        <v>92</v>
      </c>
      <c r="B6235" s="42">
        <v>0.123</v>
      </c>
      <c r="C6235" s="42">
        <v>4.5599999999999996</v>
      </c>
      <c r="D6235" s="42">
        <v>37.07</v>
      </c>
      <c r="E6235" s="43">
        <v>44593</v>
      </c>
    </row>
    <row r="6236" spans="1:5" x14ac:dyDescent="0.25">
      <c r="A6236" s="41" t="s">
        <v>92</v>
      </c>
      <c r="B6236" s="42">
        <v>0.39</v>
      </c>
      <c r="C6236" s="42">
        <v>14.43</v>
      </c>
      <c r="D6236" s="42">
        <v>37</v>
      </c>
      <c r="E6236" s="43">
        <v>44593</v>
      </c>
    </row>
    <row r="6237" spans="1:5" x14ac:dyDescent="0.25">
      <c r="A6237" s="41" t="s">
        <v>92</v>
      </c>
      <c r="B6237" s="42">
        <v>0.66500000000000004</v>
      </c>
      <c r="C6237" s="42">
        <v>24.6</v>
      </c>
      <c r="D6237" s="42">
        <v>36.99</v>
      </c>
      <c r="E6237" s="43">
        <v>44593</v>
      </c>
    </row>
    <row r="6238" spans="1:5" x14ac:dyDescent="0.25">
      <c r="A6238" s="41" t="s">
        <v>92</v>
      </c>
      <c r="B6238" s="42">
        <v>6.6000000000000003E-2</v>
      </c>
      <c r="C6238" s="42">
        <v>2.44</v>
      </c>
      <c r="D6238" s="42">
        <v>36.97</v>
      </c>
      <c r="E6238" s="43">
        <v>44593</v>
      </c>
    </row>
    <row r="6239" spans="1:5" x14ac:dyDescent="0.25">
      <c r="A6239" s="41" t="s">
        <v>92</v>
      </c>
      <c r="B6239" s="42">
        <v>0.23</v>
      </c>
      <c r="C6239" s="42">
        <v>8.51</v>
      </c>
      <c r="D6239" s="42">
        <v>37</v>
      </c>
      <c r="E6239" s="43">
        <v>44593</v>
      </c>
    </row>
    <row r="6240" spans="1:5" x14ac:dyDescent="0.25">
      <c r="A6240" s="41" t="s">
        <v>92</v>
      </c>
      <c r="B6240" s="42">
        <v>0.45100000000000001</v>
      </c>
      <c r="C6240" s="42">
        <v>16.68</v>
      </c>
      <c r="D6240" s="42">
        <v>36.979999999999997</v>
      </c>
      <c r="E6240" s="43">
        <v>44593</v>
      </c>
    </row>
    <row r="6241" spans="1:5" x14ac:dyDescent="0.25">
      <c r="A6241" s="41" t="s">
        <v>92</v>
      </c>
      <c r="B6241" s="42">
        <v>2.1739999999999999</v>
      </c>
      <c r="C6241" s="42">
        <v>80.430000000000007</v>
      </c>
      <c r="D6241" s="42">
        <v>37</v>
      </c>
      <c r="E6241" s="43">
        <v>44593</v>
      </c>
    </row>
    <row r="6242" spans="1:5" x14ac:dyDescent="0.25">
      <c r="A6242" s="41" t="s">
        <v>92</v>
      </c>
      <c r="B6242" s="42">
        <v>3.5000000000000003E-2</v>
      </c>
      <c r="C6242" s="42">
        <v>1.29</v>
      </c>
      <c r="D6242" s="42">
        <v>36.86</v>
      </c>
      <c r="E6242" s="43">
        <v>44593</v>
      </c>
    </row>
    <row r="6243" spans="1:5" x14ac:dyDescent="0.25">
      <c r="A6243" s="41" t="s">
        <v>92</v>
      </c>
      <c r="B6243" s="42">
        <v>0.20699999999999999</v>
      </c>
      <c r="C6243" s="42">
        <v>7.67</v>
      </c>
      <c r="D6243" s="42">
        <v>37.049999999999997</v>
      </c>
      <c r="E6243" s="43">
        <v>44593</v>
      </c>
    </row>
    <row r="6244" spans="1:5" x14ac:dyDescent="0.25">
      <c r="A6244" s="41" t="s">
        <v>92</v>
      </c>
      <c r="B6244" s="42">
        <v>0.42899999999999999</v>
      </c>
      <c r="C6244" s="42">
        <v>15.86</v>
      </c>
      <c r="D6244" s="42">
        <v>36.97</v>
      </c>
      <c r="E6244" s="43">
        <v>44593</v>
      </c>
    </row>
    <row r="6245" spans="1:5" x14ac:dyDescent="0.25">
      <c r="A6245" s="41" t="s">
        <v>92</v>
      </c>
      <c r="B6245" s="42">
        <v>0.36</v>
      </c>
      <c r="C6245" s="42">
        <v>13.32</v>
      </c>
      <c r="D6245" s="42">
        <v>37</v>
      </c>
      <c r="E6245" s="43">
        <v>44593</v>
      </c>
    </row>
    <row r="6246" spans="1:5" x14ac:dyDescent="0.25">
      <c r="A6246" s="41" t="s">
        <v>92</v>
      </c>
      <c r="B6246" s="42">
        <v>9.5000000000000001E-2</v>
      </c>
      <c r="C6246" s="42">
        <v>3.52</v>
      </c>
      <c r="D6246" s="42">
        <v>37.049999999999997</v>
      </c>
      <c r="E6246" s="43">
        <v>44593</v>
      </c>
    </row>
    <row r="6247" spans="1:5" x14ac:dyDescent="0.25">
      <c r="A6247" s="41" t="s">
        <v>92</v>
      </c>
      <c r="B6247" s="42">
        <v>0.123</v>
      </c>
      <c r="C6247" s="42">
        <v>4.5599999999999996</v>
      </c>
      <c r="D6247" s="42">
        <v>37.07</v>
      </c>
      <c r="E6247" s="43">
        <v>44593</v>
      </c>
    </row>
    <row r="6248" spans="1:5" x14ac:dyDescent="0.25">
      <c r="A6248" s="41" t="s">
        <v>92</v>
      </c>
      <c r="B6248" s="42">
        <v>0.64300000000000002</v>
      </c>
      <c r="C6248" s="42">
        <v>23.78</v>
      </c>
      <c r="D6248" s="42">
        <v>36.979999999999997</v>
      </c>
      <c r="E6248" s="43">
        <v>44593</v>
      </c>
    </row>
    <row r="6249" spans="1:5" x14ac:dyDescent="0.25">
      <c r="A6249" s="41" t="s">
        <v>92</v>
      </c>
      <c r="B6249" s="42">
        <v>0.47599999999999998</v>
      </c>
      <c r="C6249" s="42">
        <v>17.62</v>
      </c>
      <c r="D6249" s="42">
        <v>37.020000000000003</v>
      </c>
      <c r="E6249" s="43">
        <v>44593</v>
      </c>
    </row>
    <row r="6250" spans="1:5" x14ac:dyDescent="0.25">
      <c r="A6250" s="41" t="s">
        <v>92</v>
      </c>
      <c r="B6250" s="42">
        <v>5.2999999999999999E-2</v>
      </c>
      <c r="C6250" s="42">
        <v>1.96</v>
      </c>
      <c r="D6250" s="42">
        <v>36.979999999999997</v>
      </c>
      <c r="E6250" s="43">
        <v>44593</v>
      </c>
    </row>
    <row r="6251" spans="1:5" x14ac:dyDescent="0.25">
      <c r="A6251" s="41" t="s">
        <v>92</v>
      </c>
      <c r="B6251" s="42">
        <v>0.34599999999999997</v>
      </c>
      <c r="C6251" s="42">
        <v>12.81</v>
      </c>
      <c r="D6251" s="42">
        <v>37.020000000000003</v>
      </c>
      <c r="E6251" s="43">
        <v>44593</v>
      </c>
    </row>
    <row r="6252" spans="1:5" x14ac:dyDescent="0.25">
      <c r="A6252" s="41" t="s">
        <v>92</v>
      </c>
      <c r="B6252" s="42">
        <v>0.42299999999999999</v>
      </c>
      <c r="C6252" s="42">
        <v>15.65</v>
      </c>
      <c r="D6252" s="42">
        <v>37</v>
      </c>
      <c r="E6252" s="43">
        <v>44593</v>
      </c>
    </row>
    <row r="6253" spans="1:5" x14ac:dyDescent="0.25">
      <c r="A6253" s="41" t="s">
        <v>92</v>
      </c>
      <c r="B6253" s="42">
        <v>2.3570000000000002</v>
      </c>
      <c r="C6253" s="42">
        <v>87.2</v>
      </c>
      <c r="D6253" s="42">
        <v>37</v>
      </c>
      <c r="E6253" s="43">
        <v>44593</v>
      </c>
    </row>
    <row r="6254" spans="1:5" x14ac:dyDescent="0.25">
      <c r="A6254" s="41" t="s">
        <v>92</v>
      </c>
      <c r="B6254" s="42">
        <v>9.5000000000000001E-2</v>
      </c>
      <c r="C6254" s="42">
        <v>3.52</v>
      </c>
      <c r="D6254" s="42">
        <v>37.049999999999997</v>
      </c>
      <c r="E6254" s="43">
        <v>44593</v>
      </c>
    </row>
    <row r="6255" spans="1:5" x14ac:dyDescent="0.25">
      <c r="A6255" s="41" t="s">
        <v>92</v>
      </c>
      <c r="B6255" s="42">
        <v>0.17399999999999999</v>
      </c>
      <c r="C6255" s="42">
        <v>6.44</v>
      </c>
      <c r="D6255" s="42">
        <v>37.01</v>
      </c>
      <c r="E6255" s="43">
        <v>44593</v>
      </c>
    </row>
    <row r="6256" spans="1:5" x14ac:dyDescent="0.25">
      <c r="A6256" s="41" t="s">
        <v>92</v>
      </c>
      <c r="B6256" s="42">
        <v>0.42699999999999999</v>
      </c>
      <c r="C6256" s="42">
        <v>15.79</v>
      </c>
      <c r="D6256" s="42">
        <v>36.979999999999997</v>
      </c>
      <c r="E6256" s="43">
        <v>44593</v>
      </c>
    </row>
    <row r="6257" spans="1:5" x14ac:dyDescent="0.25">
      <c r="A6257" s="41" t="s">
        <v>92</v>
      </c>
      <c r="B6257" s="42">
        <v>0.36699999999999999</v>
      </c>
      <c r="C6257" s="42">
        <v>13.58</v>
      </c>
      <c r="D6257" s="42">
        <v>37</v>
      </c>
      <c r="E6257" s="43">
        <v>44593</v>
      </c>
    </row>
    <row r="6258" spans="1:5" x14ac:dyDescent="0.25">
      <c r="A6258" s="41" t="s">
        <v>92</v>
      </c>
      <c r="B6258" s="42">
        <v>3.6999999999999998E-2</v>
      </c>
      <c r="C6258" s="42">
        <v>1.37</v>
      </c>
      <c r="D6258" s="42">
        <v>37.03</v>
      </c>
      <c r="E6258" s="43">
        <v>44593</v>
      </c>
    </row>
    <row r="6259" spans="1:5" x14ac:dyDescent="0.25">
      <c r="A6259" s="41" t="s">
        <v>92</v>
      </c>
      <c r="B6259" s="42">
        <v>0.11899999999999999</v>
      </c>
      <c r="C6259" s="42">
        <v>4.4000000000000004</v>
      </c>
      <c r="D6259" s="42">
        <v>36.97</v>
      </c>
      <c r="E6259" s="43">
        <v>44593</v>
      </c>
    </row>
    <row r="6260" spans="1:5" x14ac:dyDescent="0.25">
      <c r="A6260" s="41" t="s">
        <v>92</v>
      </c>
      <c r="B6260" s="42">
        <v>0.38900000000000001</v>
      </c>
      <c r="C6260" s="42">
        <v>14.39</v>
      </c>
      <c r="D6260" s="42">
        <v>36.99</v>
      </c>
      <c r="E6260" s="43">
        <v>44593</v>
      </c>
    </row>
    <row r="6261" spans="1:5" x14ac:dyDescent="0.25">
      <c r="A6261" s="41" t="s">
        <v>92</v>
      </c>
      <c r="B6261" s="42">
        <v>0.42</v>
      </c>
      <c r="C6261" s="42">
        <v>15.53</v>
      </c>
      <c r="D6261" s="42">
        <v>36.979999999999997</v>
      </c>
      <c r="E6261" s="43">
        <v>44593</v>
      </c>
    </row>
    <row r="6262" spans="1:5" x14ac:dyDescent="0.25">
      <c r="A6262" s="41" t="s">
        <v>92</v>
      </c>
      <c r="B6262" s="42">
        <v>0.11</v>
      </c>
      <c r="C6262" s="42">
        <v>4.07</v>
      </c>
      <c r="D6262" s="42">
        <v>37</v>
      </c>
      <c r="E6262" s="43">
        <v>44593</v>
      </c>
    </row>
    <row r="6263" spans="1:5" x14ac:dyDescent="0.25">
      <c r="A6263" s="41" t="s">
        <v>92</v>
      </c>
      <c r="B6263" s="42">
        <v>0.19600000000000001</v>
      </c>
      <c r="C6263" s="42">
        <v>7.26</v>
      </c>
      <c r="D6263" s="42">
        <v>37.04</v>
      </c>
      <c r="E6263" s="43">
        <v>44593</v>
      </c>
    </row>
    <row r="6264" spans="1:5" x14ac:dyDescent="0.25">
      <c r="A6264" s="41" t="s">
        <v>92</v>
      </c>
      <c r="B6264" s="42">
        <v>0.378</v>
      </c>
      <c r="C6264" s="42">
        <v>13.98</v>
      </c>
      <c r="D6264" s="42">
        <v>36.979999999999997</v>
      </c>
      <c r="E6264" s="43">
        <v>44593</v>
      </c>
    </row>
    <row r="6265" spans="1:5" x14ac:dyDescent="0.25">
      <c r="A6265" s="41" t="s">
        <v>92</v>
      </c>
      <c r="B6265" s="42">
        <v>3.1760000000000002</v>
      </c>
      <c r="C6265" s="42">
        <v>117.51</v>
      </c>
      <c r="D6265" s="42">
        <v>37</v>
      </c>
      <c r="E6265" s="43">
        <v>44593</v>
      </c>
    </row>
    <row r="6266" spans="1:5" x14ac:dyDescent="0.25">
      <c r="A6266" s="41" t="s">
        <v>92</v>
      </c>
      <c r="B6266" s="42">
        <v>3.5000000000000003E-2</v>
      </c>
      <c r="C6266" s="42">
        <v>1.29</v>
      </c>
      <c r="D6266" s="42">
        <v>36.86</v>
      </c>
      <c r="E6266" s="43">
        <v>44593</v>
      </c>
    </row>
    <row r="6267" spans="1:5" x14ac:dyDescent="0.25">
      <c r="A6267" s="41" t="s">
        <v>92</v>
      </c>
      <c r="B6267" s="42">
        <v>0.25900000000000001</v>
      </c>
      <c r="C6267" s="42">
        <v>9.59</v>
      </c>
      <c r="D6267" s="42">
        <v>37.03</v>
      </c>
      <c r="E6267" s="43">
        <v>44593</v>
      </c>
    </row>
    <row r="6268" spans="1:5" x14ac:dyDescent="0.25">
      <c r="A6268" s="41" t="s">
        <v>92</v>
      </c>
      <c r="B6268" s="42">
        <v>0.47099999999999997</v>
      </c>
      <c r="C6268" s="42">
        <v>17.420000000000002</v>
      </c>
      <c r="D6268" s="42">
        <v>36.99</v>
      </c>
      <c r="E6268" s="43">
        <v>44593</v>
      </c>
    </row>
    <row r="6269" spans="1:5" x14ac:dyDescent="0.25">
      <c r="A6269" s="41" t="s">
        <v>92</v>
      </c>
      <c r="B6269" s="42">
        <v>0.35399999999999998</v>
      </c>
      <c r="C6269" s="42">
        <v>13.1</v>
      </c>
      <c r="D6269" s="42">
        <v>37.01</v>
      </c>
      <c r="E6269" s="43">
        <v>44593</v>
      </c>
    </row>
    <row r="6270" spans="1:5" x14ac:dyDescent="0.25">
      <c r="A6270" s="41" t="s">
        <v>92</v>
      </c>
      <c r="B6270" s="42">
        <v>6.6000000000000003E-2</v>
      </c>
      <c r="C6270" s="42">
        <v>2.44</v>
      </c>
      <c r="D6270" s="42">
        <v>36.97</v>
      </c>
      <c r="E6270" s="43">
        <v>44593</v>
      </c>
    </row>
    <row r="6271" spans="1:5" x14ac:dyDescent="0.25">
      <c r="A6271" s="41" t="s">
        <v>81</v>
      </c>
      <c r="B6271" s="42">
        <v>0.3</v>
      </c>
      <c r="C6271" s="42">
        <v>225</v>
      </c>
      <c r="D6271" s="42">
        <v>750</v>
      </c>
      <c r="E6271" s="43">
        <v>44593</v>
      </c>
    </row>
    <row r="6272" spans="1:5" x14ac:dyDescent="0.25">
      <c r="A6272" s="41" t="s">
        <v>81</v>
      </c>
      <c r="B6272" s="42">
        <v>9.6999999999999993</v>
      </c>
      <c r="C6272" s="42">
        <v>7275</v>
      </c>
      <c r="D6272" s="42">
        <v>750</v>
      </c>
      <c r="E6272" s="43">
        <v>44593</v>
      </c>
    </row>
    <row r="6273" spans="1:5" x14ac:dyDescent="0.25">
      <c r="A6273" s="41" t="s">
        <v>81</v>
      </c>
      <c r="B6273" s="42">
        <v>0.3</v>
      </c>
      <c r="C6273" s="42">
        <v>225</v>
      </c>
      <c r="D6273" s="42">
        <v>750</v>
      </c>
      <c r="E6273" s="43">
        <v>44593</v>
      </c>
    </row>
    <row r="6274" spans="1:5" x14ac:dyDescent="0.25">
      <c r="A6274" s="41" t="s">
        <v>81</v>
      </c>
      <c r="B6274" s="42">
        <v>9.6999999999999993</v>
      </c>
      <c r="C6274" s="42">
        <v>7760</v>
      </c>
      <c r="D6274" s="42">
        <v>800</v>
      </c>
      <c r="E6274" s="43">
        <v>44593</v>
      </c>
    </row>
    <row r="6275" spans="1:5" x14ac:dyDescent="0.25">
      <c r="A6275" s="41" t="s">
        <v>82</v>
      </c>
      <c r="B6275" s="42">
        <v>46.48</v>
      </c>
      <c r="C6275" s="42">
        <v>60424</v>
      </c>
      <c r="D6275" s="42">
        <v>1300</v>
      </c>
      <c r="E6275" s="43">
        <v>44593</v>
      </c>
    </row>
    <row r="6276" spans="1:5" x14ac:dyDescent="0.25">
      <c r="A6276" s="41" t="s">
        <v>82</v>
      </c>
      <c r="B6276" s="42">
        <v>18.36</v>
      </c>
      <c r="C6276" s="42">
        <v>23868</v>
      </c>
      <c r="D6276" s="42">
        <v>1300</v>
      </c>
      <c r="E6276" s="43">
        <v>44593</v>
      </c>
    </row>
    <row r="6277" spans="1:5" x14ac:dyDescent="0.25">
      <c r="A6277" s="41" t="s">
        <v>82</v>
      </c>
      <c r="B6277" s="42">
        <v>16.32</v>
      </c>
      <c r="C6277" s="42">
        <v>21216</v>
      </c>
      <c r="D6277" s="42">
        <v>1300</v>
      </c>
      <c r="E6277" s="43">
        <v>44593</v>
      </c>
    </row>
    <row r="6278" spans="1:5" x14ac:dyDescent="0.25">
      <c r="A6278" s="41" t="s">
        <v>82</v>
      </c>
      <c r="B6278" s="42">
        <v>5.32</v>
      </c>
      <c r="C6278" s="42">
        <v>6916</v>
      </c>
      <c r="D6278" s="42">
        <v>1300</v>
      </c>
      <c r="E6278" s="43">
        <v>44593</v>
      </c>
    </row>
    <row r="6279" spans="1:5" x14ac:dyDescent="0.25">
      <c r="A6279" s="41" t="s">
        <v>82</v>
      </c>
      <c r="B6279" s="42">
        <v>14.28</v>
      </c>
      <c r="C6279" s="42">
        <v>18564</v>
      </c>
      <c r="D6279" s="42">
        <v>1300</v>
      </c>
      <c r="E6279" s="43">
        <v>44593</v>
      </c>
    </row>
    <row r="6280" spans="1:5" x14ac:dyDescent="0.25">
      <c r="A6280" s="41" t="s">
        <v>82</v>
      </c>
      <c r="B6280" s="42">
        <v>14.28</v>
      </c>
      <c r="C6280" s="42">
        <v>18564</v>
      </c>
      <c r="D6280" s="42">
        <v>1300</v>
      </c>
      <c r="E6280" s="43">
        <v>44593</v>
      </c>
    </row>
    <row r="6281" spans="1:5" x14ac:dyDescent="0.25">
      <c r="A6281" s="41" t="s">
        <v>83</v>
      </c>
      <c r="B6281" s="42">
        <v>2.41</v>
      </c>
      <c r="C6281" s="42">
        <v>2699.2</v>
      </c>
      <c r="D6281" s="42">
        <v>1120</v>
      </c>
      <c r="E6281" s="43">
        <v>44593</v>
      </c>
    </row>
    <row r="6282" spans="1:5" x14ac:dyDescent="0.25">
      <c r="A6282" s="41" t="s">
        <v>83</v>
      </c>
      <c r="B6282" s="42">
        <v>3.12</v>
      </c>
      <c r="C6282" s="42">
        <v>3588</v>
      </c>
      <c r="D6282" s="42">
        <v>1150</v>
      </c>
      <c r="E6282" s="43">
        <v>44593</v>
      </c>
    </row>
    <row r="6283" spans="1:5" x14ac:dyDescent="0.25">
      <c r="A6283" s="41" t="s">
        <v>83</v>
      </c>
      <c r="B6283" s="42">
        <v>1.56</v>
      </c>
      <c r="C6283" s="42">
        <v>1794</v>
      </c>
      <c r="D6283" s="42">
        <v>1150</v>
      </c>
      <c r="E6283" s="43">
        <v>44593</v>
      </c>
    </row>
    <row r="6284" spans="1:5" x14ac:dyDescent="0.25">
      <c r="A6284" s="41" t="s">
        <v>83</v>
      </c>
      <c r="B6284" s="42">
        <v>1.56</v>
      </c>
      <c r="C6284" s="42">
        <v>1794</v>
      </c>
      <c r="D6284" s="42">
        <v>1150</v>
      </c>
      <c r="E6284" s="43">
        <v>44593</v>
      </c>
    </row>
    <row r="6285" spans="1:5" x14ac:dyDescent="0.25">
      <c r="A6285" s="41" t="s">
        <v>83</v>
      </c>
      <c r="B6285" s="42">
        <v>0.56000000000000005</v>
      </c>
      <c r="C6285" s="42">
        <v>644</v>
      </c>
      <c r="D6285" s="42">
        <v>1150</v>
      </c>
      <c r="E6285" s="43">
        <v>44593</v>
      </c>
    </row>
    <row r="6286" spans="1:5" x14ac:dyDescent="0.25">
      <c r="A6286" s="41" t="s">
        <v>83</v>
      </c>
      <c r="B6286" s="42">
        <v>3.12</v>
      </c>
      <c r="C6286" s="42">
        <v>3588</v>
      </c>
      <c r="D6286" s="42">
        <v>1150</v>
      </c>
      <c r="E6286" s="43">
        <v>44593</v>
      </c>
    </row>
    <row r="6287" spans="1:5" x14ac:dyDescent="0.25">
      <c r="A6287" s="41" t="s">
        <v>83</v>
      </c>
      <c r="B6287" s="42">
        <v>3.12</v>
      </c>
      <c r="C6287" s="42">
        <v>3588</v>
      </c>
      <c r="D6287" s="42">
        <v>1150</v>
      </c>
      <c r="E6287" s="43">
        <v>44593</v>
      </c>
    </row>
    <row r="6288" spans="1:5" x14ac:dyDescent="0.25">
      <c r="A6288" s="41" t="s">
        <v>9</v>
      </c>
      <c r="B6288" s="42">
        <v>0.4</v>
      </c>
      <c r="C6288" s="42">
        <v>552.63</v>
      </c>
      <c r="D6288" s="42">
        <v>1381.58</v>
      </c>
      <c r="E6288" s="43">
        <v>44593</v>
      </c>
    </row>
    <row r="6289" spans="1:5" x14ac:dyDescent="0.25">
      <c r="A6289" s="41" t="s">
        <v>9</v>
      </c>
      <c r="B6289" s="42">
        <v>0.18</v>
      </c>
      <c r="C6289" s="42">
        <v>248.68</v>
      </c>
      <c r="D6289" s="42">
        <v>1381.56</v>
      </c>
      <c r="E6289" s="43">
        <v>44593</v>
      </c>
    </row>
    <row r="6290" spans="1:5" x14ac:dyDescent="0.25">
      <c r="A6290" s="41" t="s">
        <v>9</v>
      </c>
      <c r="B6290" s="42">
        <v>1.42</v>
      </c>
      <c r="C6290" s="42">
        <v>1961.85</v>
      </c>
      <c r="D6290" s="42">
        <v>1381.58</v>
      </c>
      <c r="E6290" s="43">
        <v>44593</v>
      </c>
    </row>
    <row r="6291" spans="1:5" x14ac:dyDescent="0.25">
      <c r="A6291" s="41" t="s">
        <v>13</v>
      </c>
      <c r="B6291" s="42">
        <v>1.4999999999999999E-2</v>
      </c>
      <c r="C6291" s="42">
        <v>17.309999999999999</v>
      </c>
      <c r="D6291" s="42">
        <v>1154</v>
      </c>
      <c r="E6291" s="43">
        <v>44593</v>
      </c>
    </row>
    <row r="6292" spans="1:5" x14ac:dyDescent="0.25">
      <c r="A6292" s="41" t="s">
        <v>13</v>
      </c>
      <c r="B6292" s="42">
        <v>0.505</v>
      </c>
      <c r="C6292" s="42">
        <v>582.67999999999995</v>
      </c>
      <c r="D6292" s="42">
        <v>1153.82</v>
      </c>
      <c r="E6292" s="43">
        <v>44593</v>
      </c>
    </row>
    <row r="6293" spans="1:5" x14ac:dyDescent="0.25">
      <c r="A6293" s="41" t="s">
        <v>13</v>
      </c>
      <c r="B6293" s="42">
        <v>0.02</v>
      </c>
      <c r="C6293" s="42">
        <v>23.08</v>
      </c>
      <c r="D6293" s="42">
        <v>1154</v>
      </c>
      <c r="E6293" s="43">
        <v>44593</v>
      </c>
    </row>
    <row r="6294" spans="1:5" x14ac:dyDescent="0.25">
      <c r="A6294" s="41" t="s">
        <v>27</v>
      </c>
      <c r="B6294" s="42">
        <v>0.5</v>
      </c>
      <c r="C6294" s="42">
        <v>380</v>
      </c>
      <c r="D6294" s="42">
        <v>760</v>
      </c>
      <c r="E6294" s="43">
        <v>44593</v>
      </c>
    </row>
    <row r="6295" spans="1:5" x14ac:dyDescent="0.25">
      <c r="A6295" s="41" t="s">
        <v>27</v>
      </c>
      <c r="B6295" s="42">
        <v>0.2</v>
      </c>
      <c r="C6295" s="42">
        <v>152</v>
      </c>
      <c r="D6295" s="42">
        <v>760</v>
      </c>
      <c r="E6295" s="43">
        <v>44593</v>
      </c>
    </row>
    <row r="6296" spans="1:5" x14ac:dyDescent="0.25">
      <c r="A6296" s="41" t="s">
        <v>27</v>
      </c>
      <c r="B6296" s="42">
        <v>0.7</v>
      </c>
      <c r="C6296" s="42">
        <v>532</v>
      </c>
      <c r="D6296" s="42">
        <v>760</v>
      </c>
      <c r="E6296" s="43">
        <v>44593</v>
      </c>
    </row>
    <row r="6297" spans="1:5" x14ac:dyDescent="0.25">
      <c r="A6297" s="41" t="s">
        <v>27</v>
      </c>
      <c r="B6297" s="42">
        <v>0.6</v>
      </c>
      <c r="C6297" s="42">
        <v>456</v>
      </c>
      <c r="D6297" s="42">
        <v>760</v>
      </c>
      <c r="E6297" s="43">
        <v>44593</v>
      </c>
    </row>
    <row r="6298" spans="1:5" x14ac:dyDescent="0.25">
      <c r="A6298" s="41" t="s">
        <v>27</v>
      </c>
      <c r="B6298" s="42">
        <v>0.2</v>
      </c>
      <c r="C6298" s="42">
        <v>152</v>
      </c>
      <c r="D6298" s="42">
        <v>760</v>
      </c>
      <c r="E6298" s="43">
        <v>44593</v>
      </c>
    </row>
    <row r="6299" spans="1:5" x14ac:dyDescent="0.25">
      <c r="A6299" s="41" t="s">
        <v>27</v>
      </c>
      <c r="B6299" s="42">
        <v>0.3</v>
      </c>
      <c r="C6299" s="42">
        <v>228</v>
      </c>
      <c r="D6299" s="42">
        <v>760</v>
      </c>
      <c r="E6299" s="43">
        <v>44593</v>
      </c>
    </row>
    <row r="6300" spans="1:5" x14ac:dyDescent="0.25">
      <c r="A6300" s="41" t="s">
        <v>27</v>
      </c>
      <c r="B6300" s="42">
        <v>0.5</v>
      </c>
      <c r="C6300" s="42">
        <v>380</v>
      </c>
      <c r="D6300" s="42">
        <v>760</v>
      </c>
      <c r="E6300" s="43">
        <v>44593</v>
      </c>
    </row>
    <row r="6301" spans="1:5" x14ac:dyDescent="0.25">
      <c r="A6301" s="41" t="s">
        <v>27</v>
      </c>
      <c r="B6301" s="42">
        <v>0.32300000000000001</v>
      </c>
      <c r="C6301" s="42">
        <v>245.48</v>
      </c>
      <c r="D6301" s="42">
        <v>760</v>
      </c>
      <c r="E6301" s="43">
        <v>44593</v>
      </c>
    </row>
    <row r="6302" spans="1:5" x14ac:dyDescent="0.25">
      <c r="A6302" s="41" t="s">
        <v>27</v>
      </c>
      <c r="B6302" s="42">
        <v>0.17699999999999999</v>
      </c>
      <c r="C6302" s="42">
        <v>134.52000000000001</v>
      </c>
      <c r="D6302" s="42">
        <v>760</v>
      </c>
      <c r="E6302" s="43">
        <v>44593</v>
      </c>
    </row>
    <row r="6303" spans="1:5" x14ac:dyDescent="0.25">
      <c r="A6303" s="41" t="s">
        <v>27</v>
      </c>
      <c r="B6303" s="42">
        <v>0.32300000000000001</v>
      </c>
      <c r="C6303" s="42">
        <v>245.48</v>
      </c>
      <c r="D6303" s="42">
        <v>760</v>
      </c>
      <c r="E6303" s="43">
        <v>44593</v>
      </c>
    </row>
    <row r="6304" spans="1:5" x14ac:dyDescent="0.25">
      <c r="A6304" s="41" t="s">
        <v>27</v>
      </c>
      <c r="B6304" s="42">
        <v>0.48499999999999999</v>
      </c>
      <c r="C6304" s="42">
        <v>368.6</v>
      </c>
      <c r="D6304" s="42">
        <v>760</v>
      </c>
      <c r="E6304" s="43">
        <v>44593</v>
      </c>
    </row>
    <row r="6305" spans="1:5" x14ac:dyDescent="0.25">
      <c r="A6305" s="41" t="s">
        <v>52</v>
      </c>
      <c r="B6305" s="42">
        <v>0.88</v>
      </c>
      <c r="C6305" s="42">
        <v>698.72</v>
      </c>
      <c r="D6305" s="42">
        <v>794</v>
      </c>
      <c r="E6305" s="43">
        <v>44593</v>
      </c>
    </row>
    <row r="6306" spans="1:5" x14ac:dyDescent="0.25">
      <c r="A6306" s="41" t="s">
        <v>52</v>
      </c>
      <c r="B6306" s="42">
        <v>0.12</v>
      </c>
      <c r="C6306" s="42">
        <v>95.28</v>
      </c>
      <c r="D6306" s="42">
        <v>794</v>
      </c>
      <c r="E6306" s="43">
        <v>44593</v>
      </c>
    </row>
    <row r="6307" spans="1:5" x14ac:dyDescent="0.25">
      <c r="A6307" s="41" t="s">
        <v>52</v>
      </c>
      <c r="B6307" s="42">
        <v>6.1379999999999999</v>
      </c>
      <c r="C6307" s="42">
        <v>4873.57</v>
      </c>
      <c r="D6307" s="42">
        <v>794</v>
      </c>
      <c r="E6307" s="43">
        <v>44593</v>
      </c>
    </row>
    <row r="6308" spans="1:5" x14ac:dyDescent="0.25">
      <c r="A6308" s="41" t="s">
        <v>52</v>
      </c>
      <c r="B6308" s="42">
        <v>0.7</v>
      </c>
      <c r="C6308" s="42">
        <v>555.79999999999995</v>
      </c>
      <c r="D6308" s="42">
        <v>794</v>
      </c>
      <c r="E6308" s="43">
        <v>44593</v>
      </c>
    </row>
    <row r="6309" spans="1:5" x14ac:dyDescent="0.25">
      <c r="A6309" s="41" t="s">
        <v>52</v>
      </c>
      <c r="B6309" s="42">
        <v>0.24099999999999999</v>
      </c>
      <c r="C6309" s="42">
        <v>191.35</v>
      </c>
      <c r="D6309" s="42">
        <v>793.98</v>
      </c>
      <c r="E6309" s="43">
        <v>44593</v>
      </c>
    </row>
    <row r="6310" spans="1:5" x14ac:dyDescent="0.25">
      <c r="A6310" s="41" t="s">
        <v>52</v>
      </c>
      <c r="B6310" s="42">
        <v>0.24</v>
      </c>
      <c r="C6310" s="42">
        <v>190.56</v>
      </c>
      <c r="D6310" s="42">
        <v>794</v>
      </c>
      <c r="E6310" s="43">
        <v>44593</v>
      </c>
    </row>
    <row r="6311" spans="1:5" x14ac:dyDescent="0.25">
      <c r="A6311" s="41" t="s">
        <v>52</v>
      </c>
      <c r="B6311" s="42">
        <v>0.12</v>
      </c>
      <c r="C6311" s="42">
        <v>95.28</v>
      </c>
      <c r="D6311" s="42">
        <v>794</v>
      </c>
      <c r="E6311" s="43">
        <v>44593</v>
      </c>
    </row>
    <row r="6312" spans="1:5" x14ac:dyDescent="0.25">
      <c r="A6312" s="41" t="s">
        <v>52</v>
      </c>
      <c r="B6312" s="42">
        <v>0.24</v>
      </c>
      <c r="C6312" s="42">
        <v>190.56</v>
      </c>
      <c r="D6312" s="42">
        <v>794</v>
      </c>
      <c r="E6312" s="43">
        <v>44593</v>
      </c>
    </row>
    <row r="6313" spans="1:5" x14ac:dyDescent="0.25">
      <c r="A6313" s="41" t="s">
        <v>52</v>
      </c>
      <c r="B6313" s="42">
        <v>2</v>
      </c>
      <c r="C6313" s="42">
        <v>1588</v>
      </c>
      <c r="D6313" s="42">
        <v>794</v>
      </c>
      <c r="E6313" s="43">
        <v>44593</v>
      </c>
    </row>
    <row r="6314" spans="1:5" x14ac:dyDescent="0.25">
      <c r="A6314" s="41" t="s">
        <v>52</v>
      </c>
      <c r="B6314" s="42">
        <v>0.3</v>
      </c>
      <c r="C6314" s="42">
        <v>238.2</v>
      </c>
      <c r="D6314" s="42">
        <v>794</v>
      </c>
      <c r="E6314" s="43">
        <v>44593</v>
      </c>
    </row>
    <row r="6315" spans="1:5" x14ac:dyDescent="0.25">
      <c r="A6315" s="41" t="s">
        <v>52</v>
      </c>
      <c r="B6315" s="42">
        <v>2.4</v>
      </c>
      <c r="C6315" s="42">
        <v>1905.6</v>
      </c>
      <c r="D6315" s="42">
        <v>794</v>
      </c>
      <c r="E6315" s="43">
        <v>44593</v>
      </c>
    </row>
    <row r="6316" spans="1:5" x14ac:dyDescent="0.25">
      <c r="A6316" s="41" t="s">
        <v>52</v>
      </c>
      <c r="B6316" s="42">
        <v>0.24099999999999999</v>
      </c>
      <c r="C6316" s="42">
        <v>191.35</v>
      </c>
      <c r="D6316" s="42">
        <v>793.98</v>
      </c>
      <c r="E6316" s="43">
        <v>44593</v>
      </c>
    </row>
    <row r="6317" spans="1:5" x14ac:dyDescent="0.25">
      <c r="A6317" s="41" t="s">
        <v>52</v>
      </c>
      <c r="B6317" s="42">
        <v>0.38</v>
      </c>
      <c r="C6317" s="42">
        <v>301.72000000000003</v>
      </c>
      <c r="D6317" s="42">
        <v>794</v>
      </c>
      <c r="E6317" s="43">
        <v>44593</v>
      </c>
    </row>
    <row r="6318" spans="1:5" x14ac:dyDescent="0.25">
      <c r="A6318" s="41" t="s">
        <v>52</v>
      </c>
      <c r="B6318" s="42">
        <v>0.18</v>
      </c>
      <c r="C6318" s="42">
        <v>142.91999999999999</v>
      </c>
      <c r="D6318" s="42">
        <v>794</v>
      </c>
      <c r="E6318" s="43">
        <v>44593</v>
      </c>
    </row>
    <row r="6319" spans="1:5" x14ac:dyDescent="0.25">
      <c r="A6319" s="41" t="s">
        <v>52</v>
      </c>
      <c r="B6319" s="42">
        <v>0.62</v>
      </c>
      <c r="C6319" s="42">
        <v>492.28</v>
      </c>
      <c r="D6319" s="42">
        <v>794</v>
      </c>
      <c r="E6319" s="43">
        <v>44593</v>
      </c>
    </row>
    <row r="6320" spans="1:5" x14ac:dyDescent="0.25">
      <c r="A6320" s="41" t="s">
        <v>52</v>
      </c>
      <c r="B6320" s="42">
        <v>1.3</v>
      </c>
      <c r="C6320" s="42">
        <v>1032.2</v>
      </c>
      <c r="D6320" s="42">
        <v>794</v>
      </c>
      <c r="E6320" s="43">
        <v>44593</v>
      </c>
    </row>
    <row r="6321" spans="1:5" x14ac:dyDescent="0.25">
      <c r="A6321" s="41" t="s">
        <v>52</v>
      </c>
      <c r="B6321" s="42">
        <v>0.56000000000000005</v>
      </c>
      <c r="C6321" s="42">
        <v>444.64</v>
      </c>
      <c r="D6321" s="42">
        <v>794</v>
      </c>
      <c r="E6321" s="43">
        <v>44593</v>
      </c>
    </row>
    <row r="6322" spans="1:5" x14ac:dyDescent="0.25">
      <c r="A6322" s="41" t="s">
        <v>52</v>
      </c>
      <c r="B6322" s="42">
        <v>0.32</v>
      </c>
      <c r="C6322" s="42">
        <v>254.08</v>
      </c>
      <c r="D6322" s="42">
        <v>794</v>
      </c>
      <c r="E6322" s="43">
        <v>44593</v>
      </c>
    </row>
    <row r="6323" spans="1:5" x14ac:dyDescent="0.25">
      <c r="A6323" s="41" t="s">
        <v>52</v>
      </c>
      <c r="B6323" s="42">
        <v>0.64</v>
      </c>
      <c r="C6323" s="42">
        <v>508.16</v>
      </c>
      <c r="D6323" s="42">
        <v>794</v>
      </c>
      <c r="E6323" s="43">
        <v>44593</v>
      </c>
    </row>
    <row r="6324" spans="1:5" x14ac:dyDescent="0.25">
      <c r="A6324" s="41" t="s">
        <v>52</v>
      </c>
      <c r="B6324" s="42">
        <v>0.42</v>
      </c>
      <c r="C6324" s="42">
        <v>333.48</v>
      </c>
      <c r="D6324" s="42">
        <v>794</v>
      </c>
      <c r="E6324" s="43">
        <v>44593</v>
      </c>
    </row>
    <row r="6325" spans="1:5" x14ac:dyDescent="0.25">
      <c r="A6325" s="41" t="s">
        <v>52</v>
      </c>
      <c r="B6325" s="42">
        <v>0.17</v>
      </c>
      <c r="C6325" s="42">
        <v>134.97999999999999</v>
      </c>
      <c r="D6325" s="42">
        <v>794</v>
      </c>
      <c r="E6325" s="43">
        <v>44593</v>
      </c>
    </row>
    <row r="6326" spans="1:5" x14ac:dyDescent="0.25">
      <c r="A6326" s="41" t="s">
        <v>52</v>
      </c>
      <c r="B6326" s="42">
        <v>1</v>
      </c>
      <c r="C6326" s="42">
        <v>794</v>
      </c>
      <c r="D6326" s="42">
        <v>794</v>
      </c>
      <c r="E6326" s="43">
        <v>44593</v>
      </c>
    </row>
    <row r="6327" spans="1:5" x14ac:dyDescent="0.25">
      <c r="A6327" s="41" t="s">
        <v>52</v>
      </c>
      <c r="B6327" s="42">
        <v>0.15</v>
      </c>
      <c r="C6327" s="42">
        <v>119.1</v>
      </c>
      <c r="D6327" s="42">
        <v>794</v>
      </c>
      <c r="E6327" s="43">
        <v>44593</v>
      </c>
    </row>
    <row r="6328" spans="1:5" x14ac:dyDescent="0.25">
      <c r="A6328" s="41" t="s">
        <v>52</v>
      </c>
      <c r="B6328" s="42">
        <v>0.54</v>
      </c>
      <c r="C6328" s="42">
        <v>428.76</v>
      </c>
      <c r="D6328" s="42">
        <v>794</v>
      </c>
      <c r="E6328" s="43">
        <v>44593</v>
      </c>
    </row>
    <row r="6329" spans="1:5" x14ac:dyDescent="0.25">
      <c r="A6329" s="41" t="s">
        <v>52</v>
      </c>
      <c r="B6329" s="42">
        <v>0.4</v>
      </c>
      <c r="C6329" s="42">
        <v>317.60000000000002</v>
      </c>
      <c r="D6329" s="42">
        <v>794</v>
      </c>
      <c r="E6329" s="43">
        <v>44593</v>
      </c>
    </row>
    <row r="6330" spans="1:5" x14ac:dyDescent="0.25">
      <c r="A6330" s="41" t="s">
        <v>52</v>
      </c>
      <c r="B6330" s="42">
        <v>0.32</v>
      </c>
      <c r="C6330" s="42">
        <v>254.09</v>
      </c>
      <c r="D6330" s="42">
        <v>794.03</v>
      </c>
      <c r="E6330" s="43">
        <v>44593</v>
      </c>
    </row>
    <row r="6331" spans="1:5" x14ac:dyDescent="0.25">
      <c r="A6331" s="41" t="s">
        <v>52</v>
      </c>
      <c r="B6331" s="42">
        <v>1</v>
      </c>
      <c r="C6331" s="42">
        <v>1169.43</v>
      </c>
      <c r="D6331" s="42">
        <v>1169.43</v>
      </c>
      <c r="E6331" s="43">
        <v>44593</v>
      </c>
    </row>
    <row r="6332" spans="1:5" x14ac:dyDescent="0.25">
      <c r="A6332" s="41" t="s">
        <v>52</v>
      </c>
      <c r="B6332" s="42">
        <v>0.94199999999999995</v>
      </c>
      <c r="C6332" s="42">
        <v>1108.0899999999999</v>
      </c>
      <c r="D6332" s="42">
        <v>1176.32</v>
      </c>
      <c r="E6332" s="43">
        <v>44593</v>
      </c>
    </row>
    <row r="6333" spans="1:5" x14ac:dyDescent="0.25">
      <c r="A6333" s="41" t="s">
        <v>52</v>
      </c>
      <c r="B6333" s="42">
        <v>0.16</v>
      </c>
      <c r="C6333" s="42">
        <v>188.21</v>
      </c>
      <c r="D6333" s="42">
        <v>1176.31</v>
      </c>
      <c r="E6333" s="43">
        <v>44593</v>
      </c>
    </row>
    <row r="6334" spans="1:5" x14ac:dyDescent="0.25">
      <c r="A6334" s="41" t="s">
        <v>52</v>
      </c>
      <c r="B6334" s="42">
        <v>0.24099999999999999</v>
      </c>
      <c r="C6334" s="42">
        <v>283.49</v>
      </c>
      <c r="D6334" s="42">
        <v>1176.31</v>
      </c>
      <c r="E6334" s="43">
        <v>44593</v>
      </c>
    </row>
    <row r="6335" spans="1:5" x14ac:dyDescent="0.25">
      <c r="A6335" s="41" t="s">
        <v>52</v>
      </c>
      <c r="B6335" s="42">
        <v>0.36</v>
      </c>
      <c r="C6335" s="42">
        <v>423.48</v>
      </c>
      <c r="D6335" s="42">
        <v>1176.33</v>
      </c>
      <c r="E6335" s="43">
        <v>44593</v>
      </c>
    </row>
    <row r="6336" spans="1:5" x14ac:dyDescent="0.25">
      <c r="A6336" s="41" t="s">
        <v>52</v>
      </c>
      <c r="B6336" s="42">
        <v>13.654999999999999</v>
      </c>
      <c r="C6336" s="42">
        <v>12743.19</v>
      </c>
      <c r="D6336" s="42">
        <v>933.23</v>
      </c>
      <c r="E6336" s="43">
        <v>44593</v>
      </c>
    </row>
    <row r="6337" spans="1:5" x14ac:dyDescent="0.25">
      <c r="A6337" s="41" t="s">
        <v>52</v>
      </c>
      <c r="B6337" s="42">
        <v>0.52</v>
      </c>
      <c r="C6337" s="42">
        <v>428.48</v>
      </c>
      <c r="D6337" s="42">
        <v>824</v>
      </c>
      <c r="E6337" s="43">
        <v>44593</v>
      </c>
    </row>
    <row r="6338" spans="1:5" x14ac:dyDescent="0.25">
      <c r="A6338" s="41" t="s">
        <v>52</v>
      </c>
      <c r="B6338" s="42">
        <v>0.5</v>
      </c>
      <c r="C6338" s="42">
        <v>412</v>
      </c>
      <c r="D6338" s="42">
        <v>824</v>
      </c>
      <c r="E6338" s="43">
        <v>44593</v>
      </c>
    </row>
    <row r="6339" spans="1:5" x14ac:dyDescent="0.25">
      <c r="A6339" s="41" t="s">
        <v>52</v>
      </c>
      <c r="B6339" s="42">
        <v>0.3</v>
      </c>
      <c r="C6339" s="42">
        <v>247.2</v>
      </c>
      <c r="D6339" s="42">
        <v>824</v>
      </c>
      <c r="E6339" s="43">
        <v>44593</v>
      </c>
    </row>
    <row r="6340" spans="1:5" x14ac:dyDescent="0.25">
      <c r="A6340" s="41" t="s">
        <v>52</v>
      </c>
      <c r="B6340" s="42">
        <v>4.0999999999999996</v>
      </c>
      <c r="C6340" s="42">
        <v>3378.4</v>
      </c>
      <c r="D6340" s="42">
        <v>824</v>
      </c>
      <c r="E6340" s="43">
        <v>44593</v>
      </c>
    </row>
    <row r="6341" spans="1:5" x14ac:dyDescent="0.25">
      <c r="A6341" s="41" t="s">
        <v>52</v>
      </c>
      <c r="B6341" s="42">
        <v>0.32200000000000001</v>
      </c>
      <c r="C6341" s="42">
        <v>265.33</v>
      </c>
      <c r="D6341" s="42">
        <v>824.01</v>
      </c>
      <c r="E6341" s="43">
        <v>44593</v>
      </c>
    </row>
    <row r="6342" spans="1:5" x14ac:dyDescent="0.25">
      <c r="A6342" s="41" t="s">
        <v>52</v>
      </c>
      <c r="B6342" s="42">
        <v>0.5</v>
      </c>
      <c r="C6342" s="42">
        <v>412</v>
      </c>
      <c r="D6342" s="42">
        <v>824</v>
      </c>
      <c r="E6342" s="43">
        <v>44593</v>
      </c>
    </row>
    <row r="6343" spans="1:5" x14ac:dyDescent="0.25">
      <c r="A6343" s="41" t="s">
        <v>52</v>
      </c>
      <c r="B6343" s="42">
        <v>0.2</v>
      </c>
      <c r="C6343" s="42">
        <v>164.8</v>
      </c>
      <c r="D6343" s="42">
        <v>824</v>
      </c>
      <c r="E6343" s="43">
        <v>44593</v>
      </c>
    </row>
    <row r="6344" spans="1:5" x14ac:dyDescent="0.25">
      <c r="A6344" s="41" t="s">
        <v>52</v>
      </c>
      <c r="B6344" s="42">
        <v>0.62</v>
      </c>
      <c r="C6344" s="42">
        <v>510.88</v>
      </c>
      <c r="D6344" s="42">
        <v>824</v>
      </c>
      <c r="E6344" s="43">
        <v>44593</v>
      </c>
    </row>
    <row r="6345" spans="1:5" x14ac:dyDescent="0.25">
      <c r="A6345" s="41" t="s">
        <v>52</v>
      </c>
      <c r="B6345" s="42">
        <v>0.9</v>
      </c>
      <c r="C6345" s="42">
        <v>741.6</v>
      </c>
      <c r="D6345" s="42">
        <v>824</v>
      </c>
      <c r="E6345" s="43">
        <v>44593</v>
      </c>
    </row>
    <row r="6346" spans="1:5" x14ac:dyDescent="0.25">
      <c r="A6346" s="41" t="s">
        <v>52</v>
      </c>
      <c r="B6346" s="42">
        <v>0.5</v>
      </c>
      <c r="C6346" s="42">
        <v>412</v>
      </c>
      <c r="D6346" s="42">
        <v>824</v>
      </c>
      <c r="E6346" s="43">
        <v>44593</v>
      </c>
    </row>
    <row r="6347" spans="1:5" x14ac:dyDescent="0.25">
      <c r="A6347" s="41" t="s">
        <v>52</v>
      </c>
      <c r="B6347" s="42">
        <v>0.54</v>
      </c>
      <c r="C6347" s="42">
        <v>444.96</v>
      </c>
      <c r="D6347" s="42">
        <v>824</v>
      </c>
      <c r="E6347" s="43">
        <v>44593</v>
      </c>
    </row>
    <row r="6348" spans="1:5" x14ac:dyDescent="0.25">
      <c r="A6348" s="41" t="s">
        <v>52</v>
      </c>
      <c r="B6348" s="42">
        <v>0.4</v>
      </c>
      <c r="C6348" s="42">
        <v>329.6</v>
      </c>
      <c r="D6348" s="42">
        <v>824</v>
      </c>
      <c r="E6348" s="43">
        <v>44593</v>
      </c>
    </row>
    <row r="6349" spans="1:5" x14ac:dyDescent="0.25">
      <c r="A6349" s="41" t="s">
        <v>52</v>
      </c>
      <c r="B6349" s="42">
        <v>0.24</v>
      </c>
      <c r="C6349" s="42">
        <v>197.76</v>
      </c>
      <c r="D6349" s="42">
        <v>824</v>
      </c>
      <c r="E6349" s="43">
        <v>44593</v>
      </c>
    </row>
    <row r="6350" spans="1:5" x14ac:dyDescent="0.25">
      <c r="A6350" s="41" t="s">
        <v>52</v>
      </c>
      <c r="B6350" s="42">
        <v>2</v>
      </c>
      <c r="C6350" s="42">
        <v>1648</v>
      </c>
      <c r="D6350" s="42">
        <v>824</v>
      </c>
      <c r="E6350" s="43">
        <v>44593</v>
      </c>
    </row>
    <row r="6351" spans="1:5" x14ac:dyDescent="0.25">
      <c r="A6351" s="41" t="s">
        <v>52</v>
      </c>
      <c r="B6351" s="42">
        <v>0.2</v>
      </c>
      <c r="C6351" s="42">
        <v>164.8</v>
      </c>
      <c r="D6351" s="42">
        <v>824</v>
      </c>
      <c r="E6351" s="43">
        <v>44593</v>
      </c>
    </row>
    <row r="6352" spans="1:5" x14ac:dyDescent="0.25">
      <c r="A6352" s="41" t="s">
        <v>52</v>
      </c>
      <c r="B6352" s="42">
        <v>0.56799999999999995</v>
      </c>
      <c r="C6352" s="42">
        <v>468.03</v>
      </c>
      <c r="D6352" s="42">
        <v>824</v>
      </c>
      <c r="E6352" s="43">
        <v>44593</v>
      </c>
    </row>
    <row r="6353" spans="1:5" x14ac:dyDescent="0.25">
      <c r="A6353" s="41" t="s">
        <v>52</v>
      </c>
      <c r="B6353" s="42">
        <v>0.28299999999999997</v>
      </c>
      <c r="C6353" s="42">
        <v>233.19</v>
      </c>
      <c r="D6353" s="42">
        <v>823.99</v>
      </c>
      <c r="E6353" s="43">
        <v>44593</v>
      </c>
    </row>
    <row r="6354" spans="1:5" x14ac:dyDescent="0.25">
      <c r="A6354" s="41" t="s">
        <v>52</v>
      </c>
      <c r="B6354" s="42">
        <v>0.5</v>
      </c>
      <c r="C6354" s="42">
        <v>412</v>
      </c>
      <c r="D6354" s="42">
        <v>824</v>
      </c>
      <c r="E6354" s="43">
        <v>44593</v>
      </c>
    </row>
    <row r="6355" spans="1:5" x14ac:dyDescent="0.25">
      <c r="A6355" s="41" t="s">
        <v>52</v>
      </c>
      <c r="B6355" s="42">
        <v>0.24</v>
      </c>
      <c r="C6355" s="42">
        <v>197.76</v>
      </c>
      <c r="D6355" s="42">
        <v>824</v>
      </c>
      <c r="E6355" s="43">
        <v>44593</v>
      </c>
    </row>
    <row r="6356" spans="1:5" x14ac:dyDescent="0.25">
      <c r="A6356" s="41" t="s">
        <v>52</v>
      </c>
      <c r="B6356" s="42">
        <v>0.88200000000000001</v>
      </c>
      <c r="C6356" s="42">
        <v>726.77</v>
      </c>
      <c r="D6356" s="42">
        <v>824</v>
      </c>
      <c r="E6356" s="43">
        <v>44593</v>
      </c>
    </row>
    <row r="6357" spans="1:5" x14ac:dyDescent="0.25">
      <c r="A6357" s="41" t="s">
        <v>52</v>
      </c>
      <c r="B6357" s="42">
        <v>0.2</v>
      </c>
      <c r="C6357" s="42">
        <v>164.8</v>
      </c>
      <c r="D6357" s="42">
        <v>824</v>
      </c>
      <c r="E6357" s="43">
        <v>44593</v>
      </c>
    </row>
    <row r="6358" spans="1:5" x14ac:dyDescent="0.25">
      <c r="A6358" s="41" t="s">
        <v>74</v>
      </c>
      <c r="B6358" s="42">
        <v>0.36</v>
      </c>
      <c r="C6358" s="42">
        <v>232.94</v>
      </c>
      <c r="D6358" s="42">
        <v>647.05999999999995</v>
      </c>
      <c r="E6358" s="43">
        <v>44593</v>
      </c>
    </row>
    <row r="6359" spans="1:5" x14ac:dyDescent="0.25">
      <c r="A6359" s="41" t="s">
        <v>74</v>
      </c>
      <c r="B6359" s="42">
        <v>0.12</v>
      </c>
      <c r="C6359" s="42">
        <v>77.650000000000006</v>
      </c>
      <c r="D6359" s="42">
        <v>647.08000000000004</v>
      </c>
      <c r="E6359" s="43">
        <v>44593</v>
      </c>
    </row>
    <row r="6360" spans="1:5" x14ac:dyDescent="0.25">
      <c r="A6360" s="41" t="s">
        <v>74</v>
      </c>
      <c r="B6360" s="42">
        <v>9.4E-2</v>
      </c>
      <c r="C6360" s="42">
        <v>60.82</v>
      </c>
      <c r="D6360" s="42">
        <v>647.02</v>
      </c>
      <c r="E6360" s="43">
        <v>44593</v>
      </c>
    </row>
    <row r="6361" spans="1:5" x14ac:dyDescent="0.25">
      <c r="A6361" s="41" t="s">
        <v>74</v>
      </c>
      <c r="B6361" s="42">
        <v>0.84</v>
      </c>
      <c r="C6361" s="42">
        <v>543.53</v>
      </c>
      <c r="D6361" s="42">
        <v>647.05999999999995</v>
      </c>
      <c r="E6361" s="43">
        <v>44593</v>
      </c>
    </row>
    <row r="6362" spans="1:5" x14ac:dyDescent="0.25">
      <c r="A6362" s="41" t="s">
        <v>74</v>
      </c>
      <c r="B6362" s="42">
        <v>0.14000000000000001</v>
      </c>
      <c r="C6362" s="42">
        <v>90.59</v>
      </c>
      <c r="D6362" s="42">
        <v>647.07000000000005</v>
      </c>
      <c r="E6362" s="43">
        <v>44593</v>
      </c>
    </row>
    <row r="6363" spans="1:5" x14ac:dyDescent="0.25">
      <c r="A6363" s="41" t="s">
        <v>74</v>
      </c>
      <c r="B6363" s="42">
        <v>6.8000000000000005E-2</v>
      </c>
      <c r="C6363" s="42">
        <v>44</v>
      </c>
      <c r="D6363" s="42">
        <v>647.05999999999995</v>
      </c>
      <c r="E6363" s="43">
        <v>44593</v>
      </c>
    </row>
    <row r="6364" spans="1:5" x14ac:dyDescent="0.25">
      <c r="A6364" s="41" t="s">
        <v>74</v>
      </c>
      <c r="B6364" s="42">
        <v>0.5</v>
      </c>
      <c r="C6364" s="42">
        <v>323.52999999999997</v>
      </c>
      <c r="D6364" s="42">
        <v>647.05999999999995</v>
      </c>
      <c r="E6364" s="43">
        <v>44593</v>
      </c>
    </row>
    <row r="6365" spans="1:5" x14ac:dyDescent="0.25">
      <c r="A6365" s="41" t="s">
        <v>74</v>
      </c>
      <c r="B6365" s="42">
        <v>0.12</v>
      </c>
      <c r="C6365" s="42">
        <v>77.650000000000006</v>
      </c>
      <c r="D6365" s="42">
        <v>647.08000000000004</v>
      </c>
      <c r="E6365" s="43">
        <v>44593</v>
      </c>
    </row>
    <row r="6366" spans="1:5" x14ac:dyDescent="0.25">
      <c r="A6366" s="41" t="s">
        <v>74</v>
      </c>
      <c r="B6366" s="42">
        <v>0.18</v>
      </c>
      <c r="C6366" s="42">
        <v>116.47</v>
      </c>
      <c r="D6366" s="42">
        <v>647.05999999999995</v>
      </c>
      <c r="E6366" s="43">
        <v>44593</v>
      </c>
    </row>
    <row r="6367" spans="1:5" x14ac:dyDescent="0.25">
      <c r="A6367" s="41" t="s">
        <v>74</v>
      </c>
      <c r="B6367" s="42">
        <v>0.08</v>
      </c>
      <c r="C6367" s="42">
        <v>51.76</v>
      </c>
      <c r="D6367" s="42">
        <v>647</v>
      </c>
      <c r="E6367" s="43">
        <v>44593</v>
      </c>
    </row>
    <row r="6368" spans="1:5" x14ac:dyDescent="0.25">
      <c r="A6368" s="41" t="s">
        <v>74</v>
      </c>
      <c r="B6368" s="42">
        <v>4.8000000000000001E-2</v>
      </c>
      <c r="C6368" s="42">
        <v>31.06</v>
      </c>
      <c r="D6368" s="42">
        <v>647.08000000000004</v>
      </c>
      <c r="E6368" s="43">
        <v>44593</v>
      </c>
    </row>
    <row r="6369" spans="1:5" x14ac:dyDescent="0.25">
      <c r="A6369" s="41" t="s">
        <v>74</v>
      </c>
      <c r="B6369" s="42">
        <v>0.32800000000000001</v>
      </c>
      <c r="C6369" s="42">
        <v>212.23</v>
      </c>
      <c r="D6369" s="42">
        <v>647.04</v>
      </c>
      <c r="E6369" s="43">
        <v>44593</v>
      </c>
    </row>
    <row r="6370" spans="1:5" x14ac:dyDescent="0.25">
      <c r="A6370" s="41" t="s">
        <v>74</v>
      </c>
      <c r="B6370" s="42">
        <v>0.39500000000000002</v>
      </c>
      <c r="C6370" s="42">
        <v>255.59</v>
      </c>
      <c r="D6370" s="42">
        <v>647.05999999999995</v>
      </c>
      <c r="E6370" s="43">
        <v>44593</v>
      </c>
    </row>
    <row r="6371" spans="1:5" x14ac:dyDescent="0.25">
      <c r="A6371" s="41" t="s">
        <v>74</v>
      </c>
      <c r="B6371" s="42">
        <v>6.8000000000000005E-2</v>
      </c>
      <c r="C6371" s="42">
        <v>44</v>
      </c>
      <c r="D6371" s="42">
        <v>647.05999999999995</v>
      </c>
      <c r="E6371" s="43">
        <v>44593</v>
      </c>
    </row>
    <row r="6372" spans="1:5" x14ac:dyDescent="0.25">
      <c r="A6372" s="41" t="s">
        <v>74</v>
      </c>
      <c r="B6372" s="42">
        <v>0.15</v>
      </c>
      <c r="C6372" s="42">
        <v>97.06</v>
      </c>
      <c r="D6372" s="42">
        <v>647.07000000000005</v>
      </c>
      <c r="E6372" s="43">
        <v>44593</v>
      </c>
    </row>
    <row r="6373" spans="1:5" x14ac:dyDescent="0.25">
      <c r="A6373" s="41" t="s">
        <v>74</v>
      </c>
      <c r="B6373" s="42">
        <v>6.8000000000000005E-2</v>
      </c>
      <c r="C6373" s="42">
        <v>44</v>
      </c>
      <c r="D6373" s="42">
        <v>647.05999999999995</v>
      </c>
      <c r="E6373" s="43">
        <v>44593</v>
      </c>
    </row>
    <row r="6374" spans="1:5" x14ac:dyDescent="0.25">
      <c r="A6374" s="41" t="s">
        <v>74</v>
      </c>
      <c r="B6374" s="42">
        <v>0.16</v>
      </c>
      <c r="C6374" s="42">
        <v>103.53</v>
      </c>
      <c r="D6374" s="42">
        <v>647.05999999999995</v>
      </c>
      <c r="E6374" s="43">
        <v>44593</v>
      </c>
    </row>
    <row r="6375" spans="1:5" x14ac:dyDescent="0.25">
      <c r="A6375" s="41" t="s">
        <v>74</v>
      </c>
      <c r="B6375" s="42">
        <v>8.7999999999999995E-2</v>
      </c>
      <c r="C6375" s="42">
        <v>56.94</v>
      </c>
      <c r="D6375" s="42">
        <v>647.04999999999995</v>
      </c>
      <c r="E6375" s="43">
        <v>44593</v>
      </c>
    </row>
    <row r="6376" spans="1:5" x14ac:dyDescent="0.25">
      <c r="A6376" s="41" t="s">
        <v>74</v>
      </c>
      <c r="B6376" s="42">
        <v>0.08</v>
      </c>
      <c r="C6376" s="42">
        <v>51.77</v>
      </c>
      <c r="D6376" s="42">
        <v>647.13</v>
      </c>
      <c r="E6376" s="43">
        <v>44593</v>
      </c>
    </row>
    <row r="6377" spans="1:5" x14ac:dyDescent="0.25">
      <c r="A6377" s="41" t="s">
        <v>74</v>
      </c>
      <c r="B6377" s="42">
        <v>0.23200000000000001</v>
      </c>
      <c r="C6377" s="42">
        <v>150.12</v>
      </c>
      <c r="D6377" s="42">
        <v>647.07000000000005</v>
      </c>
      <c r="E6377" s="43">
        <v>44593</v>
      </c>
    </row>
    <row r="6378" spans="1:5" x14ac:dyDescent="0.25">
      <c r="A6378" s="41" t="s">
        <v>74</v>
      </c>
      <c r="B6378" s="42">
        <v>4.8000000000000001E-2</v>
      </c>
      <c r="C6378" s="42">
        <v>31.06</v>
      </c>
      <c r="D6378" s="42">
        <v>647.08000000000004</v>
      </c>
      <c r="E6378" s="43">
        <v>44593</v>
      </c>
    </row>
    <row r="6379" spans="1:5" x14ac:dyDescent="0.25">
      <c r="A6379" s="41" t="s">
        <v>74</v>
      </c>
      <c r="B6379" s="42">
        <v>0.46500000000000002</v>
      </c>
      <c r="C6379" s="42">
        <v>478.75</v>
      </c>
      <c r="D6379" s="42">
        <v>1029.57</v>
      </c>
      <c r="E6379" s="43">
        <v>44593</v>
      </c>
    </row>
    <row r="6380" spans="1:5" x14ac:dyDescent="0.25">
      <c r="A6380" s="41" t="s">
        <v>74</v>
      </c>
      <c r="B6380" s="42">
        <v>0.08</v>
      </c>
      <c r="C6380" s="42">
        <v>84.47</v>
      </c>
      <c r="D6380" s="42">
        <v>1055.8800000000001</v>
      </c>
      <c r="E6380" s="43">
        <v>44593</v>
      </c>
    </row>
    <row r="6381" spans="1:5" x14ac:dyDescent="0.25">
      <c r="A6381" s="41" t="s">
        <v>74</v>
      </c>
      <c r="B6381" s="42">
        <v>0.44600000000000001</v>
      </c>
      <c r="C6381" s="42">
        <v>330.3</v>
      </c>
      <c r="D6381" s="42">
        <v>740.58</v>
      </c>
      <c r="E6381" s="43">
        <v>44593</v>
      </c>
    </row>
    <row r="6382" spans="1:5" x14ac:dyDescent="0.25">
      <c r="A6382" s="41" t="s">
        <v>74</v>
      </c>
      <c r="B6382" s="42">
        <v>0.34</v>
      </c>
      <c r="C6382" s="42">
        <v>220</v>
      </c>
      <c r="D6382" s="42">
        <v>647.05999999999995</v>
      </c>
      <c r="E6382" s="43">
        <v>44593</v>
      </c>
    </row>
    <row r="6383" spans="1:5" x14ac:dyDescent="0.25">
      <c r="A6383" s="41" t="s">
        <v>74</v>
      </c>
      <c r="B6383" s="42">
        <v>6.8000000000000005E-2</v>
      </c>
      <c r="C6383" s="42">
        <v>44</v>
      </c>
      <c r="D6383" s="42">
        <v>647.05999999999995</v>
      </c>
      <c r="E6383" s="43">
        <v>44593</v>
      </c>
    </row>
    <row r="6384" spans="1:5" x14ac:dyDescent="0.25">
      <c r="A6384" s="41" t="s">
        <v>74</v>
      </c>
      <c r="B6384" s="42">
        <v>0.13500000000000001</v>
      </c>
      <c r="C6384" s="42">
        <v>87.35</v>
      </c>
      <c r="D6384" s="42">
        <v>647.04</v>
      </c>
      <c r="E6384" s="43">
        <v>44593</v>
      </c>
    </row>
    <row r="6385" spans="1:5" x14ac:dyDescent="0.25">
      <c r="A6385" s="41" t="s">
        <v>74</v>
      </c>
      <c r="B6385" s="42">
        <v>0.16</v>
      </c>
      <c r="C6385" s="42">
        <v>103.53</v>
      </c>
      <c r="D6385" s="42">
        <v>647.05999999999995</v>
      </c>
      <c r="E6385" s="43">
        <v>44593</v>
      </c>
    </row>
    <row r="6386" spans="1:5" x14ac:dyDescent="0.25">
      <c r="A6386" s="41" t="s">
        <v>74</v>
      </c>
      <c r="B6386" s="42">
        <v>4.8000000000000001E-2</v>
      </c>
      <c r="C6386" s="42">
        <v>31.06</v>
      </c>
      <c r="D6386" s="42">
        <v>647.08000000000004</v>
      </c>
      <c r="E6386" s="43">
        <v>44593</v>
      </c>
    </row>
    <row r="6387" spans="1:5" x14ac:dyDescent="0.25">
      <c r="A6387" s="41" t="s">
        <v>74</v>
      </c>
      <c r="B6387" s="42">
        <v>0.3</v>
      </c>
      <c r="C6387" s="42">
        <v>194.12</v>
      </c>
      <c r="D6387" s="42">
        <v>647.07000000000005</v>
      </c>
      <c r="E6387" s="43">
        <v>44593</v>
      </c>
    </row>
    <row r="6388" spans="1:5" x14ac:dyDescent="0.25">
      <c r="A6388" s="41" t="s">
        <v>74</v>
      </c>
      <c r="B6388" s="42">
        <v>0.14000000000000001</v>
      </c>
      <c r="C6388" s="42">
        <v>90.59</v>
      </c>
      <c r="D6388" s="42">
        <v>647.07000000000005</v>
      </c>
      <c r="E6388" s="43">
        <v>44593</v>
      </c>
    </row>
    <row r="6389" spans="1:5" x14ac:dyDescent="0.25">
      <c r="A6389" s="41" t="s">
        <v>74</v>
      </c>
      <c r="B6389" s="42">
        <v>6.8000000000000005E-2</v>
      </c>
      <c r="C6389" s="42">
        <v>44</v>
      </c>
      <c r="D6389" s="42">
        <v>647.05999999999995</v>
      </c>
      <c r="E6389" s="43">
        <v>44593</v>
      </c>
    </row>
    <row r="6390" spans="1:5" x14ac:dyDescent="0.25">
      <c r="A6390" s="41" t="s">
        <v>74</v>
      </c>
      <c r="B6390" s="42">
        <v>0.08</v>
      </c>
      <c r="C6390" s="42">
        <v>51.76</v>
      </c>
      <c r="D6390" s="42">
        <v>647</v>
      </c>
      <c r="E6390" s="43">
        <v>44593</v>
      </c>
    </row>
    <row r="6391" spans="1:5" x14ac:dyDescent="0.25">
      <c r="A6391" s="41" t="s">
        <v>74</v>
      </c>
      <c r="B6391" s="42">
        <v>0.16</v>
      </c>
      <c r="C6391" s="42">
        <v>103.53</v>
      </c>
      <c r="D6391" s="42">
        <v>647.05999999999995</v>
      </c>
      <c r="E6391" s="43">
        <v>44593</v>
      </c>
    </row>
    <row r="6392" spans="1:5" x14ac:dyDescent="0.25">
      <c r="A6392" s="41" t="s">
        <v>74</v>
      </c>
      <c r="B6392" s="42">
        <v>0.16800000000000001</v>
      </c>
      <c r="C6392" s="42">
        <v>108.7</v>
      </c>
      <c r="D6392" s="42">
        <v>647.02</v>
      </c>
      <c r="E6392" s="43">
        <v>44593</v>
      </c>
    </row>
    <row r="6393" spans="1:5" x14ac:dyDescent="0.25">
      <c r="A6393" s="41" t="s">
        <v>74</v>
      </c>
      <c r="B6393" s="42">
        <v>0.23499999999999999</v>
      </c>
      <c r="C6393" s="42">
        <v>152.06</v>
      </c>
      <c r="D6393" s="42">
        <v>647.05999999999995</v>
      </c>
      <c r="E6393" s="43">
        <v>44593</v>
      </c>
    </row>
    <row r="6394" spans="1:5" x14ac:dyDescent="0.25">
      <c r="A6394" s="41" t="s">
        <v>74</v>
      </c>
      <c r="B6394" s="42">
        <v>6.8000000000000005E-2</v>
      </c>
      <c r="C6394" s="42">
        <v>44</v>
      </c>
      <c r="D6394" s="42">
        <v>647.05999999999995</v>
      </c>
      <c r="E6394" s="43">
        <v>44593</v>
      </c>
    </row>
    <row r="6395" spans="1:5" x14ac:dyDescent="0.25">
      <c r="A6395" s="41" t="s">
        <v>74</v>
      </c>
      <c r="B6395" s="42">
        <v>0.3</v>
      </c>
      <c r="C6395" s="42">
        <v>194.12</v>
      </c>
      <c r="D6395" s="42">
        <v>647.07000000000005</v>
      </c>
      <c r="E6395" s="43">
        <v>44593</v>
      </c>
    </row>
    <row r="6396" spans="1:5" x14ac:dyDescent="0.25">
      <c r="A6396" s="41" t="s">
        <v>74</v>
      </c>
      <c r="B6396" s="42">
        <v>0.16</v>
      </c>
      <c r="C6396" s="42">
        <v>103.53</v>
      </c>
      <c r="D6396" s="42">
        <v>647.05999999999995</v>
      </c>
      <c r="E6396" s="43">
        <v>44593</v>
      </c>
    </row>
    <row r="6397" spans="1:5" x14ac:dyDescent="0.25">
      <c r="A6397" s="41" t="s">
        <v>74</v>
      </c>
      <c r="B6397" s="42">
        <v>6.8000000000000005E-2</v>
      </c>
      <c r="C6397" s="42">
        <v>44</v>
      </c>
      <c r="D6397" s="42">
        <v>647.05999999999995</v>
      </c>
      <c r="E6397" s="43">
        <v>44593</v>
      </c>
    </row>
    <row r="6398" spans="1:5" x14ac:dyDescent="0.25">
      <c r="A6398" s="41" t="s">
        <v>74</v>
      </c>
      <c r="B6398" s="42">
        <v>0.85</v>
      </c>
      <c r="C6398" s="42">
        <v>550</v>
      </c>
      <c r="D6398" s="42">
        <v>647.05999999999995</v>
      </c>
      <c r="E6398" s="43">
        <v>44593</v>
      </c>
    </row>
    <row r="6399" spans="1:5" x14ac:dyDescent="0.25">
      <c r="A6399" s="41" t="s">
        <v>74</v>
      </c>
      <c r="B6399" s="42">
        <v>0.22500000000000001</v>
      </c>
      <c r="C6399" s="42">
        <v>145.59</v>
      </c>
      <c r="D6399" s="42">
        <v>647.07000000000005</v>
      </c>
      <c r="E6399" s="43">
        <v>44593</v>
      </c>
    </row>
    <row r="6400" spans="1:5" x14ac:dyDescent="0.25">
      <c r="A6400" s="41" t="s">
        <v>74</v>
      </c>
      <c r="B6400" s="42">
        <v>8.4000000000000005E-2</v>
      </c>
      <c r="C6400" s="42">
        <v>54.35</v>
      </c>
      <c r="D6400" s="42">
        <v>647.02</v>
      </c>
      <c r="E6400" s="43">
        <v>44593</v>
      </c>
    </row>
    <row r="6401" spans="1:5" x14ac:dyDescent="0.25">
      <c r="A6401" s="41" t="s">
        <v>74</v>
      </c>
      <c r="B6401" s="42">
        <v>0.42</v>
      </c>
      <c r="C6401" s="42">
        <v>271.77</v>
      </c>
      <c r="D6401" s="42">
        <v>647.07000000000005</v>
      </c>
      <c r="E6401" s="43">
        <v>44593</v>
      </c>
    </row>
    <row r="6402" spans="1:5" x14ac:dyDescent="0.25">
      <c r="A6402" s="41" t="s">
        <v>74</v>
      </c>
      <c r="B6402" s="42">
        <v>0.12</v>
      </c>
      <c r="C6402" s="42">
        <v>77.650000000000006</v>
      </c>
      <c r="D6402" s="42">
        <v>647.08000000000004</v>
      </c>
      <c r="E6402" s="43">
        <v>44593</v>
      </c>
    </row>
    <row r="6403" spans="1:5" x14ac:dyDescent="0.25">
      <c r="A6403" s="41" t="s">
        <v>74</v>
      </c>
      <c r="B6403" s="42">
        <v>0.08</v>
      </c>
      <c r="C6403" s="42">
        <v>51.76</v>
      </c>
      <c r="D6403" s="42">
        <v>647</v>
      </c>
      <c r="E6403" s="43">
        <v>44593</v>
      </c>
    </row>
    <row r="6404" spans="1:5" x14ac:dyDescent="0.25">
      <c r="A6404" s="41" t="s">
        <v>74</v>
      </c>
      <c r="B6404" s="42">
        <v>0.52</v>
      </c>
      <c r="C6404" s="42">
        <v>336.47</v>
      </c>
      <c r="D6404" s="42">
        <v>647.05999999999995</v>
      </c>
      <c r="E6404" s="43">
        <v>44593</v>
      </c>
    </row>
    <row r="6405" spans="1:5" x14ac:dyDescent="0.25">
      <c r="A6405" s="41" t="s">
        <v>74</v>
      </c>
      <c r="B6405" s="42">
        <v>0.442</v>
      </c>
      <c r="C6405" s="42">
        <v>286</v>
      </c>
      <c r="D6405" s="42">
        <v>647.05999999999995</v>
      </c>
      <c r="E6405" s="43">
        <v>44593</v>
      </c>
    </row>
    <row r="6406" spans="1:5" x14ac:dyDescent="0.25">
      <c r="A6406" s="41" t="s">
        <v>74</v>
      </c>
      <c r="B6406" s="42">
        <v>0.08</v>
      </c>
      <c r="C6406" s="42">
        <v>51.76</v>
      </c>
      <c r="D6406" s="42">
        <v>647</v>
      </c>
      <c r="E6406" s="43">
        <v>44593</v>
      </c>
    </row>
    <row r="6407" spans="1:5" x14ac:dyDescent="0.25">
      <c r="A6407" s="41" t="s">
        <v>74</v>
      </c>
      <c r="B6407" s="42">
        <v>0.33</v>
      </c>
      <c r="C6407" s="42">
        <v>239.61</v>
      </c>
      <c r="D6407" s="42">
        <v>726.09</v>
      </c>
      <c r="E6407" s="43">
        <v>44593</v>
      </c>
    </row>
    <row r="6408" spans="1:5" x14ac:dyDescent="0.25">
      <c r="A6408" s="41" t="s">
        <v>74</v>
      </c>
      <c r="B6408" s="42">
        <v>0.08</v>
      </c>
      <c r="C6408" s="42">
        <v>100.27</v>
      </c>
      <c r="D6408" s="42">
        <v>1253.3800000000001</v>
      </c>
      <c r="E6408" s="43">
        <v>44593</v>
      </c>
    </row>
    <row r="6409" spans="1:5" x14ac:dyDescent="0.25">
      <c r="A6409" s="41" t="s">
        <v>74</v>
      </c>
      <c r="B6409" s="42">
        <v>5.6000000000000001E-2</v>
      </c>
      <c r="C6409" s="42">
        <v>70.19</v>
      </c>
      <c r="D6409" s="42">
        <v>1253.3900000000001</v>
      </c>
      <c r="E6409" s="43">
        <v>44593</v>
      </c>
    </row>
    <row r="6410" spans="1:5" x14ac:dyDescent="0.25">
      <c r="A6410" s="41" t="s">
        <v>74</v>
      </c>
      <c r="B6410" s="42">
        <v>7.0000000000000007E-2</v>
      </c>
      <c r="C6410" s="42">
        <v>87.74</v>
      </c>
      <c r="D6410" s="42">
        <v>1253.43</v>
      </c>
      <c r="E6410" s="43">
        <v>44593</v>
      </c>
    </row>
    <row r="6411" spans="1:5" x14ac:dyDescent="0.25">
      <c r="A6411" s="41" t="s">
        <v>74</v>
      </c>
      <c r="B6411" s="42">
        <v>0.08</v>
      </c>
      <c r="C6411" s="42">
        <v>100.27</v>
      </c>
      <c r="D6411" s="42">
        <v>1253.3800000000001</v>
      </c>
      <c r="E6411" s="43">
        <v>44593</v>
      </c>
    </row>
    <row r="6412" spans="1:5" x14ac:dyDescent="0.25">
      <c r="A6412" s="41" t="s">
        <v>74</v>
      </c>
      <c r="B6412" s="42">
        <v>0.24</v>
      </c>
      <c r="C6412" s="42">
        <v>300.81</v>
      </c>
      <c r="D6412" s="42">
        <v>1253.3800000000001</v>
      </c>
      <c r="E6412" s="43">
        <v>44593</v>
      </c>
    </row>
    <row r="6413" spans="1:5" x14ac:dyDescent="0.25">
      <c r="A6413" s="41" t="s">
        <v>74</v>
      </c>
      <c r="B6413" s="42">
        <v>8.7999999999999995E-2</v>
      </c>
      <c r="C6413" s="42">
        <v>110.3</v>
      </c>
      <c r="D6413" s="42">
        <v>1253.4100000000001</v>
      </c>
      <c r="E6413" s="43">
        <v>44593</v>
      </c>
    </row>
    <row r="6414" spans="1:5" x14ac:dyDescent="0.25">
      <c r="A6414" s="41" t="s">
        <v>74</v>
      </c>
      <c r="B6414" s="42">
        <v>0.08</v>
      </c>
      <c r="C6414" s="42">
        <v>100.27</v>
      </c>
      <c r="D6414" s="42">
        <v>1253.3800000000001</v>
      </c>
      <c r="E6414" s="43">
        <v>44593</v>
      </c>
    </row>
    <row r="6415" spans="1:5" x14ac:dyDescent="0.25">
      <c r="A6415" s="41" t="s">
        <v>74</v>
      </c>
      <c r="B6415" s="42">
        <v>9.4E-2</v>
      </c>
      <c r="C6415" s="42">
        <v>117.82</v>
      </c>
      <c r="D6415" s="42">
        <v>1253.4000000000001</v>
      </c>
      <c r="E6415" s="43">
        <v>44593</v>
      </c>
    </row>
    <row r="6416" spans="1:5" x14ac:dyDescent="0.25">
      <c r="A6416" s="41" t="s">
        <v>74</v>
      </c>
      <c r="B6416" s="42">
        <v>0.26</v>
      </c>
      <c r="C6416" s="42">
        <v>325.89</v>
      </c>
      <c r="D6416" s="42">
        <v>1253.42</v>
      </c>
      <c r="E6416" s="43">
        <v>44593</v>
      </c>
    </row>
    <row r="6417" spans="1:5" x14ac:dyDescent="0.25">
      <c r="A6417" s="41" t="s">
        <v>74</v>
      </c>
      <c r="B6417" s="42">
        <v>0.08</v>
      </c>
      <c r="C6417" s="42">
        <v>82.68</v>
      </c>
      <c r="D6417" s="42">
        <v>1033.5</v>
      </c>
      <c r="E6417" s="43">
        <v>44593</v>
      </c>
    </row>
    <row r="6418" spans="1:5" x14ac:dyDescent="0.25">
      <c r="A6418" s="41" t="s">
        <v>74</v>
      </c>
      <c r="B6418" s="42">
        <v>0.57499999999999996</v>
      </c>
      <c r="C6418" s="42">
        <v>372.06</v>
      </c>
      <c r="D6418" s="42">
        <v>647.05999999999995</v>
      </c>
      <c r="E6418" s="43">
        <v>44593</v>
      </c>
    </row>
    <row r="6419" spans="1:5" x14ac:dyDescent="0.25">
      <c r="A6419" s="41" t="s">
        <v>74</v>
      </c>
      <c r="B6419" s="42">
        <v>0.04</v>
      </c>
      <c r="C6419" s="42">
        <v>25.88</v>
      </c>
      <c r="D6419" s="42">
        <v>647</v>
      </c>
      <c r="E6419" s="43">
        <v>44593</v>
      </c>
    </row>
    <row r="6420" spans="1:5" x14ac:dyDescent="0.25">
      <c r="A6420" s="41" t="s">
        <v>74</v>
      </c>
      <c r="B6420" s="42">
        <v>0.41599999999999998</v>
      </c>
      <c r="C6420" s="42">
        <v>269.18</v>
      </c>
      <c r="D6420" s="42">
        <v>647.07000000000005</v>
      </c>
      <c r="E6420" s="43">
        <v>44593</v>
      </c>
    </row>
    <row r="6421" spans="1:5" x14ac:dyDescent="0.25">
      <c r="A6421" s="41" t="s">
        <v>74</v>
      </c>
      <c r="B6421" s="42">
        <v>0.24</v>
      </c>
      <c r="C6421" s="42">
        <v>155.30000000000001</v>
      </c>
      <c r="D6421" s="42">
        <v>647.08000000000004</v>
      </c>
      <c r="E6421" s="43">
        <v>44593</v>
      </c>
    </row>
    <row r="6422" spans="1:5" x14ac:dyDescent="0.25">
      <c r="A6422" s="41" t="s">
        <v>74</v>
      </c>
      <c r="B6422" s="42">
        <v>0.08</v>
      </c>
      <c r="C6422" s="42">
        <v>51.76</v>
      </c>
      <c r="D6422" s="42">
        <v>647</v>
      </c>
      <c r="E6422" s="43">
        <v>44593</v>
      </c>
    </row>
    <row r="6423" spans="1:5" x14ac:dyDescent="0.25">
      <c r="A6423" s="41" t="s">
        <v>74</v>
      </c>
      <c r="B6423" s="42">
        <v>0.13500000000000001</v>
      </c>
      <c r="C6423" s="42">
        <v>87.35</v>
      </c>
      <c r="D6423" s="42">
        <v>647.04</v>
      </c>
      <c r="E6423" s="43">
        <v>44593</v>
      </c>
    </row>
    <row r="6424" spans="1:5" x14ac:dyDescent="0.25">
      <c r="A6424" s="41" t="s">
        <v>74</v>
      </c>
      <c r="B6424" s="42">
        <v>0.2</v>
      </c>
      <c r="C6424" s="42">
        <v>129.41999999999999</v>
      </c>
      <c r="D6424" s="42">
        <v>647.1</v>
      </c>
      <c r="E6424" s="43">
        <v>44593</v>
      </c>
    </row>
    <row r="6425" spans="1:5" x14ac:dyDescent="0.25">
      <c r="A6425" s="41" t="s">
        <v>74</v>
      </c>
      <c r="B6425" s="42">
        <v>4.8000000000000001E-2</v>
      </c>
      <c r="C6425" s="42">
        <v>31.06</v>
      </c>
      <c r="D6425" s="42">
        <v>647.08000000000004</v>
      </c>
      <c r="E6425" s="43">
        <v>44593</v>
      </c>
    </row>
    <row r="6426" spans="1:5" x14ac:dyDescent="0.25">
      <c r="A6426" s="41" t="s">
        <v>74</v>
      </c>
      <c r="B6426" s="42">
        <v>5.6000000000000001E-2</v>
      </c>
      <c r="C6426" s="42">
        <v>36.24</v>
      </c>
      <c r="D6426" s="42">
        <v>647.14</v>
      </c>
      <c r="E6426" s="43">
        <v>44593</v>
      </c>
    </row>
    <row r="6427" spans="1:5" x14ac:dyDescent="0.25">
      <c r="A6427" s="41" t="s">
        <v>74</v>
      </c>
      <c r="B6427" s="42">
        <v>0.252</v>
      </c>
      <c r="C6427" s="42">
        <v>163.06</v>
      </c>
      <c r="D6427" s="42">
        <v>647.05999999999995</v>
      </c>
      <c r="E6427" s="43">
        <v>44593</v>
      </c>
    </row>
    <row r="6428" spans="1:5" x14ac:dyDescent="0.25">
      <c r="A6428" s="41" t="s">
        <v>74</v>
      </c>
      <c r="B6428" s="42">
        <v>0.16800000000000001</v>
      </c>
      <c r="C6428" s="42">
        <v>108.71</v>
      </c>
      <c r="D6428" s="42">
        <v>647.08000000000004</v>
      </c>
      <c r="E6428" s="43">
        <v>44593</v>
      </c>
    </row>
    <row r="6429" spans="1:5" x14ac:dyDescent="0.25">
      <c r="A6429" s="41" t="s">
        <v>74</v>
      </c>
      <c r="B6429" s="42">
        <v>0.08</v>
      </c>
      <c r="C6429" s="42">
        <v>51.76</v>
      </c>
      <c r="D6429" s="42">
        <v>647</v>
      </c>
      <c r="E6429" s="43">
        <v>44593</v>
      </c>
    </row>
    <row r="6430" spans="1:5" x14ac:dyDescent="0.25">
      <c r="A6430" s="41" t="s">
        <v>74</v>
      </c>
      <c r="B6430" s="42">
        <v>0.04</v>
      </c>
      <c r="C6430" s="42">
        <v>25.88</v>
      </c>
      <c r="D6430" s="42">
        <v>647</v>
      </c>
      <c r="E6430" s="43">
        <v>44593</v>
      </c>
    </row>
    <row r="6431" spans="1:5" x14ac:dyDescent="0.25">
      <c r="A6431" s="41" t="s">
        <v>74</v>
      </c>
      <c r="B6431" s="42">
        <v>9.4E-2</v>
      </c>
      <c r="C6431" s="42">
        <v>60.82</v>
      </c>
      <c r="D6431" s="42">
        <v>647.02</v>
      </c>
      <c r="E6431" s="43">
        <v>44593</v>
      </c>
    </row>
    <row r="6432" spans="1:5" x14ac:dyDescent="0.25">
      <c r="A6432" s="41" t="s">
        <v>74</v>
      </c>
      <c r="B6432" s="42">
        <v>0.28000000000000003</v>
      </c>
      <c r="C6432" s="42">
        <v>181.18</v>
      </c>
      <c r="D6432" s="42">
        <v>647.07000000000005</v>
      </c>
      <c r="E6432" s="43">
        <v>44593</v>
      </c>
    </row>
    <row r="6433" spans="1:5" x14ac:dyDescent="0.25">
      <c r="A6433" s="41" t="s">
        <v>74</v>
      </c>
      <c r="B6433" s="42">
        <v>0.26900000000000002</v>
      </c>
      <c r="C6433" s="42">
        <v>174.05</v>
      </c>
      <c r="D6433" s="42">
        <v>647.03</v>
      </c>
      <c r="E6433" s="43">
        <v>44593</v>
      </c>
    </row>
    <row r="6434" spans="1:5" x14ac:dyDescent="0.25">
      <c r="A6434" s="41" t="s">
        <v>74</v>
      </c>
      <c r="B6434" s="42">
        <v>0.23499999999999999</v>
      </c>
      <c r="C6434" s="42">
        <v>152.06</v>
      </c>
      <c r="D6434" s="42">
        <v>647.05999999999995</v>
      </c>
      <c r="E6434" s="43">
        <v>44593</v>
      </c>
    </row>
    <row r="6435" spans="1:5" x14ac:dyDescent="0.25">
      <c r="A6435" s="41" t="s">
        <v>74</v>
      </c>
      <c r="B6435" s="42">
        <v>0.08</v>
      </c>
      <c r="C6435" s="42">
        <v>51.76</v>
      </c>
      <c r="D6435" s="42">
        <v>647</v>
      </c>
      <c r="E6435" s="43">
        <v>44593</v>
      </c>
    </row>
    <row r="6436" spans="1:5" x14ac:dyDescent="0.25">
      <c r="A6436" s="41" t="s">
        <v>94</v>
      </c>
      <c r="B6436" s="42">
        <v>0.02</v>
      </c>
      <c r="C6436" s="42">
        <v>15.48</v>
      </c>
      <c r="D6436" s="42">
        <v>774</v>
      </c>
      <c r="E6436" s="43">
        <v>44593</v>
      </c>
    </row>
    <row r="6437" spans="1:5" x14ac:dyDescent="0.25">
      <c r="A6437" s="41" t="s">
        <v>94</v>
      </c>
      <c r="B6437" s="42">
        <v>1.677</v>
      </c>
      <c r="C6437" s="42">
        <v>1328.97</v>
      </c>
      <c r="D6437" s="42">
        <v>792.47</v>
      </c>
      <c r="E6437" s="43">
        <v>44593</v>
      </c>
    </row>
    <row r="6438" spans="1:5" x14ac:dyDescent="0.25">
      <c r="A6438" s="41" t="s">
        <v>94</v>
      </c>
      <c r="B6438" s="42">
        <v>0.124</v>
      </c>
      <c r="C6438" s="42">
        <v>99.82</v>
      </c>
      <c r="D6438" s="42">
        <v>805</v>
      </c>
      <c r="E6438" s="43">
        <v>44593</v>
      </c>
    </row>
    <row r="6439" spans="1:5" x14ac:dyDescent="0.25">
      <c r="A6439" s="41" t="s">
        <v>94</v>
      </c>
      <c r="B6439" s="42">
        <v>0.05</v>
      </c>
      <c r="C6439" s="42">
        <v>40.25</v>
      </c>
      <c r="D6439" s="42">
        <v>805</v>
      </c>
      <c r="E6439" s="43">
        <v>44593</v>
      </c>
    </row>
    <row r="6440" spans="1:5" x14ac:dyDescent="0.25">
      <c r="A6440" s="41" t="s">
        <v>94</v>
      </c>
      <c r="B6440" s="42">
        <v>0.08</v>
      </c>
      <c r="C6440" s="42">
        <v>64.400000000000006</v>
      </c>
      <c r="D6440" s="42">
        <v>805</v>
      </c>
      <c r="E6440" s="43">
        <v>44593</v>
      </c>
    </row>
    <row r="6441" spans="1:5" x14ac:dyDescent="0.25">
      <c r="A6441" s="41" t="s">
        <v>94</v>
      </c>
      <c r="B6441" s="42">
        <v>0.04</v>
      </c>
      <c r="C6441" s="42">
        <v>32.200000000000003</v>
      </c>
      <c r="D6441" s="42">
        <v>805</v>
      </c>
      <c r="E6441" s="43">
        <v>44593</v>
      </c>
    </row>
    <row r="6442" spans="1:5" x14ac:dyDescent="0.25">
      <c r="A6442" s="41" t="s">
        <v>94</v>
      </c>
      <c r="B6442" s="42">
        <v>1.7000000000000001E-2</v>
      </c>
      <c r="C6442" s="42">
        <v>13.68</v>
      </c>
      <c r="D6442" s="42">
        <v>804.71</v>
      </c>
      <c r="E6442" s="43">
        <v>44593</v>
      </c>
    </row>
    <row r="6443" spans="1:5" x14ac:dyDescent="0.25">
      <c r="A6443" s="41" t="s">
        <v>94</v>
      </c>
      <c r="B6443" s="42">
        <v>2.7E-2</v>
      </c>
      <c r="C6443" s="42">
        <v>21.73</v>
      </c>
      <c r="D6443" s="42">
        <v>804.81</v>
      </c>
      <c r="E6443" s="43">
        <v>44593</v>
      </c>
    </row>
    <row r="6444" spans="1:5" x14ac:dyDescent="0.25">
      <c r="A6444" s="41" t="s">
        <v>94</v>
      </c>
      <c r="B6444" s="42">
        <v>0.125</v>
      </c>
      <c r="C6444" s="42">
        <v>100.62</v>
      </c>
      <c r="D6444" s="42">
        <v>804.96</v>
      </c>
      <c r="E6444" s="43">
        <v>44593</v>
      </c>
    </row>
    <row r="6445" spans="1:5" x14ac:dyDescent="0.25">
      <c r="A6445" s="41" t="s">
        <v>94</v>
      </c>
      <c r="B6445" s="42">
        <v>4.4999999999999998E-2</v>
      </c>
      <c r="C6445" s="42">
        <v>36.22</v>
      </c>
      <c r="D6445" s="42">
        <v>804.89</v>
      </c>
      <c r="E6445" s="43">
        <v>44593</v>
      </c>
    </row>
    <row r="6446" spans="1:5" x14ac:dyDescent="0.25">
      <c r="A6446" s="41" t="s">
        <v>94</v>
      </c>
      <c r="B6446" s="42">
        <v>0.05</v>
      </c>
      <c r="C6446" s="42">
        <v>40.25</v>
      </c>
      <c r="D6446" s="42">
        <v>805</v>
      </c>
      <c r="E6446" s="43">
        <v>44593</v>
      </c>
    </row>
    <row r="6447" spans="1:5" x14ac:dyDescent="0.25">
      <c r="A6447" s="41" t="s">
        <v>94</v>
      </c>
      <c r="B6447" s="42">
        <v>1.9419999999999999</v>
      </c>
      <c r="C6447" s="42">
        <v>1516.8</v>
      </c>
      <c r="D6447" s="42">
        <v>781.05</v>
      </c>
      <c r="E6447" s="43">
        <v>44593</v>
      </c>
    </row>
    <row r="6448" spans="1:5" x14ac:dyDescent="0.25">
      <c r="A6448" s="41" t="s">
        <v>94</v>
      </c>
      <c r="B6448" s="42">
        <v>0.06</v>
      </c>
      <c r="C6448" s="42">
        <v>46.44</v>
      </c>
      <c r="D6448" s="42">
        <v>774</v>
      </c>
      <c r="E6448" s="43">
        <v>44593</v>
      </c>
    </row>
    <row r="6449" spans="1:5" x14ac:dyDescent="0.25">
      <c r="A6449" s="41" t="s">
        <v>94</v>
      </c>
      <c r="B6449" s="42">
        <v>0.19500000000000001</v>
      </c>
      <c r="C6449" s="42">
        <v>150.93</v>
      </c>
      <c r="D6449" s="42">
        <v>774</v>
      </c>
      <c r="E6449" s="43">
        <v>44593</v>
      </c>
    </row>
    <row r="6450" spans="1:5" x14ac:dyDescent="0.25">
      <c r="A6450" s="41" t="s">
        <v>94</v>
      </c>
      <c r="B6450" s="42">
        <v>0.08</v>
      </c>
      <c r="C6450" s="42">
        <v>61.92</v>
      </c>
      <c r="D6450" s="42">
        <v>774</v>
      </c>
      <c r="E6450" s="43">
        <v>44593</v>
      </c>
    </row>
    <row r="6451" spans="1:5" x14ac:dyDescent="0.25">
      <c r="A6451" s="41" t="s">
        <v>94</v>
      </c>
      <c r="B6451" s="42">
        <v>3.2000000000000001E-2</v>
      </c>
      <c r="C6451" s="42">
        <v>24.77</v>
      </c>
      <c r="D6451" s="42">
        <v>774.06</v>
      </c>
      <c r="E6451" s="43">
        <v>44593</v>
      </c>
    </row>
    <row r="6452" spans="1:5" x14ac:dyDescent="0.25">
      <c r="A6452" s="41" t="s">
        <v>94</v>
      </c>
      <c r="B6452" s="42">
        <v>0.02</v>
      </c>
      <c r="C6452" s="42">
        <v>15.48</v>
      </c>
      <c r="D6452" s="42">
        <v>774</v>
      </c>
      <c r="E6452" s="43">
        <v>44593</v>
      </c>
    </row>
    <row r="6453" spans="1:5" x14ac:dyDescent="0.25">
      <c r="A6453" s="41" t="s">
        <v>94</v>
      </c>
      <c r="B6453" s="42">
        <v>4.4999999999999998E-2</v>
      </c>
      <c r="C6453" s="42">
        <v>34.83</v>
      </c>
      <c r="D6453" s="42">
        <v>774</v>
      </c>
      <c r="E6453" s="43">
        <v>44593</v>
      </c>
    </row>
    <row r="6454" spans="1:5" x14ac:dyDescent="0.25">
      <c r="A6454" s="41" t="s">
        <v>94</v>
      </c>
      <c r="B6454" s="42">
        <v>0.15</v>
      </c>
      <c r="C6454" s="42">
        <v>116.1</v>
      </c>
      <c r="D6454" s="42">
        <v>774</v>
      </c>
      <c r="E6454" s="43">
        <v>44593</v>
      </c>
    </row>
    <row r="6455" spans="1:5" x14ac:dyDescent="0.25">
      <c r="A6455" s="41" t="s">
        <v>94</v>
      </c>
      <c r="B6455" s="42">
        <v>0.02</v>
      </c>
      <c r="C6455" s="42">
        <v>15.48</v>
      </c>
      <c r="D6455" s="42">
        <v>774</v>
      </c>
      <c r="E6455" s="43">
        <v>44593</v>
      </c>
    </row>
    <row r="6456" spans="1:5" x14ac:dyDescent="0.25">
      <c r="A6456" s="41" t="s">
        <v>94</v>
      </c>
      <c r="B6456" s="42">
        <v>7.4999999999999997E-2</v>
      </c>
      <c r="C6456" s="42">
        <v>58.05</v>
      </c>
      <c r="D6456" s="42">
        <v>774</v>
      </c>
      <c r="E6456" s="43">
        <v>44593</v>
      </c>
    </row>
    <row r="6457" spans="1:5" x14ac:dyDescent="0.25">
      <c r="A6457" s="41" t="s">
        <v>94</v>
      </c>
      <c r="B6457" s="42">
        <v>0.05</v>
      </c>
      <c r="C6457" s="42">
        <v>38.700000000000003</v>
      </c>
      <c r="D6457" s="42">
        <v>774</v>
      </c>
      <c r="E6457" s="43">
        <v>44593</v>
      </c>
    </row>
    <row r="6458" spans="1:5" x14ac:dyDescent="0.25">
      <c r="A6458" s="41" t="s">
        <v>104</v>
      </c>
      <c r="B6458" s="42">
        <v>8.9999999999999993E-3</v>
      </c>
      <c r="C6458" s="42">
        <v>8.75</v>
      </c>
      <c r="D6458" s="42">
        <v>972.22</v>
      </c>
      <c r="E6458" s="43">
        <v>44593</v>
      </c>
    </row>
    <row r="6459" spans="1:5" x14ac:dyDescent="0.25">
      <c r="A6459" s="41" t="s">
        <v>104</v>
      </c>
      <c r="B6459" s="42">
        <v>6.0000000000000001E-3</v>
      </c>
      <c r="C6459" s="42">
        <v>5.83</v>
      </c>
      <c r="D6459" s="42">
        <v>971.67</v>
      </c>
      <c r="E6459" s="43">
        <v>44593</v>
      </c>
    </row>
    <row r="6460" spans="1:5" x14ac:dyDescent="0.25">
      <c r="A6460" s="41" t="s">
        <v>104</v>
      </c>
      <c r="B6460" s="42">
        <v>6.0000000000000001E-3</v>
      </c>
      <c r="C6460" s="42">
        <v>5.83</v>
      </c>
      <c r="D6460" s="42">
        <v>971.67</v>
      </c>
      <c r="E6460" s="43">
        <v>44593</v>
      </c>
    </row>
    <row r="6461" spans="1:5" x14ac:dyDescent="0.25">
      <c r="A6461" s="41" t="s">
        <v>104</v>
      </c>
      <c r="B6461" s="42">
        <v>4.8000000000000001E-2</v>
      </c>
      <c r="C6461" s="42">
        <v>46.67</v>
      </c>
      <c r="D6461" s="42">
        <v>972.29</v>
      </c>
      <c r="E6461" s="43">
        <v>44593</v>
      </c>
    </row>
    <row r="6462" spans="1:5" x14ac:dyDescent="0.25">
      <c r="A6462" s="41" t="s">
        <v>104</v>
      </c>
      <c r="B6462" s="42">
        <v>1.9910000000000001</v>
      </c>
      <c r="C6462" s="42">
        <v>1999.71</v>
      </c>
      <c r="D6462" s="42">
        <v>1004.37</v>
      </c>
      <c r="E6462" s="43">
        <v>44593</v>
      </c>
    </row>
    <row r="6463" spans="1:5" x14ac:dyDescent="0.25">
      <c r="A6463" s="41" t="s">
        <v>104</v>
      </c>
      <c r="B6463" s="42">
        <v>2.4E-2</v>
      </c>
      <c r="C6463" s="42">
        <v>23.7</v>
      </c>
      <c r="D6463" s="42">
        <v>987.5</v>
      </c>
      <c r="E6463" s="43">
        <v>44593</v>
      </c>
    </row>
    <row r="6464" spans="1:5" x14ac:dyDescent="0.25">
      <c r="A6464" s="41" t="s">
        <v>104</v>
      </c>
      <c r="B6464" s="42">
        <v>7.0000000000000001E-3</v>
      </c>
      <c r="C6464" s="42">
        <v>6.91</v>
      </c>
      <c r="D6464" s="42">
        <v>987.14</v>
      </c>
      <c r="E6464" s="43">
        <v>44593</v>
      </c>
    </row>
    <row r="6465" spans="1:5" x14ac:dyDescent="0.25">
      <c r="A6465" s="41" t="s">
        <v>104</v>
      </c>
      <c r="B6465" s="42">
        <v>6.0000000000000001E-3</v>
      </c>
      <c r="C6465" s="42">
        <v>5.92</v>
      </c>
      <c r="D6465" s="42">
        <v>986.67</v>
      </c>
      <c r="E6465" s="43">
        <v>44593</v>
      </c>
    </row>
    <row r="6466" spans="1:5" x14ac:dyDescent="0.25">
      <c r="A6466" s="41" t="s">
        <v>104</v>
      </c>
      <c r="B6466" s="42">
        <v>8.9999999999999993E-3</v>
      </c>
      <c r="C6466" s="42">
        <v>8.89</v>
      </c>
      <c r="D6466" s="42">
        <v>987.78</v>
      </c>
      <c r="E6466" s="43">
        <v>44593</v>
      </c>
    </row>
    <row r="6467" spans="1:5" x14ac:dyDescent="0.25">
      <c r="A6467" s="41" t="s">
        <v>104</v>
      </c>
      <c r="B6467" s="42">
        <v>4.0000000000000001E-3</v>
      </c>
      <c r="C6467" s="42">
        <v>3.95</v>
      </c>
      <c r="D6467" s="42">
        <v>987.5</v>
      </c>
      <c r="E6467" s="43">
        <v>44593</v>
      </c>
    </row>
    <row r="6468" spans="1:5" x14ac:dyDescent="0.25">
      <c r="A6468" s="41" t="s">
        <v>104</v>
      </c>
      <c r="B6468" s="42">
        <v>6.0000000000000001E-3</v>
      </c>
      <c r="C6468" s="42">
        <v>5.92</v>
      </c>
      <c r="D6468" s="42">
        <v>986.67</v>
      </c>
      <c r="E6468" s="43">
        <v>44593</v>
      </c>
    </row>
    <row r="6469" spans="1:5" x14ac:dyDescent="0.25">
      <c r="A6469" s="41" t="s">
        <v>104</v>
      </c>
      <c r="B6469" s="42">
        <v>1.2E-2</v>
      </c>
      <c r="C6469" s="42">
        <v>11.85</v>
      </c>
      <c r="D6469" s="42">
        <v>987.5</v>
      </c>
      <c r="E6469" s="43">
        <v>44593</v>
      </c>
    </row>
    <row r="6470" spans="1:5" x14ac:dyDescent="0.25">
      <c r="A6470" s="41" t="s">
        <v>104</v>
      </c>
      <c r="B6470" s="42">
        <v>8.0000000000000002E-3</v>
      </c>
      <c r="C6470" s="42">
        <v>7.9</v>
      </c>
      <c r="D6470" s="42">
        <v>987.5</v>
      </c>
      <c r="E6470" s="43">
        <v>44593</v>
      </c>
    </row>
    <row r="6471" spans="1:5" x14ac:dyDescent="0.25">
      <c r="A6471" s="41" t="s">
        <v>104</v>
      </c>
      <c r="B6471" s="42">
        <v>1.4999999999999999E-2</v>
      </c>
      <c r="C6471" s="42">
        <v>14.8</v>
      </c>
      <c r="D6471" s="42">
        <v>986.67</v>
      </c>
      <c r="E6471" s="43">
        <v>44593</v>
      </c>
    </row>
    <row r="6472" spans="1:5" x14ac:dyDescent="0.25">
      <c r="A6472" s="41" t="s">
        <v>104</v>
      </c>
      <c r="B6472" s="42">
        <v>0.11</v>
      </c>
      <c r="C6472" s="42">
        <v>108.57</v>
      </c>
      <c r="D6472" s="42">
        <v>987</v>
      </c>
      <c r="E6472" s="43">
        <v>44593</v>
      </c>
    </row>
    <row r="6473" spans="1:5" x14ac:dyDescent="0.25">
      <c r="A6473" s="41" t="s">
        <v>104</v>
      </c>
      <c r="B6473" s="42">
        <v>5.0000000000000001E-3</v>
      </c>
      <c r="C6473" s="42">
        <v>4.9400000000000004</v>
      </c>
      <c r="D6473" s="42">
        <v>988</v>
      </c>
      <c r="E6473" s="43">
        <v>44593</v>
      </c>
    </row>
    <row r="6474" spans="1:5" x14ac:dyDescent="0.25">
      <c r="A6474" s="41" t="s">
        <v>104</v>
      </c>
      <c r="B6474" s="42">
        <v>1.9E-2</v>
      </c>
      <c r="C6474" s="42">
        <v>18.75</v>
      </c>
      <c r="D6474" s="42">
        <v>986.84</v>
      </c>
      <c r="E6474" s="43">
        <v>44593</v>
      </c>
    </row>
    <row r="6475" spans="1:5" x14ac:dyDescent="0.25">
      <c r="A6475" s="41" t="s">
        <v>104</v>
      </c>
      <c r="B6475" s="42">
        <v>4.0000000000000001E-3</v>
      </c>
      <c r="C6475" s="42">
        <v>3.95</v>
      </c>
      <c r="D6475" s="42">
        <v>987.5</v>
      </c>
      <c r="E6475" s="43">
        <v>44593</v>
      </c>
    </row>
    <row r="6476" spans="1:5" x14ac:dyDescent="0.25">
      <c r="A6476" s="41" t="s">
        <v>104</v>
      </c>
      <c r="B6476" s="42">
        <v>2.5000000000000001E-2</v>
      </c>
      <c r="C6476" s="42">
        <v>24.68</v>
      </c>
      <c r="D6476" s="42">
        <v>987.2</v>
      </c>
      <c r="E6476" s="43">
        <v>44593</v>
      </c>
    </row>
    <row r="6477" spans="1:5" x14ac:dyDescent="0.25">
      <c r="A6477" s="41" t="s">
        <v>104</v>
      </c>
      <c r="B6477" s="42">
        <v>6.0000000000000001E-3</v>
      </c>
      <c r="C6477" s="42">
        <v>5.92</v>
      </c>
      <c r="D6477" s="42">
        <v>986.67</v>
      </c>
      <c r="E6477" s="43">
        <v>44593</v>
      </c>
    </row>
    <row r="6478" spans="1:5" x14ac:dyDescent="0.25">
      <c r="A6478" s="41" t="s">
        <v>104</v>
      </c>
      <c r="B6478" s="42">
        <v>7.0000000000000001E-3</v>
      </c>
      <c r="C6478" s="42">
        <v>6.91</v>
      </c>
      <c r="D6478" s="42">
        <v>987.14</v>
      </c>
      <c r="E6478" s="43">
        <v>44593</v>
      </c>
    </row>
    <row r="6479" spans="1:5" x14ac:dyDescent="0.25">
      <c r="A6479" s="41" t="s">
        <v>104</v>
      </c>
      <c r="B6479" s="42">
        <v>2.5000000000000001E-2</v>
      </c>
      <c r="C6479" s="42">
        <v>24.68</v>
      </c>
      <c r="D6479" s="42">
        <v>987.2</v>
      </c>
      <c r="E6479" s="43">
        <v>44593</v>
      </c>
    </row>
    <row r="6480" spans="1:5" x14ac:dyDescent="0.25">
      <c r="A6480" s="41" t="s">
        <v>104</v>
      </c>
      <c r="B6480" s="42">
        <v>1.2999999999999999E-2</v>
      </c>
      <c r="C6480" s="42">
        <v>12.83</v>
      </c>
      <c r="D6480" s="42">
        <v>986.92</v>
      </c>
      <c r="E6480" s="43">
        <v>44593</v>
      </c>
    </row>
    <row r="6481" spans="1:5" x14ac:dyDescent="0.25">
      <c r="A6481" s="41" t="s">
        <v>104</v>
      </c>
      <c r="B6481" s="42">
        <v>1.6E-2</v>
      </c>
      <c r="C6481" s="42">
        <v>15.79</v>
      </c>
      <c r="D6481" s="42">
        <v>986.88</v>
      </c>
      <c r="E6481" s="43">
        <v>44593</v>
      </c>
    </row>
    <row r="6482" spans="1:5" x14ac:dyDescent="0.25">
      <c r="A6482" s="41" t="s">
        <v>104</v>
      </c>
      <c r="B6482" s="42">
        <v>2E-3</v>
      </c>
      <c r="C6482" s="42">
        <v>1.97</v>
      </c>
      <c r="D6482" s="42">
        <v>985</v>
      </c>
      <c r="E6482" s="43">
        <v>44593</v>
      </c>
    </row>
    <row r="6483" spans="1:5" x14ac:dyDescent="0.25">
      <c r="A6483" s="41" t="s">
        <v>104</v>
      </c>
      <c r="B6483" s="42">
        <v>4.0000000000000001E-3</v>
      </c>
      <c r="C6483" s="42">
        <v>3.95</v>
      </c>
      <c r="D6483" s="42">
        <v>987.5</v>
      </c>
      <c r="E6483" s="43">
        <v>44593</v>
      </c>
    </row>
    <row r="6484" spans="1:5" x14ac:dyDescent="0.25">
      <c r="A6484" s="41" t="s">
        <v>104</v>
      </c>
      <c r="B6484" s="42">
        <v>1.7000000000000001E-2</v>
      </c>
      <c r="C6484" s="42">
        <v>16.77</v>
      </c>
      <c r="D6484" s="42">
        <v>986.47</v>
      </c>
      <c r="E6484" s="43">
        <v>44593</v>
      </c>
    </row>
    <row r="6485" spans="1:5" x14ac:dyDescent="0.25">
      <c r="A6485" s="41" t="s">
        <v>104</v>
      </c>
      <c r="B6485" s="42">
        <v>2.1999999999999999E-2</v>
      </c>
      <c r="C6485" s="42">
        <v>21.71</v>
      </c>
      <c r="D6485" s="42">
        <v>986.82</v>
      </c>
      <c r="E6485" s="43">
        <v>44593</v>
      </c>
    </row>
    <row r="6486" spans="1:5" x14ac:dyDescent="0.25">
      <c r="A6486" s="41" t="s">
        <v>104</v>
      </c>
      <c r="B6486" s="42">
        <v>2.4E-2</v>
      </c>
      <c r="C6486" s="42">
        <v>23.7</v>
      </c>
      <c r="D6486" s="42">
        <v>987.5</v>
      </c>
      <c r="E6486" s="43">
        <v>44593</v>
      </c>
    </row>
    <row r="6487" spans="1:5" x14ac:dyDescent="0.25">
      <c r="A6487" s="41" t="s">
        <v>104</v>
      </c>
      <c r="B6487" s="42">
        <v>7.0000000000000001E-3</v>
      </c>
      <c r="C6487" s="42">
        <v>6.91</v>
      </c>
      <c r="D6487" s="42">
        <v>987.14</v>
      </c>
      <c r="E6487" s="43">
        <v>44593</v>
      </c>
    </row>
    <row r="6488" spans="1:5" x14ac:dyDescent="0.25">
      <c r="A6488" s="41" t="s">
        <v>104</v>
      </c>
      <c r="B6488" s="42">
        <v>1.9E-2</v>
      </c>
      <c r="C6488" s="42">
        <v>18.75</v>
      </c>
      <c r="D6488" s="42">
        <v>986.84</v>
      </c>
      <c r="E6488" s="43">
        <v>44593</v>
      </c>
    </row>
    <row r="6489" spans="1:5" x14ac:dyDescent="0.25">
      <c r="A6489" s="41" t="s">
        <v>104</v>
      </c>
      <c r="B6489" s="42">
        <v>1.2999999999999999E-2</v>
      </c>
      <c r="C6489" s="42">
        <v>12.83</v>
      </c>
      <c r="D6489" s="42">
        <v>986.92</v>
      </c>
      <c r="E6489" s="43">
        <v>44593</v>
      </c>
    </row>
    <row r="6490" spans="1:5" x14ac:dyDescent="0.25">
      <c r="A6490" s="41" t="s">
        <v>104</v>
      </c>
      <c r="B6490" s="42">
        <v>6.0000000000000001E-3</v>
      </c>
      <c r="C6490" s="42">
        <v>5.92</v>
      </c>
      <c r="D6490" s="42">
        <v>986.67</v>
      </c>
      <c r="E6490" s="43">
        <v>44593</v>
      </c>
    </row>
    <row r="6491" spans="1:5" x14ac:dyDescent="0.25">
      <c r="A6491" s="41" t="s">
        <v>104</v>
      </c>
      <c r="B6491" s="42">
        <v>6.0000000000000001E-3</v>
      </c>
      <c r="C6491" s="42">
        <v>5.92</v>
      </c>
      <c r="D6491" s="42">
        <v>986.67</v>
      </c>
      <c r="E6491" s="43">
        <v>44593</v>
      </c>
    </row>
    <row r="6492" spans="1:5" x14ac:dyDescent="0.25">
      <c r="A6492" s="41" t="s">
        <v>104</v>
      </c>
      <c r="B6492" s="42">
        <v>4.1000000000000002E-2</v>
      </c>
      <c r="C6492" s="42">
        <v>40.47</v>
      </c>
      <c r="D6492" s="42">
        <v>987.07</v>
      </c>
      <c r="E6492" s="43">
        <v>44593</v>
      </c>
    </row>
    <row r="6493" spans="1:5" x14ac:dyDescent="0.25">
      <c r="A6493" s="41" t="s">
        <v>104</v>
      </c>
      <c r="B6493" s="42">
        <v>0.23799999999999999</v>
      </c>
      <c r="C6493" s="42">
        <v>234.91</v>
      </c>
      <c r="D6493" s="42">
        <v>987.02</v>
      </c>
      <c r="E6493" s="43">
        <v>44593</v>
      </c>
    </row>
    <row r="6494" spans="1:5" x14ac:dyDescent="0.25">
      <c r="A6494" s="41" t="s">
        <v>104</v>
      </c>
      <c r="B6494" s="42">
        <v>1.7999999999999999E-2</v>
      </c>
      <c r="C6494" s="42">
        <v>17.77</v>
      </c>
      <c r="D6494" s="42">
        <v>987.22</v>
      </c>
      <c r="E6494" s="43">
        <v>44593</v>
      </c>
    </row>
    <row r="6495" spans="1:5" x14ac:dyDescent="0.25">
      <c r="A6495" s="41" t="s">
        <v>104</v>
      </c>
      <c r="B6495" s="42">
        <v>3.7999999999999999E-2</v>
      </c>
      <c r="C6495" s="42">
        <v>37.51</v>
      </c>
      <c r="D6495" s="42">
        <v>987.11</v>
      </c>
      <c r="E6495" s="43">
        <v>44593</v>
      </c>
    </row>
    <row r="6496" spans="1:5" x14ac:dyDescent="0.25">
      <c r="A6496" s="41" t="s">
        <v>104</v>
      </c>
      <c r="B6496" s="42">
        <v>3.3000000000000002E-2</v>
      </c>
      <c r="C6496" s="42">
        <v>32.57</v>
      </c>
      <c r="D6496" s="42">
        <v>986.97</v>
      </c>
      <c r="E6496" s="43">
        <v>44593</v>
      </c>
    </row>
    <row r="6497" spans="1:5" x14ac:dyDescent="0.25">
      <c r="A6497" s="41" t="s">
        <v>104</v>
      </c>
      <c r="B6497" s="42">
        <v>5.0000000000000001E-3</v>
      </c>
      <c r="C6497" s="42">
        <v>4.9400000000000004</v>
      </c>
      <c r="D6497" s="42">
        <v>988</v>
      </c>
      <c r="E6497" s="43">
        <v>44593</v>
      </c>
    </row>
    <row r="6498" spans="1:5" x14ac:dyDescent="0.25">
      <c r="A6498" s="41" t="s">
        <v>104</v>
      </c>
      <c r="B6498" s="42">
        <v>2.1999999999999999E-2</v>
      </c>
      <c r="C6498" s="42">
        <v>21.72</v>
      </c>
      <c r="D6498" s="42">
        <v>987.27</v>
      </c>
      <c r="E6498" s="43">
        <v>44593</v>
      </c>
    </row>
    <row r="6499" spans="1:5" x14ac:dyDescent="0.25">
      <c r="A6499" s="41" t="s">
        <v>104</v>
      </c>
      <c r="B6499" s="42">
        <v>1.2999999999999999E-2</v>
      </c>
      <c r="C6499" s="42">
        <v>12.83</v>
      </c>
      <c r="D6499" s="42">
        <v>986.92</v>
      </c>
      <c r="E6499" s="43">
        <v>44593</v>
      </c>
    </row>
    <row r="6500" spans="1:5" x14ac:dyDescent="0.25">
      <c r="A6500" s="41" t="s">
        <v>104</v>
      </c>
      <c r="B6500" s="42">
        <v>5.0000000000000001E-3</v>
      </c>
      <c r="C6500" s="42">
        <v>4.93</v>
      </c>
      <c r="D6500" s="42">
        <v>986</v>
      </c>
      <c r="E6500" s="43">
        <v>44593</v>
      </c>
    </row>
    <row r="6501" spans="1:5" x14ac:dyDescent="0.25">
      <c r="A6501" s="41" t="s">
        <v>104</v>
      </c>
      <c r="B6501" s="42">
        <v>8.0000000000000002E-3</v>
      </c>
      <c r="C6501" s="42">
        <v>7.9</v>
      </c>
      <c r="D6501" s="42">
        <v>987.5</v>
      </c>
      <c r="E6501" s="43">
        <v>44593</v>
      </c>
    </row>
    <row r="6502" spans="1:5" x14ac:dyDescent="0.25">
      <c r="A6502" s="41" t="s">
        <v>104</v>
      </c>
      <c r="B6502" s="42">
        <v>5.0000000000000001E-3</v>
      </c>
      <c r="C6502" s="42">
        <v>4.93</v>
      </c>
      <c r="D6502" s="42">
        <v>986</v>
      </c>
      <c r="E6502" s="43">
        <v>44593</v>
      </c>
    </row>
    <row r="6503" spans="1:5" x14ac:dyDescent="0.25">
      <c r="A6503" s="41" t="s">
        <v>104</v>
      </c>
      <c r="B6503" s="42">
        <v>2.1000000000000001E-2</v>
      </c>
      <c r="C6503" s="42">
        <v>20.73</v>
      </c>
      <c r="D6503" s="42">
        <v>987.14</v>
      </c>
      <c r="E6503" s="43">
        <v>44593</v>
      </c>
    </row>
    <row r="6504" spans="1:5" x14ac:dyDescent="0.25">
      <c r="A6504" s="41" t="s">
        <v>104</v>
      </c>
      <c r="B6504" s="42">
        <v>1.0999999999999999E-2</v>
      </c>
      <c r="C6504" s="42">
        <v>10.86</v>
      </c>
      <c r="D6504" s="42">
        <v>987.27</v>
      </c>
      <c r="E6504" s="43">
        <v>44593</v>
      </c>
    </row>
    <row r="6505" spans="1:5" x14ac:dyDescent="0.25">
      <c r="A6505" s="41" t="s">
        <v>104</v>
      </c>
      <c r="B6505" s="42">
        <v>3.5999999999999997E-2</v>
      </c>
      <c r="C6505" s="42">
        <v>35.53</v>
      </c>
      <c r="D6505" s="42">
        <v>986.94</v>
      </c>
      <c r="E6505" s="43">
        <v>44593</v>
      </c>
    </row>
    <row r="6506" spans="1:5" x14ac:dyDescent="0.25">
      <c r="A6506" s="41" t="s">
        <v>104</v>
      </c>
      <c r="B6506" s="42">
        <v>0.11</v>
      </c>
      <c r="C6506" s="42">
        <v>108.57</v>
      </c>
      <c r="D6506" s="42">
        <v>987</v>
      </c>
      <c r="E6506" s="43">
        <v>44593</v>
      </c>
    </row>
    <row r="6507" spans="1:5" x14ac:dyDescent="0.25">
      <c r="A6507" s="41" t="s">
        <v>104</v>
      </c>
      <c r="B6507" s="42">
        <v>6.0000000000000001E-3</v>
      </c>
      <c r="C6507" s="42">
        <v>5.92</v>
      </c>
      <c r="D6507" s="42">
        <v>986.67</v>
      </c>
      <c r="E6507" s="43">
        <v>44593</v>
      </c>
    </row>
    <row r="6508" spans="1:5" x14ac:dyDescent="0.25">
      <c r="A6508" s="41" t="s">
        <v>104</v>
      </c>
      <c r="B6508" s="42">
        <v>3.3000000000000002E-2</v>
      </c>
      <c r="C6508" s="42">
        <v>32.86</v>
      </c>
      <c r="D6508" s="42">
        <v>995.76</v>
      </c>
      <c r="E6508" s="43">
        <v>44593</v>
      </c>
    </row>
    <row r="6509" spans="1:5" x14ac:dyDescent="0.25">
      <c r="A6509" s="41" t="s">
        <v>104</v>
      </c>
      <c r="B6509" s="42">
        <v>1.7999999999999999E-2</v>
      </c>
      <c r="C6509" s="42">
        <v>19.100000000000001</v>
      </c>
      <c r="D6509" s="42">
        <v>1061.1099999999999</v>
      </c>
      <c r="E6509" s="43">
        <v>44593</v>
      </c>
    </row>
    <row r="6510" spans="1:5" x14ac:dyDescent="0.25">
      <c r="A6510" s="41" t="s">
        <v>104</v>
      </c>
      <c r="B6510" s="42">
        <v>8.0000000000000002E-3</v>
      </c>
      <c r="C6510" s="42">
        <v>8.49</v>
      </c>
      <c r="D6510" s="42">
        <v>1061.25</v>
      </c>
      <c r="E6510" s="43">
        <v>44593</v>
      </c>
    </row>
    <row r="6511" spans="1:5" x14ac:dyDescent="0.25">
      <c r="A6511" s="41" t="s">
        <v>104</v>
      </c>
      <c r="B6511" s="42">
        <v>3.2000000000000001E-2</v>
      </c>
      <c r="C6511" s="42">
        <v>33.950000000000003</v>
      </c>
      <c r="D6511" s="42">
        <v>1060.94</v>
      </c>
      <c r="E6511" s="43">
        <v>44593</v>
      </c>
    </row>
    <row r="6512" spans="1:5" x14ac:dyDescent="0.25">
      <c r="A6512" s="41" t="s">
        <v>104</v>
      </c>
      <c r="B6512" s="42">
        <v>1.7999999999999999E-2</v>
      </c>
      <c r="C6512" s="42">
        <v>19.100000000000001</v>
      </c>
      <c r="D6512" s="42">
        <v>1061.1099999999999</v>
      </c>
      <c r="E6512" s="43">
        <v>44593</v>
      </c>
    </row>
    <row r="6513" spans="1:5" x14ac:dyDescent="0.25">
      <c r="A6513" s="41" t="s">
        <v>104</v>
      </c>
      <c r="B6513" s="42">
        <v>1.6E-2</v>
      </c>
      <c r="C6513" s="42">
        <v>16.98</v>
      </c>
      <c r="D6513" s="42">
        <v>1061.25</v>
      </c>
      <c r="E6513" s="43">
        <v>44593</v>
      </c>
    </row>
    <row r="6514" spans="1:5" x14ac:dyDescent="0.25">
      <c r="A6514" s="41" t="s">
        <v>104</v>
      </c>
      <c r="B6514" s="42">
        <v>5.0000000000000001E-3</v>
      </c>
      <c r="C6514" s="42">
        <v>5.31</v>
      </c>
      <c r="D6514" s="42">
        <v>1062</v>
      </c>
      <c r="E6514" s="43">
        <v>44593</v>
      </c>
    </row>
    <row r="6515" spans="1:5" x14ac:dyDescent="0.25">
      <c r="A6515" s="41" t="s">
        <v>104</v>
      </c>
      <c r="B6515" s="42">
        <v>1.7000000000000001E-2</v>
      </c>
      <c r="C6515" s="42">
        <v>18.04</v>
      </c>
      <c r="D6515" s="42">
        <v>1061.18</v>
      </c>
      <c r="E6515" s="43">
        <v>44593</v>
      </c>
    </row>
    <row r="6516" spans="1:5" x14ac:dyDescent="0.25">
      <c r="A6516" s="41" t="s">
        <v>104</v>
      </c>
      <c r="B6516" s="42">
        <v>1.7000000000000001E-2</v>
      </c>
      <c r="C6516" s="42">
        <v>18.04</v>
      </c>
      <c r="D6516" s="42">
        <v>1061.18</v>
      </c>
      <c r="E6516" s="43">
        <v>44593</v>
      </c>
    </row>
    <row r="6517" spans="1:5" x14ac:dyDescent="0.25">
      <c r="A6517" s="41" t="s">
        <v>104</v>
      </c>
      <c r="B6517" s="42">
        <v>2.4E-2</v>
      </c>
      <c r="C6517" s="42">
        <v>25.47</v>
      </c>
      <c r="D6517" s="42">
        <v>1061.25</v>
      </c>
      <c r="E6517" s="43">
        <v>44593</v>
      </c>
    </row>
    <row r="6518" spans="1:5" x14ac:dyDescent="0.25">
      <c r="A6518" s="41" t="s">
        <v>104</v>
      </c>
      <c r="B6518" s="42">
        <v>2E-3</v>
      </c>
      <c r="C6518" s="42">
        <v>2.12</v>
      </c>
      <c r="D6518" s="42">
        <v>1060</v>
      </c>
      <c r="E6518" s="43">
        <v>44593</v>
      </c>
    </row>
    <row r="6519" spans="1:5" x14ac:dyDescent="0.25">
      <c r="A6519" s="41" t="s">
        <v>104</v>
      </c>
      <c r="B6519" s="42">
        <v>6.0000000000000001E-3</v>
      </c>
      <c r="C6519" s="42">
        <v>6.37</v>
      </c>
      <c r="D6519" s="42">
        <v>1061.67</v>
      </c>
      <c r="E6519" s="43">
        <v>44593</v>
      </c>
    </row>
    <row r="6520" spans="1:5" x14ac:dyDescent="0.25">
      <c r="A6520" s="41" t="s">
        <v>104</v>
      </c>
      <c r="B6520" s="42">
        <v>2.5999999999999999E-2</v>
      </c>
      <c r="C6520" s="42">
        <v>27.59</v>
      </c>
      <c r="D6520" s="42">
        <v>1061.1500000000001</v>
      </c>
      <c r="E6520" s="43">
        <v>44593</v>
      </c>
    </row>
    <row r="6521" spans="1:5" x14ac:dyDescent="0.25">
      <c r="A6521" s="41" t="s">
        <v>104</v>
      </c>
      <c r="B6521" s="42">
        <v>1.4E-2</v>
      </c>
      <c r="C6521" s="42">
        <v>14.85</v>
      </c>
      <c r="D6521" s="42">
        <v>1060.71</v>
      </c>
      <c r="E6521" s="43">
        <v>44593</v>
      </c>
    </row>
    <row r="6522" spans="1:5" x14ac:dyDescent="0.25">
      <c r="A6522" s="41" t="s">
        <v>235</v>
      </c>
      <c r="B6522" s="42">
        <v>0.5</v>
      </c>
      <c r="C6522" s="42">
        <v>1020</v>
      </c>
      <c r="D6522" s="42">
        <v>2040</v>
      </c>
      <c r="E6522" s="43">
        <v>44593</v>
      </c>
    </row>
    <row r="6523" spans="1:5" x14ac:dyDescent="0.25">
      <c r="A6523" s="41" t="s">
        <v>50</v>
      </c>
      <c r="B6523" s="42">
        <v>0.77800000000000002</v>
      </c>
      <c r="C6523" s="42">
        <v>758.55</v>
      </c>
      <c r="D6523" s="42">
        <v>975</v>
      </c>
      <c r="E6523" s="43">
        <v>44593</v>
      </c>
    </row>
    <row r="6524" spans="1:5" x14ac:dyDescent="0.25">
      <c r="A6524" s="41" t="s">
        <v>50</v>
      </c>
      <c r="B6524" s="42">
        <v>0.77800000000000002</v>
      </c>
      <c r="C6524" s="42">
        <v>758.55</v>
      </c>
      <c r="D6524" s="42">
        <v>975</v>
      </c>
      <c r="E6524" s="43">
        <v>44593</v>
      </c>
    </row>
    <row r="6525" spans="1:5" x14ac:dyDescent="0.25">
      <c r="A6525" s="41" t="s">
        <v>50</v>
      </c>
      <c r="B6525" s="42">
        <v>3.46</v>
      </c>
      <c r="C6525" s="42">
        <v>3373.5</v>
      </c>
      <c r="D6525" s="42">
        <v>975</v>
      </c>
      <c r="E6525" s="43">
        <v>44593</v>
      </c>
    </row>
    <row r="6526" spans="1:5" x14ac:dyDescent="0.25">
      <c r="A6526" s="41" t="s">
        <v>50</v>
      </c>
      <c r="B6526" s="42">
        <v>0.7</v>
      </c>
      <c r="C6526" s="42">
        <v>682.5</v>
      </c>
      <c r="D6526" s="42">
        <v>975</v>
      </c>
      <c r="E6526" s="43">
        <v>44593</v>
      </c>
    </row>
    <row r="6527" spans="1:5" x14ac:dyDescent="0.25">
      <c r="A6527" s="41" t="s">
        <v>50</v>
      </c>
      <c r="B6527" s="42">
        <v>1.0329999999999999</v>
      </c>
      <c r="C6527" s="42">
        <v>1007.18</v>
      </c>
      <c r="D6527" s="42">
        <v>975</v>
      </c>
      <c r="E6527" s="43">
        <v>44593</v>
      </c>
    </row>
    <row r="6528" spans="1:5" x14ac:dyDescent="0.25">
      <c r="A6528" s="41" t="s">
        <v>50</v>
      </c>
      <c r="B6528" s="42">
        <v>1.167</v>
      </c>
      <c r="C6528" s="42">
        <v>1137.82</v>
      </c>
      <c r="D6528" s="42">
        <v>975</v>
      </c>
      <c r="E6528" s="43">
        <v>44593</v>
      </c>
    </row>
    <row r="6529" spans="1:5" x14ac:dyDescent="0.25">
      <c r="A6529" s="41" t="s">
        <v>50</v>
      </c>
      <c r="B6529" s="42">
        <v>0.77800000000000002</v>
      </c>
      <c r="C6529" s="42">
        <v>758.55</v>
      </c>
      <c r="D6529" s="42">
        <v>975</v>
      </c>
      <c r="E6529" s="43">
        <v>44593</v>
      </c>
    </row>
    <row r="6530" spans="1:5" x14ac:dyDescent="0.25">
      <c r="A6530" s="41" t="s">
        <v>50</v>
      </c>
      <c r="B6530" s="42">
        <v>0.77800000000000002</v>
      </c>
      <c r="C6530" s="42">
        <v>758.55</v>
      </c>
      <c r="D6530" s="42">
        <v>975</v>
      </c>
      <c r="E6530" s="43">
        <v>44593</v>
      </c>
    </row>
    <row r="6531" spans="1:5" x14ac:dyDescent="0.25">
      <c r="A6531" s="41" t="s">
        <v>50</v>
      </c>
      <c r="B6531" s="42">
        <v>0.77800000000000002</v>
      </c>
      <c r="C6531" s="42">
        <v>758.55</v>
      </c>
      <c r="D6531" s="42">
        <v>975</v>
      </c>
      <c r="E6531" s="43">
        <v>44593</v>
      </c>
    </row>
    <row r="6532" spans="1:5" x14ac:dyDescent="0.25">
      <c r="A6532" s="41" t="s">
        <v>50</v>
      </c>
      <c r="B6532" s="42">
        <v>0.77800000000000002</v>
      </c>
      <c r="C6532" s="42">
        <v>758.55</v>
      </c>
      <c r="D6532" s="42">
        <v>975</v>
      </c>
      <c r="E6532" s="43">
        <v>44593</v>
      </c>
    </row>
    <row r="6533" spans="1:5" x14ac:dyDescent="0.25">
      <c r="A6533" s="41" t="s">
        <v>50</v>
      </c>
      <c r="B6533" s="42">
        <v>1.615</v>
      </c>
      <c r="C6533" s="42">
        <v>1574.62</v>
      </c>
      <c r="D6533" s="42">
        <v>975</v>
      </c>
      <c r="E6533" s="43">
        <v>44593</v>
      </c>
    </row>
    <row r="6534" spans="1:5" x14ac:dyDescent="0.25">
      <c r="A6534" s="41" t="s">
        <v>50</v>
      </c>
      <c r="B6534" s="42">
        <v>0.77800000000000002</v>
      </c>
      <c r="C6534" s="42">
        <v>758.55</v>
      </c>
      <c r="D6534" s="42">
        <v>975</v>
      </c>
      <c r="E6534" s="43">
        <v>44593</v>
      </c>
    </row>
    <row r="6535" spans="1:5" x14ac:dyDescent="0.25">
      <c r="A6535" s="41" t="s">
        <v>50</v>
      </c>
      <c r="B6535" s="42">
        <v>1.333</v>
      </c>
      <c r="C6535" s="42">
        <v>1299.68</v>
      </c>
      <c r="D6535" s="42">
        <v>975</v>
      </c>
      <c r="E6535" s="43">
        <v>44593</v>
      </c>
    </row>
    <row r="6536" spans="1:5" x14ac:dyDescent="0.25">
      <c r="A6536" s="41" t="s">
        <v>50</v>
      </c>
      <c r="B6536" s="42">
        <v>1.167</v>
      </c>
      <c r="C6536" s="42">
        <v>1137.83</v>
      </c>
      <c r="D6536" s="42">
        <v>975</v>
      </c>
      <c r="E6536" s="43">
        <v>44593</v>
      </c>
    </row>
    <row r="6537" spans="1:5" x14ac:dyDescent="0.25">
      <c r="A6537" s="41" t="s">
        <v>50</v>
      </c>
      <c r="B6537" s="42">
        <v>0.77800000000000002</v>
      </c>
      <c r="C6537" s="42">
        <v>758.55</v>
      </c>
      <c r="D6537" s="42">
        <v>975</v>
      </c>
      <c r="E6537" s="43">
        <v>44593</v>
      </c>
    </row>
    <row r="6538" spans="1:5" x14ac:dyDescent="0.25">
      <c r="A6538" s="41" t="s">
        <v>50</v>
      </c>
      <c r="B6538" s="42">
        <v>1.167</v>
      </c>
      <c r="C6538" s="42">
        <v>1137.82</v>
      </c>
      <c r="D6538" s="42">
        <v>975</v>
      </c>
      <c r="E6538" s="43">
        <v>44593</v>
      </c>
    </row>
    <row r="6539" spans="1:5" x14ac:dyDescent="0.25">
      <c r="A6539" s="41" t="s">
        <v>50</v>
      </c>
      <c r="B6539" s="42">
        <v>1.5549999999999999</v>
      </c>
      <c r="C6539" s="42">
        <v>1516.12</v>
      </c>
      <c r="D6539" s="42">
        <v>975</v>
      </c>
      <c r="E6539" s="43">
        <v>44593</v>
      </c>
    </row>
    <row r="6540" spans="1:5" x14ac:dyDescent="0.25">
      <c r="A6540" s="41" t="s">
        <v>50</v>
      </c>
      <c r="B6540" s="42">
        <v>2.2949999999999999</v>
      </c>
      <c r="C6540" s="42">
        <v>2237.63</v>
      </c>
      <c r="D6540" s="42">
        <v>975</v>
      </c>
      <c r="E6540" s="43">
        <v>44593</v>
      </c>
    </row>
    <row r="6541" spans="1:5" x14ac:dyDescent="0.25">
      <c r="A6541" s="41" t="s">
        <v>50</v>
      </c>
      <c r="B6541" s="42">
        <v>0.8</v>
      </c>
      <c r="C6541" s="42">
        <v>780</v>
      </c>
      <c r="D6541" s="42">
        <v>975</v>
      </c>
      <c r="E6541" s="43">
        <v>44593</v>
      </c>
    </row>
    <row r="6542" spans="1:5" x14ac:dyDescent="0.25">
      <c r="A6542" s="41" t="s">
        <v>50</v>
      </c>
      <c r="B6542" s="42">
        <v>1.587</v>
      </c>
      <c r="C6542" s="42">
        <v>1547.33</v>
      </c>
      <c r="D6542" s="42">
        <v>975</v>
      </c>
      <c r="E6542" s="43">
        <v>44593</v>
      </c>
    </row>
    <row r="6543" spans="1:5" x14ac:dyDescent="0.25">
      <c r="A6543" s="41" t="s">
        <v>50</v>
      </c>
      <c r="B6543" s="42">
        <v>1.587</v>
      </c>
      <c r="C6543" s="42">
        <v>1547.32</v>
      </c>
      <c r="D6543" s="42">
        <v>975</v>
      </c>
      <c r="E6543" s="43">
        <v>44593</v>
      </c>
    </row>
    <row r="6544" spans="1:5" x14ac:dyDescent="0.25">
      <c r="A6544" s="41" t="s">
        <v>50</v>
      </c>
      <c r="B6544" s="42">
        <v>1.587</v>
      </c>
      <c r="C6544" s="42">
        <v>1547.32</v>
      </c>
      <c r="D6544" s="42">
        <v>975</v>
      </c>
      <c r="E6544" s="43">
        <v>44593</v>
      </c>
    </row>
    <row r="6545" spans="1:5" x14ac:dyDescent="0.25">
      <c r="A6545" s="41" t="s">
        <v>50</v>
      </c>
      <c r="B6545" s="42">
        <v>1.587</v>
      </c>
      <c r="C6545" s="42">
        <v>1547.33</v>
      </c>
      <c r="D6545" s="42">
        <v>975</v>
      </c>
      <c r="E6545" s="43">
        <v>44593</v>
      </c>
    </row>
    <row r="6546" spans="1:5" x14ac:dyDescent="0.25">
      <c r="A6546" s="41" t="s">
        <v>50</v>
      </c>
      <c r="B6546" s="42">
        <v>1.587</v>
      </c>
      <c r="C6546" s="42">
        <v>1547.32</v>
      </c>
      <c r="D6546" s="42">
        <v>975</v>
      </c>
      <c r="E6546" s="43">
        <v>44593</v>
      </c>
    </row>
    <row r="6547" spans="1:5" x14ac:dyDescent="0.25">
      <c r="A6547" s="41" t="s">
        <v>50</v>
      </c>
      <c r="B6547" s="42">
        <v>1.587</v>
      </c>
      <c r="C6547" s="42">
        <v>1547.33</v>
      </c>
      <c r="D6547" s="42">
        <v>975</v>
      </c>
      <c r="E6547" s="43">
        <v>44593</v>
      </c>
    </row>
    <row r="6548" spans="1:5" x14ac:dyDescent="0.25">
      <c r="A6548" s="41" t="s">
        <v>50</v>
      </c>
      <c r="B6548" s="42">
        <v>0.47799999999999998</v>
      </c>
      <c r="C6548" s="42">
        <v>466.05</v>
      </c>
      <c r="D6548" s="42">
        <v>975</v>
      </c>
      <c r="E6548" s="43">
        <v>44593</v>
      </c>
    </row>
    <row r="6549" spans="1:5" x14ac:dyDescent="0.25">
      <c r="A6549" s="41" t="s">
        <v>50</v>
      </c>
      <c r="B6549" s="42">
        <v>1.587</v>
      </c>
      <c r="C6549" s="42">
        <v>1587</v>
      </c>
      <c r="D6549" s="42">
        <v>1000</v>
      </c>
      <c r="E6549" s="43">
        <v>44593</v>
      </c>
    </row>
    <row r="6550" spans="1:5" x14ac:dyDescent="0.25">
      <c r="A6550" s="41" t="s">
        <v>50</v>
      </c>
      <c r="B6550" s="42">
        <v>1.724</v>
      </c>
      <c r="C6550" s="42">
        <v>1724</v>
      </c>
      <c r="D6550" s="42">
        <v>1000</v>
      </c>
      <c r="E6550" s="43">
        <v>44593</v>
      </c>
    </row>
    <row r="6551" spans="1:5" x14ac:dyDescent="0.25">
      <c r="A6551" s="41" t="s">
        <v>50</v>
      </c>
      <c r="B6551" s="42">
        <v>1.587</v>
      </c>
      <c r="C6551" s="42">
        <v>1587</v>
      </c>
      <c r="D6551" s="42">
        <v>1000</v>
      </c>
      <c r="E6551" s="43">
        <v>44593</v>
      </c>
    </row>
    <row r="6552" spans="1:5" x14ac:dyDescent="0.25">
      <c r="A6552" s="41" t="s">
        <v>50</v>
      </c>
      <c r="B6552" s="42">
        <v>1.587</v>
      </c>
      <c r="C6552" s="42">
        <v>1587</v>
      </c>
      <c r="D6552" s="42">
        <v>1000</v>
      </c>
      <c r="E6552" s="43">
        <v>44593</v>
      </c>
    </row>
    <row r="6553" spans="1:5" x14ac:dyDescent="0.25">
      <c r="A6553" s="41" t="s">
        <v>99</v>
      </c>
      <c r="B6553" s="42">
        <v>0.3</v>
      </c>
      <c r="C6553" s="42">
        <v>150</v>
      </c>
      <c r="D6553" s="42">
        <v>500</v>
      </c>
      <c r="E6553" s="43">
        <v>44593</v>
      </c>
    </row>
    <row r="6554" spans="1:5" x14ac:dyDescent="0.25">
      <c r="A6554" s="41" t="s">
        <v>99</v>
      </c>
      <c r="B6554" s="42">
        <v>0.3</v>
      </c>
      <c r="C6554" s="42">
        <v>150</v>
      </c>
      <c r="D6554" s="42">
        <v>500</v>
      </c>
      <c r="E6554" s="43">
        <v>44593</v>
      </c>
    </row>
    <row r="6555" spans="1:5" x14ac:dyDescent="0.25">
      <c r="A6555" s="41" t="s">
        <v>99</v>
      </c>
      <c r="B6555" s="42">
        <v>0.6</v>
      </c>
      <c r="C6555" s="42">
        <v>300</v>
      </c>
      <c r="D6555" s="42">
        <v>500</v>
      </c>
      <c r="E6555" s="43">
        <v>44593</v>
      </c>
    </row>
    <row r="6556" spans="1:5" x14ac:dyDescent="0.25">
      <c r="A6556" s="41" t="s">
        <v>99</v>
      </c>
      <c r="B6556" s="42">
        <v>0.3</v>
      </c>
      <c r="C6556" s="42">
        <v>150</v>
      </c>
      <c r="D6556" s="42">
        <v>500</v>
      </c>
      <c r="E6556" s="43">
        <v>44593</v>
      </c>
    </row>
    <row r="6557" spans="1:5" x14ac:dyDescent="0.25">
      <c r="A6557" s="41" t="s">
        <v>99</v>
      </c>
      <c r="B6557" s="42">
        <v>0.12</v>
      </c>
      <c r="C6557" s="42">
        <v>60</v>
      </c>
      <c r="D6557" s="42">
        <v>500</v>
      </c>
      <c r="E6557" s="43">
        <v>44593</v>
      </c>
    </row>
    <row r="6558" spans="1:5" x14ac:dyDescent="0.25">
      <c r="A6558" s="41" t="s">
        <v>99</v>
      </c>
      <c r="B6558" s="42">
        <v>0.3</v>
      </c>
      <c r="C6558" s="42">
        <v>150</v>
      </c>
      <c r="D6558" s="42">
        <v>500</v>
      </c>
      <c r="E6558" s="43">
        <v>44593</v>
      </c>
    </row>
    <row r="6559" spans="1:5" x14ac:dyDescent="0.25">
      <c r="A6559" s="41" t="s">
        <v>99</v>
      </c>
      <c r="B6559" s="42">
        <v>0.3</v>
      </c>
      <c r="C6559" s="42">
        <v>150</v>
      </c>
      <c r="D6559" s="42">
        <v>500</v>
      </c>
      <c r="E6559" s="43">
        <v>44593</v>
      </c>
    </row>
    <row r="6560" spans="1:5" x14ac:dyDescent="0.25">
      <c r="A6560" s="41" t="s">
        <v>99</v>
      </c>
      <c r="B6560" s="42">
        <v>0.3</v>
      </c>
      <c r="C6560" s="42">
        <v>150</v>
      </c>
      <c r="D6560" s="42">
        <v>500</v>
      </c>
      <c r="E6560" s="43">
        <v>44593</v>
      </c>
    </row>
    <row r="6561" spans="1:5" x14ac:dyDescent="0.25">
      <c r="A6561" s="41" t="s">
        <v>99</v>
      </c>
      <c r="B6561" s="42">
        <v>0.42</v>
      </c>
      <c r="C6561" s="42">
        <v>210</v>
      </c>
      <c r="D6561" s="42">
        <v>500</v>
      </c>
      <c r="E6561" s="43">
        <v>44593</v>
      </c>
    </row>
    <row r="6562" spans="1:5" x14ac:dyDescent="0.25">
      <c r="A6562" s="41" t="s">
        <v>99</v>
      </c>
      <c r="B6562" s="42">
        <v>0.42</v>
      </c>
      <c r="C6562" s="42">
        <v>210</v>
      </c>
      <c r="D6562" s="42">
        <v>500</v>
      </c>
      <c r="E6562" s="43">
        <v>44593</v>
      </c>
    </row>
    <row r="6563" spans="1:5" x14ac:dyDescent="0.25">
      <c r="A6563" s="41" t="s">
        <v>99</v>
      </c>
      <c r="B6563" s="42">
        <v>0.3</v>
      </c>
      <c r="C6563" s="42">
        <v>150</v>
      </c>
      <c r="D6563" s="42">
        <v>500</v>
      </c>
      <c r="E6563" s="43">
        <v>44593</v>
      </c>
    </row>
    <row r="6564" spans="1:5" x14ac:dyDescent="0.25">
      <c r="A6564" s="41" t="s">
        <v>99</v>
      </c>
      <c r="B6564" s="42">
        <v>0.3</v>
      </c>
      <c r="C6564" s="42">
        <v>150</v>
      </c>
      <c r="D6564" s="42">
        <v>500</v>
      </c>
      <c r="E6564" s="43">
        <v>44593</v>
      </c>
    </row>
    <row r="6565" spans="1:5" x14ac:dyDescent="0.25">
      <c r="A6565" s="41" t="s">
        <v>99</v>
      </c>
      <c r="B6565" s="42">
        <v>0.3</v>
      </c>
      <c r="C6565" s="42">
        <v>150</v>
      </c>
      <c r="D6565" s="42">
        <v>500</v>
      </c>
      <c r="E6565" s="43">
        <v>44593</v>
      </c>
    </row>
    <row r="6566" spans="1:5" x14ac:dyDescent="0.25">
      <c r="A6566" s="41" t="s">
        <v>99</v>
      </c>
      <c r="B6566" s="42">
        <v>0.3</v>
      </c>
      <c r="C6566" s="42">
        <v>150</v>
      </c>
      <c r="D6566" s="42">
        <v>500</v>
      </c>
      <c r="E6566" s="43">
        <v>44593</v>
      </c>
    </row>
    <row r="6567" spans="1:5" x14ac:dyDescent="0.25">
      <c r="A6567" s="41" t="s">
        <v>99</v>
      </c>
      <c r="B6567" s="42">
        <v>0.3</v>
      </c>
      <c r="C6567" s="42">
        <v>150</v>
      </c>
      <c r="D6567" s="42">
        <v>500</v>
      </c>
      <c r="E6567" s="43">
        <v>44593</v>
      </c>
    </row>
    <row r="6568" spans="1:5" x14ac:dyDescent="0.25">
      <c r="A6568" s="41" t="s">
        <v>99</v>
      </c>
      <c r="B6568" s="42">
        <v>0.3</v>
      </c>
      <c r="C6568" s="42">
        <v>150</v>
      </c>
      <c r="D6568" s="42">
        <v>500</v>
      </c>
      <c r="E6568" s="43">
        <v>44593</v>
      </c>
    </row>
    <row r="6569" spans="1:5" x14ac:dyDescent="0.25">
      <c r="A6569" s="41" t="s">
        <v>99</v>
      </c>
      <c r="B6569" s="42">
        <v>0.3</v>
      </c>
      <c r="C6569" s="42">
        <v>150</v>
      </c>
      <c r="D6569" s="42">
        <v>500</v>
      </c>
      <c r="E6569" s="43">
        <v>44593</v>
      </c>
    </row>
    <row r="6570" spans="1:5" x14ac:dyDescent="0.25">
      <c r="A6570" s="41" t="s">
        <v>99</v>
      </c>
      <c r="B6570" s="42">
        <v>0.3</v>
      </c>
      <c r="C6570" s="42">
        <v>150</v>
      </c>
      <c r="D6570" s="42">
        <v>500</v>
      </c>
      <c r="E6570" s="43">
        <v>44593</v>
      </c>
    </row>
    <row r="6571" spans="1:5" x14ac:dyDescent="0.25">
      <c r="A6571" s="41" t="s">
        <v>99</v>
      </c>
      <c r="B6571" s="42">
        <v>0.3</v>
      </c>
      <c r="C6571" s="42">
        <v>150</v>
      </c>
      <c r="D6571" s="42">
        <v>500</v>
      </c>
      <c r="E6571" s="43">
        <v>44593</v>
      </c>
    </row>
    <row r="6572" spans="1:5" x14ac:dyDescent="0.25">
      <c r="A6572" s="41" t="s">
        <v>99</v>
      </c>
      <c r="B6572" s="42">
        <v>0.3</v>
      </c>
      <c r="C6572" s="42">
        <v>150</v>
      </c>
      <c r="D6572" s="42">
        <v>500</v>
      </c>
      <c r="E6572" s="43">
        <v>44593</v>
      </c>
    </row>
    <row r="6573" spans="1:5" x14ac:dyDescent="0.25">
      <c r="A6573" s="41" t="s">
        <v>99</v>
      </c>
      <c r="B6573" s="42">
        <v>0.3</v>
      </c>
      <c r="C6573" s="42">
        <v>150</v>
      </c>
      <c r="D6573" s="42">
        <v>500</v>
      </c>
      <c r="E6573" s="43">
        <v>44593</v>
      </c>
    </row>
    <row r="6574" spans="1:5" x14ac:dyDescent="0.25">
      <c r="A6574" s="41" t="s">
        <v>99</v>
      </c>
      <c r="B6574" s="42">
        <v>0.3</v>
      </c>
      <c r="C6574" s="42">
        <v>150</v>
      </c>
      <c r="D6574" s="42">
        <v>500</v>
      </c>
      <c r="E6574" s="43">
        <v>44593</v>
      </c>
    </row>
    <row r="6575" spans="1:5" x14ac:dyDescent="0.25">
      <c r="A6575" s="41" t="s">
        <v>99</v>
      </c>
      <c r="B6575" s="42">
        <v>0.3</v>
      </c>
      <c r="C6575" s="42">
        <v>150</v>
      </c>
      <c r="D6575" s="42">
        <v>500</v>
      </c>
      <c r="E6575" s="43">
        <v>44593</v>
      </c>
    </row>
    <row r="6576" spans="1:5" x14ac:dyDescent="0.25">
      <c r="A6576" s="41" t="s">
        <v>99</v>
      </c>
      <c r="B6576" s="42">
        <v>0.3</v>
      </c>
      <c r="C6576" s="42">
        <v>150</v>
      </c>
      <c r="D6576" s="42">
        <v>500</v>
      </c>
      <c r="E6576" s="43">
        <v>44593</v>
      </c>
    </row>
    <row r="6577" spans="1:5" x14ac:dyDescent="0.25">
      <c r="A6577" s="41" t="s">
        <v>99</v>
      </c>
      <c r="B6577" s="42">
        <v>0.3</v>
      </c>
      <c r="C6577" s="42">
        <v>150</v>
      </c>
      <c r="D6577" s="42">
        <v>500</v>
      </c>
      <c r="E6577" s="43">
        <v>44593</v>
      </c>
    </row>
    <row r="6578" spans="1:5" x14ac:dyDescent="0.25">
      <c r="A6578" s="41" t="s">
        <v>99</v>
      </c>
      <c r="B6578" s="42">
        <v>0.3</v>
      </c>
      <c r="C6578" s="42">
        <v>150</v>
      </c>
      <c r="D6578" s="42">
        <v>500</v>
      </c>
      <c r="E6578" s="43">
        <v>44593</v>
      </c>
    </row>
    <row r="6579" spans="1:5" x14ac:dyDescent="0.25">
      <c r="A6579" s="41" t="s">
        <v>99</v>
      </c>
      <c r="B6579" s="42">
        <v>0.3</v>
      </c>
      <c r="C6579" s="42">
        <v>150</v>
      </c>
      <c r="D6579" s="42">
        <v>500</v>
      </c>
      <c r="E6579" s="43">
        <v>44593</v>
      </c>
    </row>
    <row r="6580" spans="1:5" x14ac:dyDescent="0.25">
      <c r="A6580" s="41" t="s">
        <v>99</v>
      </c>
      <c r="B6580" s="42">
        <v>0.3</v>
      </c>
      <c r="C6580" s="42">
        <v>150</v>
      </c>
      <c r="D6580" s="42">
        <v>500</v>
      </c>
      <c r="E6580" s="43">
        <v>44593</v>
      </c>
    </row>
    <row r="6581" spans="1:5" x14ac:dyDescent="0.25">
      <c r="A6581" s="41" t="s">
        <v>99</v>
      </c>
      <c r="B6581" s="42">
        <v>0.6</v>
      </c>
      <c r="C6581" s="42">
        <v>300</v>
      </c>
      <c r="D6581" s="42">
        <v>500</v>
      </c>
      <c r="E6581" s="43">
        <v>44593</v>
      </c>
    </row>
    <row r="6582" spans="1:5" x14ac:dyDescent="0.25">
      <c r="A6582" s="41" t="s">
        <v>99</v>
      </c>
      <c r="B6582" s="42">
        <v>0.48</v>
      </c>
      <c r="C6582" s="42">
        <v>240</v>
      </c>
      <c r="D6582" s="42">
        <v>500</v>
      </c>
      <c r="E6582" s="43">
        <v>44593</v>
      </c>
    </row>
    <row r="6583" spans="1:5" x14ac:dyDescent="0.25">
      <c r="A6583" s="41" t="s">
        <v>99</v>
      </c>
      <c r="B6583" s="42">
        <v>0.6</v>
      </c>
      <c r="C6583" s="42">
        <v>300</v>
      </c>
      <c r="D6583" s="42">
        <v>500</v>
      </c>
      <c r="E6583" s="43">
        <v>44593</v>
      </c>
    </row>
    <row r="6584" spans="1:5" x14ac:dyDescent="0.25">
      <c r="A6584" s="41" t="s">
        <v>99</v>
      </c>
      <c r="B6584" s="42">
        <v>0.48</v>
      </c>
      <c r="C6584" s="42">
        <v>240</v>
      </c>
      <c r="D6584" s="42">
        <v>500</v>
      </c>
      <c r="E6584" s="43">
        <v>44593</v>
      </c>
    </row>
    <row r="6585" spans="1:5" x14ac:dyDescent="0.25">
      <c r="A6585" s="41" t="s">
        <v>99</v>
      </c>
      <c r="B6585" s="42">
        <v>0.6</v>
      </c>
      <c r="C6585" s="42">
        <v>300</v>
      </c>
      <c r="D6585" s="42">
        <v>500</v>
      </c>
      <c r="E6585" s="43">
        <v>44593</v>
      </c>
    </row>
    <row r="6586" spans="1:5" x14ac:dyDescent="0.25">
      <c r="A6586" s="41" t="s">
        <v>99</v>
      </c>
      <c r="B6586" s="42">
        <v>0.48</v>
      </c>
      <c r="C6586" s="42">
        <v>240</v>
      </c>
      <c r="D6586" s="42">
        <v>500</v>
      </c>
      <c r="E6586" s="43">
        <v>44593</v>
      </c>
    </row>
    <row r="6587" spans="1:5" x14ac:dyDescent="0.25">
      <c r="A6587" s="41" t="s">
        <v>99</v>
      </c>
      <c r="B6587" s="42">
        <v>0.6</v>
      </c>
      <c r="C6587" s="42">
        <v>300</v>
      </c>
      <c r="D6587" s="42">
        <v>500</v>
      </c>
      <c r="E6587" s="43">
        <v>44593</v>
      </c>
    </row>
    <row r="6588" spans="1:5" x14ac:dyDescent="0.25">
      <c r="A6588" s="41" t="s">
        <v>99</v>
      </c>
      <c r="B6588" s="42">
        <v>0.6</v>
      </c>
      <c r="C6588" s="42">
        <v>300</v>
      </c>
      <c r="D6588" s="42">
        <v>500</v>
      </c>
      <c r="E6588" s="43">
        <v>44593</v>
      </c>
    </row>
    <row r="6589" spans="1:5" x14ac:dyDescent="0.25">
      <c r="A6589" s="41" t="s">
        <v>99</v>
      </c>
      <c r="B6589" s="42">
        <v>0.6</v>
      </c>
      <c r="C6589" s="42">
        <v>300</v>
      </c>
      <c r="D6589" s="42">
        <v>500</v>
      </c>
      <c r="E6589" s="43">
        <v>44593</v>
      </c>
    </row>
    <row r="6590" spans="1:5" x14ac:dyDescent="0.25">
      <c r="A6590" s="41" t="s">
        <v>99</v>
      </c>
      <c r="B6590" s="42">
        <v>0.6</v>
      </c>
      <c r="C6590" s="42">
        <v>300</v>
      </c>
      <c r="D6590" s="42">
        <v>500</v>
      </c>
      <c r="E6590" s="43">
        <v>44593</v>
      </c>
    </row>
    <row r="6591" spans="1:5" x14ac:dyDescent="0.25">
      <c r="A6591" s="41" t="s">
        <v>99</v>
      </c>
      <c r="B6591" s="42">
        <v>0.6</v>
      </c>
      <c r="C6591" s="42">
        <v>300</v>
      </c>
      <c r="D6591" s="42">
        <v>500</v>
      </c>
      <c r="E6591" s="43">
        <v>44593</v>
      </c>
    </row>
    <row r="6592" spans="1:5" x14ac:dyDescent="0.25">
      <c r="A6592" s="41" t="s">
        <v>99</v>
      </c>
      <c r="B6592" s="42">
        <v>0.6</v>
      </c>
      <c r="C6592" s="42">
        <v>300</v>
      </c>
      <c r="D6592" s="42">
        <v>500</v>
      </c>
      <c r="E6592" s="43">
        <v>44593</v>
      </c>
    </row>
    <row r="6593" spans="1:5" x14ac:dyDescent="0.25">
      <c r="A6593" s="41" t="s">
        <v>99</v>
      </c>
      <c r="B6593" s="42">
        <v>0.6</v>
      </c>
      <c r="C6593" s="42">
        <v>300</v>
      </c>
      <c r="D6593" s="42">
        <v>500</v>
      </c>
      <c r="E6593" s="43">
        <v>44593</v>
      </c>
    </row>
    <row r="6594" spans="1:5" x14ac:dyDescent="0.25">
      <c r="A6594" s="41" t="s">
        <v>99</v>
      </c>
      <c r="B6594" s="42">
        <v>0.6</v>
      </c>
      <c r="C6594" s="42">
        <v>300</v>
      </c>
      <c r="D6594" s="42">
        <v>500</v>
      </c>
      <c r="E6594" s="43">
        <v>44593</v>
      </c>
    </row>
    <row r="6595" spans="1:5" x14ac:dyDescent="0.25">
      <c r="A6595" s="41" t="s">
        <v>99</v>
      </c>
      <c r="B6595" s="42">
        <v>0.6</v>
      </c>
      <c r="C6595" s="42">
        <v>300</v>
      </c>
      <c r="D6595" s="42">
        <v>500</v>
      </c>
      <c r="E6595" s="43">
        <v>44593</v>
      </c>
    </row>
    <row r="6596" spans="1:5" x14ac:dyDescent="0.25">
      <c r="A6596" s="41" t="s">
        <v>99</v>
      </c>
      <c r="B6596" s="42">
        <v>0.6</v>
      </c>
      <c r="C6596" s="42">
        <v>300</v>
      </c>
      <c r="D6596" s="42">
        <v>500</v>
      </c>
      <c r="E6596" s="43">
        <v>44593</v>
      </c>
    </row>
    <row r="6597" spans="1:5" x14ac:dyDescent="0.25">
      <c r="A6597" s="41" t="s">
        <v>99</v>
      </c>
      <c r="B6597" s="42">
        <v>0.6</v>
      </c>
      <c r="C6597" s="42">
        <v>300</v>
      </c>
      <c r="D6597" s="42">
        <v>500</v>
      </c>
      <c r="E6597" s="43">
        <v>44593</v>
      </c>
    </row>
    <row r="6598" spans="1:5" x14ac:dyDescent="0.25">
      <c r="A6598" s="41" t="s">
        <v>99</v>
      </c>
      <c r="B6598" s="42">
        <v>0.6</v>
      </c>
      <c r="C6598" s="42">
        <v>300</v>
      </c>
      <c r="D6598" s="42">
        <v>500</v>
      </c>
      <c r="E6598" s="43">
        <v>44593</v>
      </c>
    </row>
    <row r="6599" spans="1:5" x14ac:dyDescent="0.25">
      <c r="A6599" s="41" t="s">
        <v>99</v>
      </c>
      <c r="B6599" s="42">
        <v>0.6</v>
      </c>
      <c r="C6599" s="42">
        <v>300</v>
      </c>
      <c r="D6599" s="42">
        <v>500</v>
      </c>
      <c r="E6599" s="43">
        <v>44593</v>
      </c>
    </row>
    <row r="6600" spans="1:5" x14ac:dyDescent="0.25">
      <c r="A6600" s="41" t="s">
        <v>99</v>
      </c>
      <c r="B6600" s="42">
        <v>0.6</v>
      </c>
      <c r="C6600" s="42">
        <v>300</v>
      </c>
      <c r="D6600" s="42">
        <v>500</v>
      </c>
      <c r="E6600" s="43">
        <v>44593</v>
      </c>
    </row>
    <row r="6601" spans="1:5" x14ac:dyDescent="0.25">
      <c r="A6601" s="41" t="s">
        <v>99</v>
      </c>
      <c r="B6601" s="42">
        <v>0.6</v>
      </c>
      <c r="C6601" s="42">
        <v>300</v>
      </c>
      <c r="D6601" s="42">
        <v>500</v>
      </c>
      <c r="E6601" s="43">
        <v>44593</v>
      </c>
    </row>
    <row r="6602" spans="1:5" x14ac:dyDescent="0.25">
      <c r="A6602" s="41" t="s">
        <v>99</v>
      </c>
      <c r="B6602" s="42">
        <v>0.6</v>
      </c>
      <c r="C6602" s="42">
        <v>300</v>
      </c>
      <c r="D6602" s="42">
        <v>500</v>
      </c>
      <c r="E6602" s="43">
        <v>44593</v>
      </c>
    </row>
    <row r="6603" spans="1:5" x14ac:dyDescent="0.25">
      <c r="A6603" s="41" t="s">
        <v>99</v>
      </c>
      <c r="B6603" s="42">
        <v>0.6</v>
      </c>
      <c r="C6603" s="42">
        <v>300</v>
      </c>
      <c r="D6603" s="42">
        <v>500</v>
      </c>
      <c r="E6603" s="43">
        <v>44593</v>
      </c>
    </row>
    <row r="6604" spans="1:5" x14ac:dyDescent="0.25">
      <c r="A6604" s="41" t="s">
        <v>99</v>
      </c>
      <c r="B6604" s="42">
        <v>0.6</v>
      </c>
      <c r="C6604" s="42">
        <v>300</v>
      </c>
      <c r="D6604" s="42">
        <v>500</v>
      </c>
      <c r="E6604" s="43">
        <v>44593</v>
      </c>
    </row>
    <row r="6605" spans="1:5" x14ac:dyDescent="0.25">
      <c r="A6605" s="41" t="s">
        <v>99</v>
      </c>
      <c r="B6605" s="42">
        <v>0.6</v>
      </c>
      <c r="C6605" s="42">
        <v>300</v>
      </c>
      <c r="D6605" s="42">
        <v>500</v>
      </c>
      <c r="E6605" s="43">
        <v>44593</v>
      </c>
    </row>
    <row r="6606" spans="1:5" x14ac:dyDescent="0.25">
      <c r="A6606" s="41" t="s">
        <v>99</v>
      </c>
      <c r="B6606" s="42">
        <v>0.6</v>
      </c>
      <c r="C6606" s="42">
        <v>300</v>
      </c>
      <c r="D6606" s="42">
        <v>500</v>
      </c>
      <c r="E6606" s="43">
        <v>44593</v>
      </c>
    </row>
    <row r="6607" spans="1:5" x14ac:dyDescent="0.25">
      <c r="A6607" s="41" t="s">
        <v>105</v>
      </c>
      <c r="B6607" s="42">
        <v>4.5</v>
      </c>
      <c r="C6607" s="42">
        <v>4275</v>
      </c>
      <c r="D6607" s="42">
        <v>950</v>
      </c>
      <c r="E6607" s="43">
        <v>44593</v>
      </c>
    </row>
    <row r="6608" spans="1:5" x14ac:dyDescent="0.25">
      <c r="A6608" s="41" t="s">
        <v>105</v>
      </c>
      <c r="B6608" s="42">
        <v>5.5</v>
      </c>
      <c r="C6608" s="42">
        <v>5225</v>
      </c>
      <c r="D6608" s="42">
        <v>950</v>
      </c>
      <c r="E6608" s="43">
        <v>44593</v>
      </c>
    </row>
    <row r="6609" spans="1:5" x14ac:dyDescent="0.25">
      <c r="A6609" s="41" t="s">
        <v>107</v>
      </c>
      <c r="B6609" s="42">
        <v>95.8</v>
      </c>
      <c r="C6609" s="42">
        <v>106254</v>
      </c>
      <c r="D6609" s="42">
        <v>1109.1199999999999</v>
      </c>
      <c r="E6609" s="43">
        <v>44593</v>
      </c>
    </row>
    <row r="6610" spans="1:5" x14ac:dyDescent="0.25">
      <c r="A6610" s="41" t="s">
        <v>107</v>
      </c>
      <c r="B6610" s="42">
        <v>10</v>
      </c>
      <c r="C6610" s="42">
        <v>11050</v>
      </c>
      <c r="D6610" s="42">
        <v>1105</v>
      </c>
      <c r="E6610" s="43">
        <v>44593</v>
      </c>
    </row>
    <row r="6611" spans="1:5" x14ac:dyDescent="0.25">
      <c r="A6611" s="41" t="s">
        <v>107</v>
      </c>
      <c r="B6611" s="42">
        <v>15</v>
      </c>
      <c r="C6611" s="42">
        <v>16575</v>
      </c>
      <c r="D6611" s="42">
        <v>1105</v>
      </c>
      <c r="E6611" s="43">
        <v>44593</v>
      </c>
    </row>
    <row r="6612" spans="1:5" x14ac:dyDescent="0.25">
      <c r="A6612" s="41" t="s">
        <v>107</v>
      </c>
      <c r="B6612" s="42">
        <v>15</v>
      </c>
      <c r="C6612" s="42">
        <v>16575</v>
      </c>
      <c r="D6612" s="42">
        <v>1105</v>
      </c>
      <c r="E6612" s="43">
        <v>44593</v>
      </c>
    </row>
    <row r="6613" spans="1:5" x14ac:dyDescent="0.25">
      <c r="A6613" s="41" t="s">
        <v>107</v>
      </c>
      <c r="B6613" s="42">
        <v>69.2</v>
      </c>
      <c r="C6613" s="42">
        <v>76466</v>
      </c>
      <c r="D6613" s="42">
        <v>1105</v>
      </c>
      <c r="E6613" s="43">
        <v>44593</v>
      </c>
    </row>
    <row r="6614" spans="1:5" x14ac:dyDescent="0.25">
      <c r="A6614" s="41" t="s">
        <v>108</v>
      </c>
      <c r="B6614" s="42">
        <v>10</v>
      </c>
      <c r="C6614" s="42">
        <v>5610</v>
      </c>
      <c r="D6614" s="42">
        <v>561</v>
      </c>
      <c r="E6614" s="43">
        <v>44593</v>
      </c>
    </row>
    <row r="6615" spans="1:5" x14ac:dyDescent="0.25">
      <c r="A6615" s="41" t="s">
        <v>108</v>
      </c>
      <c r="B6615" s="42">
        <v>10</v>
      </c>
      <c r="C6615" s="42">
        <v>5610</v>
      </c>
      <c r="D6615" s="42">
        <v>561</v>
      </c>
      <c r="E6615" s="43">
        <v>44593</v>
      </c>
    </row>
    <row r="6616" spans="1:5" x14ac:dyDescent="0.25">
      <c r="A6616" s="41" t="s">
        <v>108</v>
      </c>
      <c r="B6616" s="42">
        <v>7.5</v>
      </c>
      <c r="C6616" s="42">
        <v>3898.47</v>
      </c>
      <c r="D6616" s="42">
        <v>519.79999999999995</v>
      </c>
      <c r="E6616" s="43">
        <v>44593</v>
      </c>
    </row>
    <row r="6617" spans="1:5" x14ac:dyDescent="0.25">
      <c r="A6617" s="41" t="s">
        <v>108</v>
      </c>
      <c r="B6617" s="42">
        <v>12.5</v>
      </c>
      <c r="C6617" s="42">
        <v>6483.33</v>
      </c>
      <c r="D6617" s="42">
        <v>518.66999999999996</v>
      </c>
      <c r="E6617" s="43">
        <v>44593</v>
      </c>
    </row>
    <row r="6618" spans="1:5" x14ac:dyDescent="0.25">
      <c r="A6618" s="41" t="s">
        <v>108</v>
      </c>
      <c r="B6618" s="42">
        <v>30.2</v>
      </c>
      <c r="C6618" s="42">
        <v>15663.73</v>
      </c>
      <c r="D6618" s="42">
        <v>518.66999999999996</v>
      </c>
      <c r="E6618" s="43">
        <v>44593</v>
      </c>
    </row>
    <row r="6619" spans="1:5" x14ac:dyDescent="0.25">
      <c r="A6619" s="41" t="s">
        <v>108</v>
      </c>
      <c r="B6619" s="42">
        <v>18</v>
      </c>
      <c r="C6619" s="42">
        <v>9586.67</v>
      </c>
      <c r="D6619" s="42">
        <v>532.59</v>
      </c>
      <c r="E6619" s="43">
        <v>44593</v>
      </c>
    </row>
    <row r="6620" spans="1:5" x14ac:dyDescent="0.25">
      <c r="A6620" s="41" t="s">
        <v>108</v>
      </c>
      <c r="B6620" s="42">
        <v>18</v>
      </c>
      <c r="C6620" s="42">
        <v>9900</v>
      </c>
      <c r="D6620" s="42">
        <v>550</v>
      </c>
      <c r="E6620" s="43">
        <v>44593</v>
      </c>
    </row>
    <row r="6621" spans="1:5" x14ac:dyDescent="0.25">
      <c r="A6621" s="41" t="s">
        <v>108</v>
      </c>
      <c r="B6621" s="42">
        <v>18</v>
      </c>
      <c r="C6621" s="42">
        <v>9900</v>
      </c>
      <c r="D6621" s="42">
        <v>550</v>
      </c>
      <c r="E6621" s="43">
        <v>44593</v>
      </c>
    </row>
    <row r="6622" spans="1:5" x14ac:dyDescent="0.25">
      <c r="A6622" s="41" t="s">
        <v>108</v>
      </c>
      <c r="B6622" s="42">
        <v>18</v>
      </c>
      <c r="C6622" s="42">
        <v>9900</v>
      </c>
      <c r="D6622" s="42">
        <v>550</v>
      </c>
      <c r="E6622" s="43">
        <v>44593</v>
      </c>
    </row>
    <row r="6623" spans="1:5" x14ac:dyDescent="0.25">
      <c r="A6623" s="41" t="s">
        <v>108</v>
      </c>
      <c r="B6623" s="42">
        <v>15</v>
      </c>
      <c r="C6623" s="42">
        <v>8250</v>
      </c>
      <c r="D6623" s="42">
        <v>550</v>
      </c>
      <c r="E6623" s="43">
        <v>44593</v>
      </c>
    </row>
    <row r="6624" spans="1:5" x14ac:dyDescent="0.25">
      <c r="A6624" s="41" t="s">
        <v>108</v>
      </c>
      <c r="B6624" s="42">
        <v>15</v>
      </c>
      <c r="C6624" s="42">
        <v>8250</v>
      </c>
      <c r="D6624" s="42">
        <v>550</v>
      </c>
      <c r="E6624" s="43">
        <v>44593</v>
      </c>
    </row>
    <row r="6625" spans="1:5" x14ac:dyDescent="0.25">
      <c r="A6625" s="41" t="s">
        <v>109</v>
      </c>
      <c r="B6625" s="42">
        <v>1.2270000000000001</v>
      </c>
      <c r="C6625" s="42">
        <v>687.12</v>
      </c>
      <c r="D6625" s="42">
        <v>560</v>
      </c>
      <c r="E6625" s="43">
        <v>44593</v>
      </c>
    </row>
    <row r="6626" spans="1:5" x14ac:dyDescent="0.25">
      <c r="A6626" s="41" t="s">
        <v>109</v>
      </c>
      <c r="B6626" s="42">
        <v>24</v>
      </c>
      <c r="C6626" s="42">
        <v>13440</v>
      </c>
      <c r="D6626" s="42">
        <v>560</v>
      </c>
      <c r="E6626" s="43">
        <v>44593</v>
      </c>
    </row>
    <row r="6627" spans="1:5" x14ac:dyDescent="0.25">
      <c r="A6627" s="41" t="s">
        <v>109</v>
      </c>
      <c r="B6627" s="42">
        <v>0.22700000000000001</v>
      </c>
      <c r="C6627" s="42">
        <v>127.12</v>
      </c>
      <c r="D6627" s="42">
        <v>560</v>
      </c>
      <c r="E6627" s="43">
        <v>44593</v>
      </c>
    </row>
    <row r="6628" spans="1:5" x14ac:dyDescent="0.25">
      <c r="A6628" s="41" t="s">
        <v>109</v>
      </c>
      <c r="B6628" s="42">
        <v>10</v>
      </c>
      <c r="C6628" s="42">
        <v>5600</v>
      </c>
      <c r="D6628" s="42">
        <v>560</v>
      </c>
      <c r="E6628" s="43">
        <v>44593</v>
      </c>
    </row>
    <row r="6629" spans="1:5" x14ac:dyDescent="0.25">
      <c r="A6629" s="41" t="s">
        <v>109</v>
      </c>
      <c r="B6629" s="42">
        <v>0.92</v>
      </c>
      <c r="C6629" s="42">
        <v>515.20000000000005</v>
      </c>
      <c r="D6629" s="42">
        <v>560</v>
      </c>
      <c r="E6629" s="43">
        <v>44593</v>
      </c>
    </row>
    <row r="6630" spans="1:5" x14ac:dyDescent="0.25">
      <c r="A6630" s="41" t="s">
        <v>109</v>
      </c>
      <c r="B6630" s="42">
        <v>0.45400000000000001</v>
      </c>
      <c r="C6630" s="42">
        <v>254.24</v>
      </c>
      <c r="D6630" s="42">
        <v>560</v>
      </c>
      <c r="E6630" s="43">
        <v>44593</v>
      </c>
    </row>
    <row r="6631" spans="1:5" x14ac:dyDescent="0.25">
      <c r="A6631" s="41" t="s">
        <v>109</v>
      </c>
      <c r="B6631" s="42">
        <v>10</v>
      </c>
      <c r="C6631" s="42">
        <v>5600</v>
      </c>
      <c r="D6631" s="42">
        <v>560</v>
      </c>
      <c r="E6631" s="43">
        <v>44593</v>
      </c>
    </row>
    <row r="6632" spans="1:5" x14ac:dyDescent="0.25">
      <c r="A6632" s="41" t="s">
        <v>109</v>
      </c>
      <c r="B6632" s="42">
        <v>9.1999999999999993</v>
      </c>
      <c r="C6632" s="42">
        <v>5152</v>
      </c>
      <c r="D6632" s="42">
        <v>560</v>
      </c>
      <c r="E6632" s="43">
        <v>44593</v>
      </c>
    </row>
    <row r="6633" spans="1:5" x14ac:dyDescent="0.25">
      <c r="A6633" s="41" t="s">
        <v>109</v>
      </c>
      <c r="B6633" s="42">
        <v>0.193</v>
      </c>
      <c r="C6633" s="42">
        <v>108.08</v>
      </c>
      <c r="D6633" s="42">
        <v>560</v>
      </c>
      <c r="E6633" s="43">
        <v>44593</v>
      </c>
    </row>
    <row r="6634" spans="1:5" x14ac:dyDescent="0.25">
      <c r="A6634" s="41" t="s">
        <v>109</v>
      </c>
      <c r="B6634" s="42">
        <v>13.727</v>
      </c>
      <c r="C6634" s="42">
        <v>7687.12</v>
      </c>
      <c r="D6634" s="42">
        <v>560</v>
      </c>
      <c r="E6634" s="43">
        <v>44593</v>
      </c>
    </row>
    <row r="6635" spans="1:5" x14ac:dyDescent="0.25">
      <c r="A6635" s="41" t="s">
        <v>109</v>
      </c>
      <c r="B6635" s="42">
        <v>10</v>
      </c>
      <c r="C6635" s="42">
        <v>5600</v>
      </c>
      <c r="D6635" s="42">
        <v>560</v>
      </c>
      <c r="E6635" s="43">
        <v>44593</v>
      </c>
    </row>
    <row r="6636" spans="1:5" x14ac:dyDescent="0.25">
      <c r="A6636" s="41" t="s">
        <v>109</v>
      </c>
      <c r="B6636" s="42">
        <v>7.5</v>
      </c>
      <c r="C6636" s="42">
        <v>4200</v>
      </c>
      <c r="D6636" s="42">
        <v>560</v>
      </c>
      <c r="E6636" s="43">
        <v>44593</v>
      </c>
    </row>
    <row r="6637" spans="1:5" x14ac:dyDescent="0.25">
      <c r="A6637" s="41" t="s">
        <v>109</v>
      </c>
      <c r="B6637" s="42">
        <v>0.36399999999999999</v>
      </c>
      <c r="C6637" s="42">
        <v>203.84</v>
      </c>
      <c r="D6637" s="42">
        <v>560</v>
      </c>
      <c r="E6637" s="43">
        <v>44593</v>
      </c>
    </row>
    <row r="6638" spans="1:5" x14ac:dyDescent="0.25">
      <c r="A6638" s="41" t="s">
        <v>109</v>
      </c>
      <c r="B6638" s="42">
        <v>1.2270000000000001</v>
      </c>
      <c r="C6638" s="42">
        <v>687.12</v>
      </c>
      <c r="D6638" s="42">
        <v>560</v>
      </c>
      <c r="E6638" s="43">
        <v>44593</v>
      </c>
    </row>
    <row r="6639" spans="1:5" x14ac:dyDescent="0.25">
      <c r="A6639" s="41" t="s">
        <v>109</v>
      </c>
      <c r="B6639" s="42">
        <v>33.814999999999998</v>
      </c>
      <c r="C6639" s="42">
        <v>18936.400000000001</v>
      </c>
      <c r="D6639" s="42">
        <v>560</v>
      </c>
      <c r="E6639" s="43">
        <v>44593</v>
      </c>
    </row>
    <row r="6640" spans="1:5" x14ac:dyDescent="0.25">
      <c r="A6640" s="41" t="s">
        <v>109</v>
      </c>
      <c r="B6640" s="42">
        <v>11.5</v>
      </c>
      <c r="C6640" s="42">
        <v>6440</v>
      </c>
      <c r="D6640" s="42">
        <v>560</v>
      </c>
      <c r="E6640" s="43">
        <v>44593</v>
      </c>
    </row>
    <row r="6641" spans="1:5" x14ac:dyDescent="0.25">
      <c r="A6641" s="41" t="s">
        <v>109</v>
      </c>
      <c r="B6641" s="42">
        <v>13.034000000000001</v>
      </c>
      <c r="C6641" s="42">
        <v>7299.04</v>
      </c>
      <c r="D6641" s="42">
        <v>560</v>
      </c>
      <c r="E6641" s="43">
        <v>44593</v>
      </c>
    </row>
    <row r="6642" spans="1:5" x14ac:dyDescent="0.25">
      <c r="A6642" s="41" t="s">
        <v>109</v>
      </c>
      <c r="B6642" s="42">
        <v>11.5</v>
      </c>
      <c r="C6642" s="42">
        <v>6440</v>
      </c>
      <c r="D6642" s="42">
        <v>560</v>
      </c>
      <c r="E6642" s="43">
        <v>44593</v>
      </c>
    </row>
    <row r="6643" spans="1:5" x14ac:dyDescent="0.25">
      <c r="A6643" s="41" t="s">
        <v>109</v>
      </c>
      <c r="B6643" s="42">
        <v>11.5</v>
      </c>
      <c r="C6643" s="42">
        <v>6440</v>
      </c>
      <c r="D6643" s="42">
        <v>560</v>
      </c>
      <c r="E6643" s="43">
        <v>44593</v>
      </c>
    </row>
    <row r="6644" spans="1:5" x14ac:dyDescent="0.25">
      <c r="A6644" s="41" t="s">
        <v>109</v>
      </c>
      <c r="B6644" s="42">
        <v>0.22700000000000001</v>
      </c>
      <c r="C6644" s="42">
        <v>127.12</v>
      </c>
      <c r="D6644" s="42">
        <v>560</v>
      </c>
      <c r="E6644" s="43">
        <v>44593</v>
      </c>
    </row>
    <row r="6645" spans="1:5" x14ac:dyDescent="0.25">
      <c r="A6645" s="41" t="s">
        <v>109</v>
      </c>
      <c r="B6645" s="42">
        <v>0.92</v>
      </c>
      <c r="C6645" s="42">
        <v>515.20000000000005</v>
      </c>
      <c r="D6645" s="42">
        <v>560</v>
      </c>
      <c r="E6645" s="43">
        <v>44593</v>
      </c>
    </row>
    <row r="6646" spans="1:5" x14ac:dyDescent="0.25">
      <c r="A6646" s="41" t="s">
        <v>109</v>
      </c>
      <c r="B6646" s="42">
        <v>13</v>
      </c>
      <c r="C6646" s="42">
        <v>7280</v>
      </c>
      <c r="D6646" s="42">
        <v>560</v>
      </c>
      <c r="E6646" s="43">
        <v>44593</v>
      </c>
    </row>
    <row r="6647" spans="1:5" x14ac:dyDescent="0.25">
      <c r="A6647" s="41" t="s">
        <v>109</v>
      </c>
      <c r="B6647" s="42">
        <v>15</v>
      </c>
      <c r="C6647" s="42">
        <v>8400</v>
      </c>
      <c r="D6647" s="42">
        <v>560</v>
      </c>
      <c r="E6647" s="43">
        <v>44593</v>
      </c>
    </row>
    <row r="6648" spans="1:5" x14ac:dyDescent="0.25">
      <c r="A6648" s="41" t="s">
        <v>109</v>
      </c>
      <c r="B6648" s="42">
        <v>0.22700000000000001</v>
      </c>
      <c r="C6648" s="42">
        <v>127.12</v>
      </c>
      <c r="D6648" s="42">
        <v>560</v>
      </c>
      <c r="E6648" s="43">
        <v>44593</v>
      </c>
    </row>
    <row r="6649" spans="1:5" x14ac:dyDescent="0.25">
      <c r="A6649" s="41" t="s">
        <v>109</v>
      </c>
      <c r="B6649" s="42">
        <v>0.27300000000000002</v>
      </c>
      <c r="C6649" s="42">
        <v>152.88</v>
      </c>
      <c r="D6649" s="42">
        <v>560</v>
      </c>
      <c r="E6649" s="43">
        <v>44593</v>
      </c>
    </row>
    <row r="6650" spans="1:5" x14ac:dyDescent="0.25">
      <c r="A6650" s="41" t="s">
        <v>109</v>
      </c>
      <c r="B6650" s="42">
        <v>12</v>
      </c>
      <c r="C6650" s="42">
        <v>6720</v>
      </c>
      <c r="D6650" s="42">
        <v>560</v>
      </c>
      <c r="E6650" s="43">
        <v>44593</v>
      </c>
    </row>
    <row r="6651" spans="1:5" x14ac:dyDescent="0.25">
      <c r="A6651" s="41" t="s">
        <v>116</v>
      </c>
      <c r="B6651" s="42">
        <v>0.5</v>
      </c>
      <c r="C6651" s="42">
        <v>900</v>
      </c>
      <c r="D6651" s="42">
        <v>1800</v>
      </c>
      <c r="E6651" s="43">
        <v>44593</v>
      </c>
    </row>
    <row r="6652" spans="1:5" x14ac:dyDescent="0.25">
      <c r="A6652" s="41" t="s">
        <v>116</v>
      </c>
      <c r="B6652" s="42">
        <v>0.5</v>
      </c>
      <c r="C6652" s="42">
        <v>900</v>
      </c>
      <c r="D6652" s="42">
        <v>1800</v>
      </c>
      <c r="E6652" s="43">
        <v>44593</v>
      </c>
    </row>
    <row r="6653" spans="1:5" x14ac:dyDescent="0.25">
      <c r="A6653" s="41" t="s">
        <v>116</v>
      </c>
      <c r="B6653" s="42">
        <v>0.5</v>
      </c>
      <c r="C6653" s="42">
        <v>900</v>
      </c>
      <c r="D6653" s="42">
        <v>1800</v>
      </c>
      <c r="E6653" s="43">
        <v>44593</v>
      </c>
    </row>
    <row r="6654" spans="1:5" x14ac:dyDescent="0.25">
      <c r="A6654" s="41" t="s">
        <v>116</v>
      </c>
      <c r="B6654" s="42">
        <v>0.7</v>
      </c>
      <c r="C6654" s="42">
        <v>1260</v>
      </c>
      <c r="D6654" s="42">
        <v>1800</v>
      </c>
      <c r="E6654" s="43">
        <v>44593</v>
      </c>
    </row>
    <row r="6655" spans="1:5" x14ac:dyDescent="0.25">
      <c r="A6655" s="41" t="s">
        <v>116</v>
      </c>
      <c r="B6655" s="42">
        <v>0.7</v>
      </c>
      <c r="C6655" s="42">
        <v>1260</v>
      </c>
      <c r="D6655" s="42">
        <v>1800</v>
      </c>
      <c r="E6655" s="43">
        <v>44593</v>
      </c>
    </row>
    <row r="6656" spans="1:5" x14ac:dyDescent="0.25">
      <c r="A6656" s="41" t="s">
        <v>116</v>
      </c>
      <c r="B6656" s="42">
        <v>0.5</v>
      </c>
      <c r="C6656" s="42">
        <v>900</v>
      </c>
      <c r="D6656" s="42">
        <v>1800</v>
      </c>
      <c r="E6656" s="43">
        <v>44593</v>
      </c>
    </row>
    <row r="6657" spans="1:5" x14ac:dyDescent="0.25">
      <c r="A6657" s="41" t="s">
        <v>116</v>
      </c>
      <c r="B6657" s="42">
        <v>1.3</v>
      </c>
      <c r="C6657" s="42">
        <v>2340</v>
      </c>
      <c r="D6657" s="42">
        <v>1800</v>
      </c>
      <c r="E6657" s="43">
        <v>44593</v>
      </c>
    </row>
    <row r="6658" spans="1:5" x14ac:dyDescent="0.25">
      <c r="A6658" s="41" t="s">
        <v>116</v>
      </c>
      <c r="B6658" s="42">
        <v>0.4</v>
      </c>
      <c r="C6658" s="42">
        <v>720</v>
      </c>
      <c r="D6658" s="42">
        <v>1800</v>
      </c>
      <c r="E6658" s="43">
        <v>44593</v>
      </c>
    </row>
    <row r="6659" spans="1:5" x14ac:dyDescent="0.25">
      <c r="A6659" s="41" t="s">
        <v>116</v>
      </c>
      <c r="B6659" s="42">
        <v>0.4</v>
      </c>
      <c r="C6659" s="42">
        <v>720</v>
      </c>
      <c r="D6659" s="42">
        <v>1800</v>
      </c>
      <c r="E6659" s="43">
        <v>44593</v>
      </c>
    </row>
    <row r="6660" spans="1:5" x14ac:dyDescent="0.25">
      <c r="A6660" s="41" t="s">
        <v>116</v>
      </c>
      <c r="B6660" s="42">
        <v>0.4</v>
      </c>
      <c r="C6660" s="42">
        <v>720</v>
      </c>
      <c r="D6660" s="42">
        <v>1800</v>
      </c>
      <c r="E6660" s="43">
        <v>44593</v>
      </c>
    </row>
    <row r="6661" spans="1:5" x14ac:dyDescent="0.25">
      <c r="A6661" s="41" t="s">
        <v>116</v>
      </c>
      <c r="B6661" s="42">
        <v>0.4</v>
      </c>
      <c r="C6661" s="42">
        <v>720</v>
      </c>
      <c r="D6661" s="42">
        <v>1800</v>
      </c>
      <c r="E6661" s="43">
        <v>44593</v>
      </c>
    </row>
    <row r="6662" spans="1:5" x14ac:dyDescent="0.25">
      <c r="A6662" s="41" t="s">
        <v>116</v>
      </c>
      <c r="B6662" s="42">
        <v>0.4</v>
      </c>
      <c r="C6662" s="42">
        <v>720</v>
      </c>
      <c r="D6662" s="42">
        <v>1800</v>
      </c>
      <c r="E6662" s="43">
        <v>44593</v>
      </c>
    </row>
    <row r="6663" spans="1:5" x14ac:dyDescent="0.25">
      <c r="A6663" s="41" t="s">
        <v>116</v>
      </c>
      <c r="B6663" s="42">
        <v>0.4</v>
      </c>
      <c r="C6663" s="42">
        <v>720</v>
      </c>
      <c r="D6663" s="42">
        <v>1800</v>
      </c>
      <c r="E6663" s="43">
        <v>44593</v>
      </c>
    </row>
    <row r="6664" spans="1:5" x14ac:dyDescent="0.25">
      <c r="A6664" s="41" t="s">
        <v>116</v>
      </c>
      <c r="B6664" s="42">
        <v>0.4</v>
      </c>
      <c r="C6664" s="42">
        <v>720</v>
      </c>
      <c r="D6664" s="42">
        <v>1800</v>
      </c>
      <c r="E6664" s="43">
        <v>44593</v>
      </c>
    </row>
    <row r="6665" spans="1:5" x14ac:dyDescent="0.25">
      <c r="A6665" s="41" t="s">
        <v>116</v>
      </c>
      <c r="B6665" s="42">
        <v>0.4</v>
      </c>
      <c r="C6665" s="42">
        <v>720</v>
      </c>
      <c r="D6665" s="42">
        <v>1800</v>
      </c>
      <c r="E6665" s="43">
        <v>44593</v>
      </c>
    </row>
    <row r="6666" spans="1:5" x14ac:dyDescent="0.25">
      <c r="A6666" s="41" t="s">
        <v>116</v>
      </c>
      <c r="B6666" s="42">
        <v>0.4</v>
      </c>
      <c r="C6666" s="42">
        <v>720</v>
      </c>
      <c r="D6666" s="42">
        <v>1800</v>
      </c>
      <c r="E6666" s="43">
        <v>44593</v>
      </c>
    </row>
    <row r="6667" spans="1:5" x14ac:dyDescent="0.25">
      <c r="A6667" s="41" t="s">
        <v>116</v>
      </c>
      <c r="B6667" s="42">
        <v>0.4</v>
      </c>
      <c r="C6667" s="42">
        <v>720</v>
      </c>
      <c r="D6667" s="42">
        <v>1800</v>
      </c>
      <c r="E6667" s="43">
        <v>44593</v>
      </c>
    </row>
    <row r="6668" spans="1:5" x14ac:dyDescent="0.25">
      <c r="A6668" s="41" t="s">
        <v>116</v>
      </c>
      <c r="B6668" s="42">
        <v>0.4</v>
      </c>
      <c r="C6668" s="42">
        <v>720</v>
      </c>
      <c r="D6668" s="42">
        <v>1800</v>
      </c>
      <c r="E6668" s="43">
        <v>44593</v>
      </c>
    </row>
    <row r="6669" spans="1:5" x14ac:dyDescent="0.25">
      <c r="A6669" s="41" t="s">
        <v>116</v>
      </c>
      <c r="B6669" s="42">
        <v>0.4</v>
      </c>
      <c r="C6669" s="42">
        <v>720</v>
      </c>
      <c r="D6669" s="42">
        <v>1800</v>
      </c>
      <c r="E6669" s="43">
        <v>44593</v>
      </c>
    </row>
    <row r="6670" spans="1:5" x14ac:dyDescent="0.25">
      <c r="A6670" s="41" t="s">
        <v>124</v>
      </c>
      <c r="B6670" s="42">
        <v>25</v>
      </c>
      <c r="C6670" s="42">
        <v>11396.25</v>
      </c>
      <c r="D6670" s="42">
        <v>455.85</v>
      </c>
      <c r="E6670" s="43">
        <v>44621</v>
      </c>
    </row>
    <row r="6671" spans="1:5" x14ac:dyDescent="0.25">
      <c r="A6671" s="41" t="s">
        <v>124</v>
      </c>
      <c r="B6671" s="42">
        <v>34</v>
      </c>
      <c r="C6671" s="42">
        <v>10090.5</v>
      </c>
      <c r="D6671" s="42">
        <v>296.77999999999997</v>
      </c>
      <c r="E6671" s="43">
        <v>44621</v>
      </c>
    </row>
    <row r="6672" spans="1:5" x14ac:dyDescent="0.25">
      <c r="A6672" s="41" t="s">
        <v>124</v>
      </c>
      <c r="B6672" s="42">
        <v>22</v>
      </c>
      <c r="C6672" s="42">
        <v>5828.22</v>
      </c>
      <c r="D6672" s="42">
        <v>264.92</v>
      </c>
      <c r="E6672" s="43">
        <v>44621</v>
      </c>
    </row>
    <row r="6673" spans="1:5" x14ac:dyDescent="0.25">
      <c r="A6673" s="41" t="s">
        <v>124</v>
      </c>
      <c r="B6673" s="42">
        <v>19</v>
      </c>
      <c r="C6673" s="42">
        <v>3850</v>
      </c>
      <c r="D6673" s="42">
        <v>202.63</v>
      </c>
      <c r="E6673" s="43">
        <v>44621</v>
      </c>
    </row>
    <row r="6674" spans="1:5" x14ac:dyDescent="0.25">
      <c r="A6674" s="41" t="s">
        <v>214</v>
      </c>
      <c r="B6674" s="42">
        <v>0.28000000000000003</v>
      </c>
      <c r="C6674" s="42">
        <v>784</v>
      </c>
      <c r="D6674" s="42">
        <v>2800</v>
      </c>
      <c r="E6674" s="43">
        <v>44621</v>
      </c>
    </row>
    <row r="6675" spans="1:5" x14ac:dyDescent="0.25">
      <c r="A6675" s="41" t="s">
        <v>214</v>
      </c>
      <c r="B6675" s="42">
        <v>0.245</v>
      </c>
      <c r="C6675" s="42">
        <v>686</v>
      </c>
      <c r="D6675" s="42">
        <v>2800</v>
      </c>
      <c r="E6675" s="43">
        <v>44621</v>
      </c>
    </row>
    <row r="6676" spans="1:5" x14ac:dyDescent="0.25">
      <c r="A6676" s="41" t="s">
        <v>214</v>
      </c>
      <c r="B6676" s="42">
        <v>2.3450000000000002</v>
      </c>
      <c r="C6676" s="42">
        <v>8736</v>
      </c>
      <c r="D6676" s="42">
        <v>3725.37</v>
      </c>
      <c r="E6676" s="43">
        <v>44621</v>
      </c>
    </row>
    <row r="6677" spans="1:5" x14ac:dyDescent="0.25">
      <c r="A6677" s="41" t="s">
        <v>214</v>
      </c>
      <c r="B6677" s="42">
        <v>0.16500000000000001</v>
      </c>
      <c r="C6677" s="42">
        <v>627</v>
      </c>
      <c r="D6677" s="42">
        <v>3800</v>
      </c>
      <c r="E6677" s="43">
        <v>44621</v>
      </c>
    </row>
    <row r="6678" spans="1:5" x14ac:dyDescent="0.25">
      <c r="A6678" s="41" t="s">
        <v>203</v>
      </c>
      <c r="B6678" s="42">
        <v>6.0000000000000001E-3</v>
      </c>
      <c r="C6678" s="42">
        <v>29.25</v>
      </c>
      <c r="D6678" s="42">
        <v>4875</v>
      </c>
      <c r="E6678" s="43">
        <v>44621</v>
      </c>
    </row>
    <row r="6679" spans="1:5" x14ac:dyDescent="0.25">
      <c r="A6679" s="41" t="s">
        <v>203</v>
      </c>
      <c r="B6679" s="42">
        <v>6.0000000000000001E-3</v>
      </c>
      <c r="C6679" s="42">
        <v>29.25</v>
      </c>
      <c r="D6679" s="42">
        <v>4875</v>
      </c>
      <c r="E6679" s="43">
        <v>44621</v>
      </c>
    </row>
    <row r="6680" spans="1:5" x14ac:dyDescent="0.25">
      <c r="A6680" s="41" t="s">
        <v>203</v>
      </c>
      <c r="B6680" s="42">
        <v>0.02</v>
      </c>
      <c r="C6680" s="42">
        <v>97.5</v>
      </c>
      <c r="D6680" s="42">
        <v>4875</v>
      </c>
      <c r="E6680" s="43">
        <v>44621</v>
      </c>
    </row>
    <row r="6681" spans="1:5" x14ac:dyDescent="0.25">
      <c r="A6681" s="41" t="s">
        <v>203</v>
      </c>
      <c r="B6681" s="42">
        <v>6.0000000000000001E-3</v>
      </c>
      <c r="C6681" s="42">
        <v>29.25</v>
      </c>
      <c r="D6681" s="42">
        <v>4875</v>
      </c>
      <c r="E6681" s="43">
        <v>44621</v>
      </c>
    </row>
    <row r="6682" spans="1:5" x14ac:dyDescent="0.25">
      <c r="A6682" s="41" t="s">
        <v>203</v>
      </c>
      <c r="B6682" s="42">
        <v>2E-3</v>
      </c>
      <c r="C6682" s="42">
        <v>9.75</v>
      </c>
      <c r="D6682" s="42">
        <v>4875</v>
      </c>
      <c r="E6682" s="43">
        <v>44621</v>
      </c>
    </row>
    <row r="6683" spans="1:5" x14ac:dyDescent="0.25">
      <c r="A6683" s="41" t="s">
        <v>203</v>
      </c>
      <c r="B6683" s="42">
        <v>0.04</v>
      </c>
      <c r="C6683" s="42">
        <v>195</v>
      </c>
      <c r="D6683" s="42">
        <v>4875</v>
      </c>
      <c r="E6683" s="43">
        <v>44621</v>
      </c>
    </row>
    <row r="6684" spans="1:5" x14ac:dyDescent="0.25">
      <c r="A6684" s="41" t="s">
        <v>97</v>
      </c>
      <c r="B6684" s="42">
        <v>2.024</v>
      </c>
      <c r="C6684" s="42">
        <v>3143.87</v>
      </c>
      <c r="D6684" s="42">
        <v>1553.3</v>
      </c>
      <c r="E6684" s="43">
        <v>44621</v>
      </c>
    </row>
    <row r="6685" spans="1:5" x14ac:dyDescent="0.25">
      <c r="A6685" s="41" t="s">
        <v>97</v>
      </c>
      <c r="B6685" s="42">
        <v>2.3809999999999998</v>
      </c>
      <c r="C6685" s="42">
        <v>3722.3</v>
      </c>
      <c r="D6685" s="42">
        <v>1563.33</v>
      </c>
      <c r="E6685" s="43">
        <v>44621</v>
      </c>
    </row>
    <row r="6686" spans="1:5" x14ac:dyDescent="0.25">
      <c r="A6686" s="41" t="s">
        <v>97</v>
      </c>
      <c r="B6686" s="42">
        <v>2.319</v>
      </c>
      <c r="C6686" s="42">
        <v>3706.53</v>
      </c>
      <c r="D6686" s="42">
        <v>1598.33</v>
      </c>
      <c r="E6686" s="43">
        <v>44621</v>
      </c>
    </row>
    <row r="6687" spans="1:5" x14ac:dyDescent="0.25">
      <c r="A6687" s="41" t="s">
        <v>97</v>
      </c>
      <c r="B6687" s="42">
        <v>2.3809999999999998</v>
      </c>
      <c r="C6687" s="42">
        <v>3809.1</v>
      </c>
      <c r="D6687" s="42">
        <v>1599.79</v>
      </c>
      <c r="E6687" s="43">
        <v>44621</v>
      </c>
    </row>
    <row r="6688" spans="1:5" x14ac:dyDescent="0.25">
      <c r="A6688" s="41" t="s">
        <v>97</v>
      </c>
      <c r="B6688" s="42">
        <v>0.91900000000000004</v>
      </c>
      <c r="C6688" s="42">
        <v>1470.4</v>
      </c>
      <c r="D6688" s="42">
        <v>1600</v>
      </c>
      <c r="E6688" s="43">
        <v>44621</v>
      </c>
    </row>
    <row r="6689" spans="1:5" x14ac:dyDescent="0.25">
      <c r="A6689" s="41" t="s">
        <v>216</v>
      </c>
      <c r="B6689" s="42">
        <v>1</v>
      </c>
      <c r="C6689" s="42">
        <v>3143.3</v>
      </c>
      <c r="D6689" s="42">
        <v>3143.3</v>
      </c>
      <c r="E6689" s="43">
        <v>44621</v>
      </c>
    </row>
    <row r="6690" spans="1:5" x14ac:dyDescent="0.25">
      <c r="A6690" s="41" t="s">
        <v>216</v>
      </c>
      <c r="B6690" s="42">
        <v>0.23</v>
      </c>
      <c r="C6690" s="42">
        <v>724.5</v>
      </c>
      <c r="D6690" s="42">
        <v>3150</v>
      </c>
      <c r="E6690" s="43">
        <v>44621</v>
      </c>
    </row>
    <row r="6691" spans="1:5" x14ac:dyDescent="0.25">
      <c r="A6691" s="41" t="s">
        <v>216</v>
      </c>
      <c r="B6691" s="42">
        <v>0.55000000000000004</v>
      </c>
      <c r="C6691" s="42">
        <v>1732.5</v>
      </c>
      <c r="D6691" s="42">
        <v>3150</v>
      </c>
      <c r="E6691" s="43">
        <v>44621</v>
      </c>
    </row>
    <row r="6692" spans="1:5" x14ac:dyDescent="0.25">
      <c r="A6692" s="41" t="s">
        <v>217</v>
      </c>
      <c r="B6692" s="42">
        <v>1</v>
      </c>
      <c r="C6692" s="42">
        <v>3150</v>
      </c>
      <c r="D6692" s="42">
        <v>3150</v>
      </c>
      <c r="E6692" s="43">
        <v>44621</v>
      </c>
    </row>
    <row r="6693" spans="1:5" x14ac:dyDescent="0.25">
      <c r="A6693" s="41" t="s">
        <v>217</v>
      </c>
      <c r="B6693" s="42">
        <v>0.69</v>
      </c>
      <c r="C6693" s="42">
        <v>2173.5</v>
      </c>
      <c r="D6693" s="42">
        <v>3150</v>
      </c>
      <c r="E6693" s="43">
        <v>44621</v>
      </c>
    </row>
    <row r="6694" spans="1:5" x14ac:dyDescent="0.25">
      <c r="A6694" s="41" t="s">
        <v>217</v>
      </c>
      <c r="B6694" s="42">
        <v>0.28000000000000003</v>
      </c>
      <c r="C6694" s="42">
        <v>882</v>
      </c>
      <c r="D6694" s="42">
        <v>3150</v>
      </c>
      <c r="E6694" s="43">
        <v>44621</v>
      </c>
    </row>
    <row r="6695" spans="1:5" x14ac:dyDescent="0.25">
      <c r="A6695" s="41" t="s">
        <v>237</v>
      </c>
      <c r="B6695" s="42">
        <v>10</v>
      </c>
      <c r="C6695" s="42">
        <v>12000</v>
      </c>
      <c r="D6695" s="42">
        <v>1200</v>
      </c>
      <c r="E6695" s="43">
        <v>44621</v>
      </c>
    </row>
    <row r="6696" spans="1:5" x14ac:dyDescent="0.25">
      <c r="A6696" s="41" t="s">
        <v>237</v>
      </c>
      <c r="B6696" s="42">
        <v>10</v>
      </c>
      <c r="C6696" s="42">
        <v>12000</v>
      </c>
      <c r="D6696" s="42">
        <v>1200</v>
      </c>
      <c r="E6696" s="43">
        <v>44621</v>
      </c>
    </row>
    <row r="6697" spans="1:5" x14ac:dyDescent="0.25">
      <c r="A6697" s="41" t="s">
        <v>31</v>
      </c>
      <c r="B6697" s="42">
        <v>0.44</v>
      </c>
      <c r="C6697" s="42">
        <v>294.63</v>
      </c>
      <c r="D6697" s="42">
        <v>669.61</v>
      </c>
      <c r="E6697" s="43">
        <v>44621</v>
      </c>
    </row>
    <row r="6698" spans="1:5" x14ac:dyDescent="0.25">
      <c r="A6698" s="41" t="s">
        <v>31</v>
      </c>
      <c r="B6698" s="42">
        <v>0.44</v>
      </c>
      <c r="C6698" s="42">
        <v>295.41000000000003</v>
      </c>
      <c r="D6698" s="42">
        <v>671.39</v>
      </c>
      <c r="E6698" s="43">
        <v>44621</v>
      </c>
    </row>
    <row r="6699" spans="1:5" x14ac:dyDescent="0.25">
      <c r="A6699" s="41" t="s">
        <v>31</v>
      </c>
      <c r="B6699" s="42">
        <v>0.44</v>
      </c>
      <c r="C6699" s="42">
        <v>286</v>
      </c>
      <c r="D6699" s="42">
        <v>650</v>
      </c>
      <c r="E6699" s="43">
        <v>44621</v>
      </c>
    </row>
    <row r="6700" spans="1:5" x14ac:dyDescent="0.25">
      <c r="A6700" s="41" t="s">
        <v>31</v>
      </c>
      <c r="B6700" s="42">
        <v>0.44</v>
      </c>
      <c r="C6700" s="42">
        <v>286</v>
      </c>
      <c r="D6700" s="42">
        <v>650</v>
      </c>
      <c r="E6700" s="43">
        <v>44621</v>
      </c>
    </row>
    <row r="6701" spans="1:5" x14ac:dyDescent="0.25">
      <c r="A6701" s="41" t="s">
        <v>31</v>
      </c>
      <c r="B6701" s="42">
        <v>1.41</v>
      </c>
      <c r="C6701" s="42">
        <v>916.5</v>
      </c>
      <c r="D6701" s="42">
        <v>650</v>
      </c>
      <c r="E6701" s="43">
        <v>44621</v>
      </c>
    </row>
    <row r="6702" spans="1:5" x14ac:dyDescent="0.25">
      <c r="A6702" s="41" t="s">
        <v>31</v>
      </c>
      <c r="B6702" s="42">
        <v>0.88</v>
      </c>
      <c r="C6702" s="42">
        <v>572</v>
      </c>
      <c r="D6702" s="42">
        <v>650</v>
      </c>
      <c r="E6702" s="43">
        <v>44621</v>
      </c>
    </row>
    <row r="6703" spans="1:5" x14ac:dyDescent="0.25">
      <c r="A6703" s="41" t="s">
        <v>31</v>
      </c>
      <c r="B6703" s="42">
        <v>0.95</v>
      </c>
      <c r="C6703" s="42">
        <v>617.5</v>
      </c>
      <c r="D6703" s="42">
        <v>650</v>
      </c>
      <c r="E6703" s="43">
        <v>44621</v>
      </c>
    </row>
    <row r="6704" spans="1:5" x14ac:dyDescent="0.25">
      <c r="A6704" s="41" t="s">
        <v>31</v>
      </c>
      <c r="B6704" s="42">
        <v>0.44</v>
      </c>
      <c r="C6704" s="42">
        <v>286</v>
      </c>
      <c r="D6704" s="42">
        <v>650</v>
      </c>
      <c r="E6704" s="43">
        <v>44621</v>
      </c>
    </row>
    <row r="6705" spans="1:5" x14ac:dyDescent="0.25">
      <c r="A6705" s="41" t="s">
        <v>31</v>
      </c>
      <c r="B6705" s="42">
        <v>0.44</v>
      </c>
      <c r="C6705" s="42">
        <v>286</v>
      </c>
      <c r="D6705" s="42">
        <v>650</v>
      </c>
      <c r="E6705" s="43">
        <v>44621</v>
      </c>
    </row>
    <row r="6706" spans="1:5" x14ac:dyDescent="0.25">
      <c r="A6706" s="41" t="s">
        <v>31</v>
      </c>
      <c r="B6706" s="42">
        <v>1.97</v>
      </c>
      <c r="C6706" s="42">
        <v>1280.5</v>
      </c>
      <c r="D6706" s="42">
        <v>650</v>
      </c>
      <c r="E6706" s="43">
        <v>44621</v>
      </c>
    </row>
    <row r="6707" spans="1:5" x14ac:dyDescent="0.25">
      <c r="A6707" s="41" t="s">
        <v>35</v>
      </c>
      <c r="B6707" s="42">
        <v>0.04</v>
      </c>
      <c r="C6707" s="42">
        <v>968</v>
      </c>
      <c r="D6707" s="42">
        <v>24200</v>
      </c>
      <c r="E6707" s="43">
        <v>44621</v>
      </c>
    </row>
    <row r="6708" spans="1:5" x14ac:dyDescent="0.25">
      <c r="A6708" s="41" t="s">
        <v>35</v>
      </c>
      <c r="B6708" s="42">
        <v>0.1</v>
      </c>
      <c r="C6708" s="42">
        <v>1600.1</v>
      </c>
      <c r="D6708" s="42">
        <v>16001</v>
      </c>
      <c r="E6708" s="43">
        <v>44621</v>
      </c>
    </row>
    <row r="6709" spans="1:5" x14ac:dyDescent="0.25">
      <c r="A6709" s="41" t="s">
        <v>35</v>
      </c>
      <c r="B6709" s="42">
        <v>0.12</v>
      </c>
      <c r="C6709" s="42">
        <v>717.6</v>
      </c>
      <c r="D6709" s="42">
        <v>5980</v>
      </c>
      <c r="E6709" s="43">
        <v>44621</v>
      </c>
    </row>
    <row r="6710" spans="1:5" x14ac:dyDescent="0.25">
      <c r="A6710" s="41" t="s">
        <v>35</v>
      </c>
      <c r="B6710" s="42">
        <v>0.14000000000000001</v>
      </c>
      <c r="C6710" s="42">
        <v>837.2</v>
      </c>
      <c r="D6710" s="42">
        <v>5980</v>
      </c>
      <c r="E6710" s="43">
        <v>44621</v>
      </c>
    </row>
    <row r="6711" spans="1:5" x14ac:dyDescent="0.25">
      <c r="A6711" s="41" t="s">
        <v>35</v>
      </c>
      <c r="B6711" s="42">
        <v>0.1</v>
      </c>
      <c r="C6711" s="42">
        <v>598</v>
      </c>
      <c r="D6711" s="42">
        <v>5980</v>
      </c>
      <c r="E6711" s="43">
        <v>44621</v>
      </c>
    </row>
    <row r="6712" spans="1:5" x14ac:dyDescent="0.25">
      <c r="A6712" s="41" t="s">
        <v>35</v>
      </c>
      <c r="B6712" s="42">
        <v>0.1</v>
      </c>
      <c r="C6712" s="42">
        <v>639.36</v>
      </c>
      <c r="D6712" s="42">
        <v>6393.6</v>
      </c>
      <c r="E6712" s="43">
        <v>44621</v>
      </c>
    </row>
    <row r="6713" spans="1:5" x14ac:dyDescent="0.25">
      <c r="A6713" s="41" t="s">
        <v>35</v>
      </c>
      <c r="B6713" s="42">
        <v>0.09</v>
      </c>
      <c r="C6713" s="42">
        <v>1282.74</v>
      </c>
      <c r="D6713" s="42">
        <v>14252.67</v>
      </c>
      <c r="E6713" s="43">
        <v>44621</v>
      </c>
    </row>
    <row r="6714" spans="1:5" x14ac:dyDescent="0.25">
      <c r="A6714" s="41" t="s">
        <v>35</v>
      </c>
      <c r="B6714" s="42">
        <v>0.12</v>
      </c>
      <c r="C6714" s="42">
        <v>2456.81</v>
      </c>
      <c r="D6714" s="42">
        <v>20473.419999999998</v>
      </c>
      <c r="E6714" s="43">
        <v>44621</v>
      </c>
    </row>
    <row r="6715" spans="1:5" x14ac:dyDescent="0.25">
      <c r="A6715" s="41" t="s">
        <v>35</v>
      </c>
      <c r="B6715" s="42">
        <v>0.12</v>
      </c>
      <c r="C6715" s="42">
        <v>757.5</v>
      </c>
      <c r="D6715" s="42">
        <v>6312.5</v>
      </c>
      <c r="E6715" s="43">
        <v>44621</v>
      </c>
    </row>
    <row r="6716" spans="1:5" x14ac:dyDescent="0.25">
      <c r="A6716" s="41" t="s">
        <v>35</v>
      </c>
      <c r="B6716" s="42">
        <v>0.12</v>
      </c>
      <c r="C6716" s="42">
        <v>757.5</v>
      </c>
      <c r="D6716" s="42">
        <v>6312.5</v>
      </c>
      <c r="E6716" s="43">
        <v>44621</v>
      </c>
    </row>
    <row r="6717" spans="1:5" x14ac:dyDescent="0.25">
      <c r="A6717" s="41" t="s">
        <v>35</v>
      </c>
      <c r="B6717" s="42">
        <v>0.12</v>
      </c>
      <c r="C6717" s="42">
        <v>757.5</v>
      </c>
      <c r="D6717" s="42">
        <v>6312.5</v>
      </c>
      <c r="E6717" s="43">
        <v>44621</v>
      </c>
    </row>
    <row r="6718" spans="1:5" x14ac:dyDescent="0.25">
      <c r="A6718" s="41" t="s">
        <v>35</v>
      </c>
      <c r="B6718" s="42">
        <v>0.12</v>
      </c>
      <c r="C6718" s="42">
        <v>757.5</v>
      </c>
      <c r="D6718" s="42">
        <v>6312.5</v>
      </c>
      <c r="E6718" s="43">
        <v>44621</v>
      </c>
    </row>
    <row r="6719" spans="1:5" x14ac:dyDescent="0.25">
      <c r="A6719" s="41" t="s">
        <v>35</v>
      </c>
      <c r="B6719" s="42">
        <v>0.12</v>
      </c>
      <c r="C6719" s="42">
        <v>757.5</v>
      </c>
      <c r="D6719" s="42">
        <v>6312.5</v>
      </c>
      <c r="E6719" s="43">
        <v>44621</v>
      </c>
    </row>
    <row r="6720" spans="1:5" x14ac:dyDescent="0.25">
      <c r="A6720" s="41" t="s">
        <v>35</v>
      </c>
      <c r="B6720" s="42">
        <v>0.12</v>
      </c>
      <c r="C6720" s="42">
        <v>1620.04</v>
      </c>
      <c r="D6720" s="42">
        <v>13500.33</v>
      </c>
      <c r="E6720" s="43">
        <v>44621</v>
      </c>
    </row>
    <row r="6721" spans="1:5" x14ac:dyDescent="0.25">
      <c r="A6721" s="41" t="s">
        <v>35</v>
      </c>
      <c r="B6721" s="42">
        <v>0.12</v>
      </c>
      <c r="C6721" s="42">
        <v>901.26</v>
      </c>
      <c r="D6721" s="42">
        <v>7510.5</v>
      </c>
      <c r="E6721" s="43">
        <v>44621</v>
      </c>
    </row>
    <row r="6722" spans="1:5" x14ac:dyDescent="0.25">
      <c r="A6722" s="41" t="s">
        <v>35</v>
      </c>
      <c r="B6722" s="42">
        <v>0.12</v>
      </c>
      <c r="C6722" s="42">
        <v>901.26</v>
      </c>
      <c r="D6722" s="42">
        <v>7510.5</v>
      </c>
      <c r="E6722" s="43">
        <v>44621</v>
      </c>
    </row>
    <row r="6723" spans="1:5" x14ac:dyDescent="0.25">
      <c r="A6723" s="41" t="s">
        <v>35</v>
      </c>
      <c r="B6723" s="42">
        <v>0.12</v>
      </c>
      <c r="C6723" s="42">
        <v>901.26</v>
      </c>
      <c r="D6723" s="42">
        <v>7510.5</v>
      </c>
      <c r="E6723" s="43">
        <v>44621</v>
      </c>
    </row>
    <row r="6724" spans="1:5" x14ac:dyDescent="0.25">
      <c r="A6724" s="41" t="s">
        <v>35</v>
      </c>
      <c r="B6724" s="42">
        <v>0.12</v>
      </c>
      <c r="C6724" s="42">
        <v>901.26</v>
      </c>
      <c r="D6724" s="42">
        <v>7510.5</v>
      </c>
      <c r="E6724" s="43">
        <v>44621</v>
      </c>
    </row>
    <row r="6725" spans="1:5" x14ac:dyDescent="0.25">
      <c r="A6725" s="41" t="s">
        <v>35</v>
      </c>
      <c r="B6725" s="42">
        <v>0.12</v>
      </c>
      <c r="C6725" s="42">
        <v>901.26</v>
      </c>
      <c r="D6725" s="42">
        <v>7510.5</v>
      </c>
      <c r="E6725" s="43">
        <v>44621</v>
      </c>
    </row>
    <row r="6726" spans="1:5" x14ac:dyDescent="0.25">
      <c r="A6726" s="41" t="s">
        <v>35</v>
      </c>
      <c r="B6726" s="42">
        <v>0.12</v>
      </c>
      <c r="C6726" s="42">
        <v>901.25</v>
      </c>
      <c r="D6726" s="42">
        <v>7510.42</v>
      </c>
      <c r="E6726" s="43">
        <v>44621</v>
      </c>
    </row>
    <row r="6727" spans="1:5" x14ac:dyDescent="0.25">
      <c r="A6727" s="41" t="s">
        <v>35</v>
      </c>
      <c r="B6727" s="42">
        <v>0.1</v>
      </c>
      <c r="C6727" s="42">
        <v>751.05</v>
      </c>
      <c r="D6727" s="42">
        <v>7510.5</v>
      </c>
      <c r="E6727" s="43">
        <v>44621</v>
      </c>
    </row>
    <row r="6728" spans="1:5" x14ac:dyDescent="0.25">
      <c r="A6728" s="41" t="s">
        <v>35</v>
      </c>
      <c r="B6728" s="42">
        <v>0.13</v>
      </c>
      <c r="C6728" s="42">
        <v>880.52</v>
      </c>
      <c r="D6728" s="42">
        <v>6773.23</v>
      </c>
      <c r="E6728" s="43">
        <v>44621</v>
      </c>
    </row>
    <row r="6729" spans="1:5" x14ac:dyDescent="0.25">
      <c r="A6729" s="41" t="s">
        <v>35</v>
      </c>
      <c r="B6729" s="42">
        <v>0.12</v>
      </c>
      <c r="C6729" s="42">
        <v>757.5</v>
      </c>
      <c r="D6729" s="42">
        <v>6312.5</v>
      </c>
      <c r="E6729" s="43">
        <v>44621</v>
      </c>
    </row>
    <row r="6730" spans="1:5" x14ac:dyDescent="0.25">
      <c r="A6730" s="41" t="s">
        <v>35</v>
      </c>
      <c r="B6730" s="42">
        <v>0.12</v>
      </c>
      <c r="C6730" s="42">
        <v>757.5</v>
      </c>
      <c r="D6730" s="42">
        <v>6312.5</v>
      </c>
      <c r="E6730" s="43">
        <v>44621</v>
      </c>
    </row>
    <row r="6731" spans="1:5" x14ac:dyDescent="0.25">
      <c r="A6731" s="41" t="s">
        <v>35</v>
      </c>
      <c r="B6731" s="42">
        <v>0.12</v>
      </c>
      <c r="C6731" s="42">
        <v>757.5</v>
      </c>
      <c r="D6731" s="42">
        <v>6312.5</v>
      </c>
      <c r="E6731" s="43">
        <v>44621</v>
      </c>
    </row>
    <row r="6732" spans="1:5" x14ac:dyDescent="0.25">
      <c r="A6732" s="41" t="s">
        <v>35</v>
      </c>
      <c r="B6732" s="42">
        <v>0.126</v>
      </c>
      <c r="C6732" s="42">
        <v>795.38</v>
      </c>
      <c r="D6732" s="42">
        <v>6312.54</v>
      </c>
      <c r="E6732" s="43">
        <v>44621</v>
      </c>
    </row>
    <row r="6733" spans="1:5" x14ac:dyDescent="0.25">
      <c r="A6733" s="41" t="s">
        <v>35</v>
      </c>
      <c r="B6733" s="42">
        <v>0.13</v>
      </c>
      <c r="C6733" s="42">
        <v>833.36</v>
      </c>
      <c r="D6733" s="42">
        <v>6410.46</v>
      </c>
      <c r="E6733" s="43">
        <v>44621</v>
      </c>
    </row>
    <row r="6734" spans="1:5" x14ac:dyDescent="0.25">
      <c r="A6734" s="41" t="s">
        <v>35</v>
      </c>
      <c r="B6734" s="42">
        <v>0.126</v>
      </c>
      <c r="C6734" s="42">
        <v>824.03</v>
      </c>
      <c r="D6734" s="42">
        <v>6539.92</v>
      </c>
      <c r="E6734" s="43">
        <v>44621</v>
      </c>
    </row>
    <row r="6735" spans="1:5" x14ac:dyDescent="0.25">
      <c r="A6735" s="41" t="s">
        <v>36</v>
      </c>
      <c r="B6735" s="42">
        <v>20</v>
      </c>
      <c r="C6735" s="42">
        <v>658</v>
      </c>
      <c r="D6735" s="42">
        <v>32.9</v>
      </c>
      <c r="E6735" s="43">
        <v>44621</v>
      </c>
    </row>
    <row r="6736" spans="1:5" x14ac:dyDescent="0.25">
      <c r="A6736" s="41" t="s">
        <v>36</v>
      </c>
      <c r="B6736" s="42">
        <v>17</v>
      </c>
      <c r="C6736" s="42">
        <v>559.29999999999995</v>
      </c>
      <c r="D6736" s="42">
        <v>32.9</v>
      </c>
      <c r="E6736" s="43">
        <v>44621</v>
      </c>
    </row>
    <row r="6737" spans="1:5" x14ac:dyDescent="0.25">
      <c r="A6737" s="41" t="s">
        <v>36</v>
      </c>
      <c r="B6737" s="42">
        <v>17</v>
      </c>
      <c r="C6737" s="42">
        <v>559.29999999999995</v>
      </c>
      <c r="D6737" s="42">
        <v>32.9</v>
      </c>
      <c r="E6737" s="43">
        <v>44621</v>
      </c>
    </row>
    <row r="6738" spans="1:5" x14ac:dyDescent="0.25">
      <c r="A6738" s="41" t="s">
        <v>36</v>
      </c>
      <c r="B6738" s="42">
        <v>17</v>
      </c>
      <c r="C6738" s="42">
        <v>559.29999999999995</v>
      </c>
      <c r="D6738" s="42">
        <v>32.9</v>
      </c>
      <c r="E6738" s="43">
        <v>44621</v>
      </c>
    </row>
    <row r="6739" spans="1:5" x14ac:dyDescent="0.25">
      <c r="A6739" s="41" t="s">
        <v>36</v>
      </c>
      <c r="B6739" s="42">
        <v>17</v>
      </c>
      <c r="C6739" s="42">
        <v>559.29999999999995</v>
      </c>
      <c r="D6739" s="42">
        <v>32.9</v>
      </c>
      <c r="E6739" s="43">
        <v>44621</v>
      </c>
    </row>
    <row r="6740" spans="1:5" x14ac:dyDescent="0.25">
      <c r="A6740" s="41" t="s">
        <v>36</v>
      </c>
      <c r="B6740" s="42">
        <v>17</v>
      </c>
      <c r="C6740" s="42">
        <v>559.29999999999995</v>
      </c>
      <c r="D6740" s="42">
        <v>32.9</v>
      </c>
      <c r="E6740" s="43">
        <v>44621</v>
      </c>
    </row>
    <row r="6741" spans="1:5" x14ac:dyDescent="0.25">
      <c r="A6741" s="41" t="s">
        <v>36</v>
      </c>
      <c r="B6741" s="42">
        <v>17</v>
      </c>
      <c r="C6741" s="42">
        <v>559.29999999999995</v>
      </c>
      <c r="D6741" s="42">
        <v>32.9</v>
      </c>
      <c r="E6741" s="43">
        <v>44621</v>
      </c>
    </row>
    <row r="6742" spans="1:5" x14ac:dyDescent="0.25">
      <c r="A6742" s="41" t="s">
        <v>36</v>
      </c>
      <c r="B6742" s="42">
        <v>17</v>
      </c>
      <c r="C6742" s="42">
        <v>559.29999999999995</v>
      </c>
      <c r="D6742" s="42">
        <v>32.9</v>
      </c>
      <c r="E6742" s="43">
        <v>44621</v>
      </c>
    </row>
    <row r="6743" spans="1:5" x14ac:dyDescent="0.25">
      <c r="A6743" s="41" t="s">
        <v>36</v>
      </c>
      <c r="B6743" s="42">
        <v>17</v>
      </c>
      <c r="C6743" s="42">
        <v>559.29999999999995</v>
      </c>
      <c r="D6743" s="42">
        <v>32.9</v>
      </c>
      <c r="E6743" s="43">
        <v>44621</v>
      </c>
    </row>
    <row r="6744" spans="1:5" x14ac:dyDescent="0.25">
      <c r="A6744" s="41" t="s">
        <v>36</v>
      </c>
      <c r="B6744" s="42">
        <v>17</v>
      </c>
      <c r="C6744" s="42">
        <v>559.29999999999995</v>
      </c>
      <c r="D6744" s="42">
        <v>32.9</v>
      </c>
      <c r="E6744" s="43">
        <v>44621</v>
      </c>
    </row>
    <row r="6745" spans="1:5" x14ac:dyDescent="0.25">
      <c r="A6745" s="41" t="s">
        <v>36</v>
      </c>
      <c r="B6745" s="42">
        <v>20</v>
      </c>
      <c r="C6745" s="42">
        <v>658</v>
      </c>
      <c r="D6745" s="42">
        <v>32.9</v>
      </c>
      <c r="E6745" s="43">
        <v>44621</v>
      </c>
    </row>
    <row r="6746" spans="1:5" x14ac:dyDescent="0.25">
      <c r="A6746" s="41" t="s">
        <v>36</v>
      </c>
      <c r="B6746" s="42">
        <v>20</v>
      </c>
      <c r="C6746" s="42">
        <v>658</v>
      </c>
      <c r="D6746" s="42">
        <v>32.9</v>
      </c>
      <c r="E6746" s="43">
        <v>44621</v>
      </c>
    </row>
    <row r="6747" spans="1:5" x14ac:dyDescent="0.25">
      <c r="A6747" s="41" t="s">
        <v>36</v>
      </c>
      <c r="B6747" s="42">
        <v>20</v>
      </c>
      <c r="C6747" s="42">
        <v>658</v>
      </c>
      <c r="D6747" s="42">
        <v>32.9</v>
      </c>
      <c r="E6747" s="43">
        <v>44621</v>
      </c>
    </row>
    <row r="6748" spans="1:5" x14ac:dyDescent="0.25">
      <c r="A6748" s="41" t="s">
        <v>36</v>
      </c>
      <c r="B6748" s="42">
        <v>20</v>
      </c>
      <c r="C6748" s="42">
        <v>658</v>
      </c>
      <c r="D6748" s="42">
        <v>32.9</v>
      </c>
      <c r="E6748" s="43">
        <v>44621</v>
      </c>
    </row>
    <row r="6749" spans="1:5" x14ac:dyDescent="0.25">
      <c r="A6749" s="41" t="s">
        <v>36</v>
      </c>
      <c r="B6749" s="42">
        <v>20</v>
      </c>
      <c r="C6749" s="42">
        <v>658</v>
      </c>
      <c r="D6749" s="42">
        <v>32.9</v>
      </c>
      <c r="E6749" s="43">
        <v>44621</v>
      </c>
    </row>
    <row r="6750" spans="1:5" x14ac:dyDescent="0.25">
      <c r="A6750" s="41" t="s">
        <v>36</v>
      </c>
      <c r="B6750" s="42">
        <v>20</v>
      </c>
      <c r="C6750" s="42">
        <v>658</v>
      </c>
      <c r="D6750" s="42">
        <v>32.9</v>
      </c>
      <c r="E6750" s="43">
        <v>44621</v>
      </c>
    </row>
    <row r="6751" spans="1:5" x14ac:dyDescent="0.25">
      <c r="A6751" s="41" t="s">
        <v>36</v>
      </c>
      <c r="B6751" s="42">
        <v>20</v>
      </c>
      <c r="C6751" s="42">
        <v>658</v>
      </c>
      <c r="D6751" s="42">
        <v>32.9</v>
      </c>
      <c r="E6751" s="43">
        <v>44621</v>
      </c>
    </row>
    <row r="6752" spans="1:5" x14ac:dyDescent="0.25">
      <c r="A6752" s="41" t="s">
        <v>36</v>
      </c>
      <c r="B6752" s="42">
        <v>20</v>
      </c>
      <c r="C6752" s="42">
        <v>658</v>
      </c>
      <c r="D6752" s="42">
        <v>32.9</v>
      </c>
      <c r="E6752" s="43">
        <v>44621</v>
      </c>
    </row>
    <row r="6753" spans="1:5" x14ac:dyDescent="0.25">
      <c r="A6753" s="41" t="s">
        <v>36</v>
      </c>
      <c r="B6753" s="42">
        <v>20</v>
      </c>
      <c r="C6753" s="42">
        <v>658</v>
      </c>
      <c r="D6753" s="42">
        <v>32.9</v>
      </c>
      <c r="E6753" s="43">
        <v>44621</v>
      </c>
    </row>
    <row r="6754" spans="1:5" x14ac:dyDescent="0.25">
      <c r="A6754" s="41" t="s">
        <v>36</v>
      </c>
      <c r="B6754" s="42">
        <v>20</v>
      </c>
      <c r="C6754" s="42">
        <v>658</v>
      </c>
      <c r="D6754" s="42">
        <v>32.9</v>
      </c>
      <c r="E6754" s="43">
        <v>44621</v>
      </c>
    </row>
    <row r="6755" spans="1:5" x14ac:dyDescent="0.25">
      <c r="A6755" s="41" t="s">
        <v>36</v>
      </c>
      <c r="B6755" s="42">
        <v>20</v>
      </c>
      <c r="C6755" s="42">
        <v>658</v>
      </c>
      <c r="D6755" s="42">
        <v>32.9</v>
      </c>
      <c r="E6755" s="43">
        <v>44621</v>
      </c>
    </row>
    <row r="6756" spans="1:5" x14ac:dyDescent="0.25">
      <c r="A6756" s="41" t="s">
        <v>36</v>
      </c>
      <c r="B6756" s="42">
        <v>20</v>
      </c>
      <c r="C6756" s="42">
        <v>653.5</v>
      </c>
      <c r="D6756" s="42">
        <v>32.68</v>
      </c>
      <c r="E6756" s="43">
        <v>44621</v>
      </c>
    </row>
    <row r="6757" spans="1:5" x14ac:dyDescent="0.25">
      <c r="A6757" s="41" t="s">
        <v>36</v>
      </c>
      <c r="B6757" s="42">
        <v>15</v>
      </c>
      <c r="C6757" s="42">
        <v>490.25</v>
      </c>
      <c r="D6757" s="42">
        <v>32.68</v>
      </c>
      <c r="E6757" s="43">
        <v>44621</v>
      </c>
    </row>
    <row r="6758" spans="1:5" x14ac:dyDescent="0.25">
      <c r="A6758" s="41" t="s">
        <v>36</v>
      </c>
      <c r="B6758" s="42">
        <v>15</v>
      </c>
      <c r="C6758" s="42">
        <v>493.5</v>
      </c>
      <c r="D6758" s="42">
        <v>32.9</v>
      </c>
      <c r="E6758" s="43">
        <v>44621</v>
      </c>
    </row>
    <row r="6759" spans="1:5" x14ac:dyDescent="0.25">
      <c r="A6759" s="41" t="s">
        <v>36</v>
      </c>
      <c r="B6759" s="42">
        <v>15</v>
      </c>
      <c r="C6759" s="42">
        <v>493.5</v>
      </c>
      <c r="D6759" s="42">
        <v>32.9</v>
      </c>
      <c r="E6759" s="43">
        <v>44621</v>
      </c>
    </row>
    <row r="6760" spans="1:5" x14ac:dyDescent="0.25">
      <c r="A6760" s="41" t="s">
        <v>36</v>
      </c>
      <c r="B6760" s="42">
        <v>15</v>
      </c>
      <c r="C6760" s="42">
        <v>493.5</v>
      </c>
      <c r="D6760" s="42">
        <v>32.9</v>
      </c>
      <c r="E6760" s="43">
        <v>44621</v>
      </c>
    </row>
    <row r="6761" spans="1:5" x14ac:dyDescent="0.25">
      <c r="A6761" s="41" t="s">
        <v>36</v>
      </c>
      <c r="B6761" s="42">
        <v>15</v>
      </c>
      <c r="C6761" s="42">
        <v>493.5</v>
      </c>
      <c r="D6761" s="42">
        <v>32.9</v>
      </c>
      <c r="E6761" s="43">
        <v>44621</v>
      </c>
    </row>
    <row r="6762" spans="1:5" x14ac:dyDescent="0.25">
      <c r="A6762" s="41" t="s">
        <v>36</v>
      </c>
      <c r="B6762" s="42">
        <v>15</v>
      </c>
      <c r="C6762" s="42">
        <v>493.5</v>
      </c>
      <c r="D6762" s="42">
        <v>32.9</v>
      </c>
      <c r="E6762" s="43">
        <v>44621</v>
      </c>
    </row>
    <row r="6763" spans="1:5" x14ac:dyDescent="0.25">
      <c r="A6763" s="41" t="s">
        <v>36</v>
      </c>
      <c r="B6763" s="42">
        <v>15</v>
      </c>
      <c r="C6763" s="42">
        <v>493.5</v>
      </c>
      <c r="D6763" s="42">
        <v>32.9</v>
      </c>
      <c r="E6763" s="43">
        <v>44621</v>
      </c>
    </row>
    <row r="6764" spans="1:5" x14ac:dyDescent="0.25">
      <c r="A6764" s="41" t="s">
        <v>36</v>
      </c>
      <c r="B6764" s="42">
        <v>127</v>
      </c>
      <c r="C6764" s="42">
        <v>4607.6400000000003</v>
      </c>
      <c r="D6764" s="42">
        <v>36.28</v>
      </c>
      <c r="E6764" s="43">
        <v>44621</v>
      </c>
    </row>
    <row r="6765" spans="1:5" x14ac:dyDescent="0.25">
      <c r="A6765" s="41" t="s">
        <v>36</v>
      </c>
      <c r="B6765" s="42">
        <v>20</v>
      </c>
      <c r="C6765" s="42">
        <v>756.89</v>
      </c>
      <c r="D6765" s="42">
        <v>37.840000000000003</v>
      </c>
      <c r="E6765" s="43">
        <v>44621</v>
      </c>
    </row>
    <row r="6766" spans="1:5" x14ac:dyDescent="0.25">
      <c r="A6766" s="41" t="s">
        <v>36</v>
      </c>
      <c r="B6766" s="42">
        <v>20</v>
      </c>
      <c r="C6766" s="42">
        <v>756.89</v>
      </c>
      <c r="D6766" s="42">
        <v>37.840000000000003</v>
      </c>
      <c r="E6766" s="43">
        <v>44621</v>
      </c>
    </row>
    <row r="6767" spans="1:5" x14ac:dyDescent="0.25">
      <c r="A6767" s="41" t="s">
        <v>37</v>
      </c>
      <c r="B6767" s="42">
        <v>0.4</v>
      </c>
      <c r="C6767" s="42">
        <v>474.34</v>
      </c>
      <c r="D6767" s="42">
        <v>1185.8499999999999</v>
      </c>
      <c r="E6767" s="43">
        <v>44621</v>
      </c>
    </row>
    <row r="6768" spans="1:5" x14ac:dyDescent="0.25">
      <c r="A6768" s="41" t="s">
        <v>37</v>
      </c>
      <c r="B6768" s="42">
        <v>1.75</v>
      </c>
      <c r="C6768" s="42">
        <v>2610.06</v>
      </c>
      <c r="D6768" s="42">
        <v>1491.46</v>
      </c>
      <c r="E6768" s="43">
        <v>44621</v>
      </c>
    </row>
    <row r="6769" spans="1:5" x14ac:dyDescent="0.25">
      <c r="A6769" s="41" t="s">
        <v>37</v>
      </c>
      <c r="B6769" s="42">
        <v>0.4</v>
      </c>
      <c r="C6769" s="42">
        <v>581.58000000000004</v>
      </c>
      <c r="D6769" s="42">
        <v>1453.95</v>
      </c>
      <c r="E6769" s="43">
        <v>44621</v>
      </c>
    </row>
    <row r="6770" spans="1:5" x14ac:dyDescent="0.25">
      <c r="A6770" s="41" t="s">
        <v>37</v>
      </c>
      <c r="B6770" s="42">
        <v>0.4</v>
      </c>
      <c r="C6770" s="42">
        <v>700</v>
      </c>
      <c r="D6770" s="42">
        <v>1750</v>
      </c>
      <c r="E6770" s="43">
        <v>44621</v>
      </c>
    </row>
    <row r="6771" spans="1:5" x14ac:dyDescent="0.25">
      <c r="A6771" s="41" t="s">
        <v>37</v>
      </c>
      <c r="B6771" s="42">
        <v>0.4</v>
      </c>
      <c r="C6771" s="42">
        <v>700</v>
      </c>
      <c r="D6771" s="42">
        <v>1750</v>
      </c>
      <c r="E6771" s="43">
        <v>44621</v>
      </c>
    </row>
    <row r="6772" spans="1:5" x14ac:dyDescent="0.25">
      <c r="A6772" s="41" t="s">
        <v>37</v>
      </c>
      <c r="B6772" s="42">
        <v>0.3</v>
      </c>
      <c r="C6772" s="42">
        <v>525</v>
      </c>
      <c r="D6772" s="42">
        <v>1750</v>
      </c>
      <c r="E6772" s="43">
        <v>44621</v>
      </c>
    </row>
    <row r="6773" spans="1:5" x14ac:dyDescent="0.25">
      <c r="A6773" s="41" t="s">
        <v>37</v>
      </c>
      <c r="B6773" s="42">
        <v>1.24</v>
      </c>
      <c r="C6773" s="42">
        <v>1645</v>
      </c>
      <c r="D6773" s="42">
        <v>1326.61</v>
      </c>
      <c r="E6773" s="43">
        <v>44621</v>
      </c>
    </row>
    <row r="6774" spans="1:5" x14ac:dyDescent="0.25">
      <c r="A6774" s="41" t="s">
        <v>219</v>
      </c>
      <c r="B6774" s="42">
        <v>0.995</v>
      </c>
      <c r="C6774" s="42">
        <v>542.39</v>
      </c>
      <c r="D6774" s="42">
        <v>545.12</v>
      </c>
      <c r="E6774" s="43">
        <v>44621</v>
      </c>
    </row>
    <row r="6775" spans="1:5" x14ac:dyDescent="0.25">
      <c r="A6775" s="41" t="s">
        <v>219</v>
      </c>
      <c r="B6775" s="42">
        <v>0.29499999999999998</v>
      </c>
      <c r="C6775" s="42">
        <v>144.55000000000001</v>
      </c>
      <c r="D6775" s="42">
        <v>490</v>
      </c>
      <c r="E6775" s="43">
        <v>44621</v>
      </c>
    </row>
    <row r="6776" spans="1:5" x14ac:dyDescent="0.25">
      <c r="A6776" s="41" t="s">
        <v>219</v>
      </c>
      <c r="B6776" s="42">
        <v>5.0000000000000001E-3</v>
      </c>
      <c r="C6776" s="42">
        <v>2.4500000000000002</v>
      </c>
      <c r="D6776" s="42">
        <v>490</v>
      </c>
      <c r="E6776" s="43">
        <v>44621</v>
      </c>
    </row>
    <row r="6777" spans="1:5" x14ac:dyDescent="0.25">
      <c r="A6777" s="41" t="s">
        <v>96</v>
      </c>
      <c r="B6777" s="42">
        <v>0.8</v>
      </c>
      <c r="C6777" s="42">
        <v>2155.5300000000002</v>
      </c>
      <c r="D6777" s="42">
        <v>2694.41</v>
      </c>
      <c r="E6777" s="43">
        <v>44621</v>
      </c>
    </row>
    <row r="6778" spans="1:5" x14ac:dyDescent="0.25">
      <c r="A6778" s="41" t="s">
        <v>220</v>
      </c>
      <c r="B6778" s="42">
        <v>0.16</v>
      </c>
      <c r="C6778" s="42">
        <v>48</v>
      </c>
      <c r="D6778" s="42">
        <v>300</v>
      </c>
      <c r="E6778" s="43">
        <v>44621</v>
      </c>
    </row>
    <row r="6779" spans="1:5" x14ac:dyDescent="0.25">
      <c r="A6779" s="41" t="s">
        <v>220</v>
      </c>
      <c r="B6779" s="42">
        <v>0.17599999999999999</v>
      </c>
      <c r="C6779" s="42">
        <v>52.8</v>
      </c>
      <c r="D6779" s="42">
        <v>300</v>
      </c>
      <c r="E6779" s="43">
        <v>44621</v>
      </c>
    </row>
    <row r="6780" spans="1:5" x14ac:dyDescent="0.25">
      <c r="A6780" s="41" t="s">
        <v>220</v>
      </c>
      <c r="B6780" s="42">
        <v>0.13600000000000001</v>
      </c>
      <c r="C6780" s="42">
        <v>40.799999999999997</v>
      </c>
      <c r="D6780" s="42">
        <v>300</v>
      </c>
      <c r="E6780" s="43">
        <v>44621</v>
      </c>
    </row>
    <row r="6781" spans="1:5" x14ac:dyDescent="0.25">
      <c r="A6781" s="41" t="s">
        <v>220</v>
      </c>
      <c r="B6781" s="42">
        <v>0.16</v>
      </c>
      <c r="C6781" s="42">
        <v>48</v>
      </c>
      <c r="D6781" s="42">
        <v>300</v>
      </c>
      <c r="E6781" s="43">
        <v>44621</v>
      </c>
    </row>
    <row r="6782" spans="1:5" x14ac:dyDescent="0.25">
      <c r="A6782" s="41" t="s">
        <v>220</v>
      </c>
      <c r="B6782" s="42">
        <v>0.13600000000000001</v>
      </c>
      <c r="C6782" s="42">
        <v>40.799999999999997</v>
      </c>
      <c r="D6782" s="42">
        <v>300</v>
      </c>
      <c r="E6782" s="43">
        <v>44621</v>
      </c>
    </row>
    <row r="6783" spans="1:5" x14ac:dyDescent="0.25">
      <c r="A6783" s="41" t="s">
        <v>220</v>
      </c>
      <c r="B6783" s="42">
        <v>0.32</v>
      </c>
      <c r="C6783" s="42">
        <v>96</v>
      </c>
      <c r="D6783" s="42">
        <v>300</v>
      </c>
      <c r="E6783" s="43">
        <v>44621</v>
      </c>
    </row>
    <row r="6784" spans="1:5" x14ac:dyDescent="0.25">
      <c r="A6784" s="41" t="s">
        <v>220</v>
      </c>
      <c r="B6784" s="42">
        <v>0.24</v>
      </c>
      <c r="C6784" s="42">
        <v>72</v>
      </c>
      <c r="D6784" s="42">
        <v>300</v>
      </c>
      <c r="E6784" s="43">
        <v>44621</v>
      </c>
    </row>
    <row r="6785" spans="1:5" x14ac:dyDescent="0.25">
      <c r="A6785" s="41" t="s">
        <v>220</v>
      </c>
      <c r="B6785" s="42">
        <v>0.13600000000000001</v>
      </c>
      <c r="C6785" s="42">
        <v>40.799999999999997</v>
      </c>
      <c r="D6785" s="42">
        <v>300</v>
      </c>
      <c r="E6785" s="43">
        <v>44621</v>
      </c>
    </row>
    <row r="6786" spans="1:5" x14ac:dyDescent="0.25">
      <c r="A6786" s="41" t="s">
        <v>220</v>
      </c>
      <c r="B6786" s="42">
        <v>0.13600000000000001</v>
      </c>
      <c r="C6786" s="42">
        <v>40.799999999999997</v>
      </c>
      <c r="D6786" s="42">
        <v>300</v>
      </c>
      <c r="E6786" s="43">
        <v>44621</v>
      </c>
    </row>
    <row r="6787" spans="1:5" x14ac:dyDescent="0.25">
      <c r="A6787" s="41" t="s">
        <v>220</v>
      </c>
      <c r="B6787" s="42">
        <v>0.64</v>
      </c>
      <c r="C6787" s="42">
        <v>192</v>
      </c>
      <c r="D6787" s="42">
        <v>300</v>
      </c>
      <c r="E6787" s="43">
        <v>44621</v>
      </c>
    </row>
    <row r="6788" spans="1:5" x14ac:dyDescent="0.25">
      <c r="A6788" s="41" t="s">
        <v>220</v>
      </c>
      <c r="B6788" s="42">
        <v>2.2959999999999998</v>
      </c>
      <c r="C6788" s="42">
        <v>688.8</v>
      </c>
      <c r="D6788" s="42">
        <v>300</v>
      </c>
      <c r="E6788" s="43">
        <v>44621</v>
      </c>
    </row>
    <row r="6789" spans="1:5" x14ac:dyDescent="0.25">
      <c r="A6789" s="41" t="s">
        <v>220</v>
      </c>
      <c r="B6789" s="42">
        <v>0.3</v>
      </c>
      <c r="C6789" s="42">
        <v>90</v>
      </c>
      <c r="D6789" s="42">
        <v>300</v>
      </c>
      <c r="E6789" s="43">
        <v>44621</v>
      </c>
    </row>
    <row r="6790" spans="1:5" x14ac:dyDescent="0.25">
      <c r="A6790" s="41" t="s">
        <v>220</v>
      </c>
      <c r="B6790" s="42">
        <v>0.16</v>
      </c>
      <c r="C6790" s="42">
        <v>48</v>
      </c>
      <c r="D6790" s="42">
        <v>300</v>
      </c>
      <c r="E6790" s="43">
        <v>44621</v>
      </c>
    </row>
    <row r="6791" spans="1:5" x14ac:dyDescent="0.25">
      <c r="A6791" s="41" t="s">
        <v>220</v>
      </c>
      <c r="B6791" s="42">
        <v>0.16</v>
      </c>
      <c r="C6791" s="42">
        <v>48</v>
      </c>
      <c r="D6791" s="42">
        <v>300</v>
      </c>
      <c r="E6791" s="43">
        <v>44621</v>
      </c>
    </row>
    <row r="6792" spans="1:5" x14ac:dyDescent="0.25">
      <c r="A6792" s="41" t="s">
        <v>220</v>
      </c>
      <c r="B6792" s="42">
        <v>0.4</v>
      </c>
      <c r="C6792" s="42">
        <v>120</v>
      </c>
      <c r="D6792" s="42">
        <v>300</v>
      </c>
      <c r="E6792" s="43">
        <v>44621</v>
      </c>
    </row>
    <row r="6793" spans="1:5" x14ac:dyDescent="0.25">
      <c r="A6793" s="41" t="s">
        <v>220</v>
      </c>
      <c r="B6793" s="42">
        <v>0.16</v>
      </c>
      <c r="C6793" s="42">
        <v>48</v>
      </c>
      <c r="D6793" s="42">
        <v>300</v>
      </c>
      <c r="E6793" s="43">
        <v>44621</v>
      </c>
    </row>
    <row r="6794" spans="1:5" x14ac:dyDescent="0.25">
      <c r="A6794" s="41" t="s">
        <v>220</v>
      </c>
      <c r="B6794" s="42">
        <v>0.64</v>
      </c>
      <c r="C6794" s="42">
        <v>192</v>
      </c>
      <c r="D6794" s="42">
        <v>300</v>
      </c>
      <c r="E6794" s="43">
        <v>44621</v>
      </c>
    </row>
    <row r="6795" spans="1:5" x14ac:dyDescent="0.25">
      <c r="A6795" s="41" t="s">
        <v>220</v>
      </c>
      <c r="B6795" s="42">
        <v>0.08</v>
      </c>
      <c r="C6795" s="42">
        <v>24</v>
      </c>
      <c r="D6795" s="42">
        <v>300</v>
      </c>
      <c r="E6795" s="43">
        <v>44621</v>
      </c>
    </row>
    <row r="6796" spans="1:5" x14ac:dyDescent="0.25">
      <c r="A6796" s="41" t="s">
        <v>220</v>
      </c>
      <c r="B6796" s="42">
        <v>0.12</v>
      </c>
      <c r="C6796" s="42">
        <v>36</v>
      </c>
      <c r="D6796" s="42">
        <v>300</v>
      </c>
      <c r="E6796" s="43">
        <v>44621</v>
      </c>
    </row>
    <row r="6797" spans="1:5" x14ac:dyDescent="0.25">
      <c r="A6797" s="41" t="s">
        <v>220</v>
      </c>
      <c r="B6797" s="42">
        <v>0.32</v>
      </c>
      <c r="C6797" s="42">
        <v>96</v>
      </c>
      <c r="D6797" s="42">
        <v>300</v>
      </c>
      <c r="E6797" s="43">
        <v>44621</v>
      </c>
    </row>
    <row r="6798" spans="1:5" x14ac:dyDescent="0.25">
      <c r="A6798" s="41" t="s">
        <v>220</v>
      </c>
      <c r="B6798" s="42">
        <v>0.32</v>
      </c>
      <c r="C6798" s="42">
        <v>96</v>
      </c>
      <c r="D6798" s="42">
        <v>300</v>
      </c>
      <c r="E6798" s="43">
        <v>44621</v>
      </c>
    </row>
    <row r="6799" spans="1:5" x14ac:dyDescent="0.25">
      <c r="A6799" s="41" t="s">
        <v>220</v>
      </c>
      <c r="B6799" s="42">
        <v>0.1</v>
      </c>
      <c r="C6799" s="42">
        <v>30</v>
      </c>
      <c r="D6799" s="42">
        <v>300</v>
      </c>
      <c r="E6799" s="43">
        <v>44621</v>
      </c>
    </row>
    <row r="6800" spans="1:5" x14ac:dyDescent="0.25">
      <c r="A6800" s="41" t="s">
        <v>220</v>
      </c>
      <c r="B6800" s="42">
        <v>0.12</v>
      </c>
      <c r="C6800" s="42">
        <v>36</v>
      </c>
      <c r="D6800" s="42">
        <v>300</v>
      </c>
      <c r="E6800" s="43">
        <v>44621</v>
      </c>
    </row>
    <row r="6801" spans="1:5" x14ac:dyDescent="0.25">
      <c r="A6801" s="41" t="s">
        <v>220</v>
      </c>
      <c r="B6801" s="42">
        <v>0.8</v>
      </c>
      <c r="C6801" s="42">
        <v>240</v>
      </c>
      <c r="D6801" s="42">
        <v>300</v>
      </c>
      <c r="E6801" s="43">
        <v>44621</v>
      </c>
    </row>
    <row r="6802" spans="1:5" x14ac:dyDescent="0.25">
      <c r="A6802" s="41" t="s">
        <v>220</v>
      </c>
      <c r="B6802" s="42">
        <v>0.16</v>
      </c>
      <c r="C6802" s="42">
        <v>48</v>
      </c>
      <c r="D6802" s="42">
        <v>300</v>
      </c>
      <c r="E6802" s="43">
        <v>44621</v>
      </c>
    </row>
    <row r="6803" spans="1:5" x14ac:dyDescent="0.25">
      <c r="A6803" s="41" t="s">
        <v>220</v>
      </c>
      <c r="B6803" s="42">
        <v>0.8</v>
      </c>
      <c r="C6803" s="42">
        <v>240</v>
      </c>
      <c r="D6803" s="42">
        <v>300</v>
      </c>
      <c r="E6803" s="43">
        <v>44621</v>
      </c>
    </row>
    <row r="6804" spans="1:5" x14ac:dyDescent="0.25">
      <c r="A6804" s="41" t="s">
        <v>220</v>
      </c>
      <c r="B6804" s="42">
        <v>0.16</v>
      </c>
      <c r="C6804" s="42">
        <v>48</v>
      </c>
      <c r="D6804" s="42">
        <v>300</v>
      </c>
      <c r="E6804" s="43">
        <v>44621</v>
      </c>
    </row>
    <row r="6805" spans="1:5" x14ac:dyDescent="0.25">
      <c r="A6805" s="41" t="s">
        <v>112</v>
      </c>
      <c r="B6805" s="42">
        <v>0.05</v>
      </c>
      <c r="C6805" s="42">
        <v>223.75</v>
      </c>
      <c r="D6805" s="42">
        <v>4475</v>
      </c>
      <c r="E6805" s="43">
        <v>44621</v>
      </c>
    </row>
    <row r="6806" spans="1:5" x14ac:dyDescent="0.25">
      <c r="A6806" s="41" t="s">
        <v>112</v>
      </c>
      <c r="B6806" s="42">
        <v>0.08</v>
      </c>
      <c r="C6806" s="42">
        <v>358</v>
      </c>
      <c r="D6806" s="42">
        <v>4475</v>
      </c>
      <c r="E6806" s="43">
        <v>44621</v>
      </c>
    </row>
    <row r="6807" spans="1:5" x14ac:dyDescent="0.25">
      <c r="A6807" s="41" t="s">
        <v>112</v>
      </c>
      <c r="B6807" s="42">
        <v>0.05</v>
      </c>
      <c r="C6807" s="42">
        <v>223.75</v>
      </c>
      <c r="D6807" s="42">
        <v>4475</v>
      </c>
      <c r="E6807" s="43">
        <v>44621</v>
      </c>
    </row>
    <row r="6808" spans="1:5" x14ac:dyDescent="0.25">
      <c r="A6808" s="41" t="s">
        <v>112</v>
      </c>
      <c r="B6808" s="42">
        <v>0.02</v>
      </c>
      <c r="C6808" s="42">
        <v>89.5</v>
      </c>
      <c r="D6808" s="42">
        <v>4475</v>
      </c>
      <c r="E6808" s="43">
        <v>44621</v>
      </c>
    </row>
    <row r="6809" spans="1:5" x14ac:dyDescent="0.25">
      <c r="A6809" s="41" t="s">
        <v>112</v>
      </c>
      <c r="B6809" s="42">
        <v>0.04</v>
      </c>
      <c r="C6809" s="42">
        <v>179</v>
      </c>
      <c r="D6809" s="42">
        <v>4475</v>
      </c>
      <c r="E6809" s="43">
        <v>44621</v>
      </c>
    </row>
    <row r="6810" spans="1:5" x14ac:dyDescent="0.25">
      <c r="A6810" s="41" t="s">
        <v>112</v>
      </c>
      <c r="B6810" s="42">
        <v>0.02</v>
      </c>
      <c r="C6810" s="42">
        <v>89.5</v>
      </c>
      <c r="D6810" s="42">
        <v>4475</v>
      </c>
      <c r="E6810" s="43">
        <v>44621</v>
      </c>
    </row>
    <row r="6811" spans="1:5" x14ac:dyDescent="0.25">
      <c r="A6811" s="41" t="s">
        <v>112</v>
      </c>
      <c r="B6811" s="42">
        <v>0.02</v>
      </c>
      <c r="C6811" s="42">
        <v>89.5</v>
      </c>
      <c r="D6811" s="42">
        <v>4475</v>
      </c>
      <c r="E6811" s="43">
        <v>44621</v>
      </c>
    </row>
    <row r="6812" spans="1:5" x14ac:dyDescent="0.25">
      <c r="A6812" s="41" t="s">
        <v>112</v>
      </c>
      <c r="B6812" s="42">
        <v>0.04</v>
      </c>
      <c r="C6812" s="42">
        <v>179</v>
      </c>
      <c r="D6812" s="42">
        <v>4475</v>
      </c>
      <c r="E6812" s="43">
        <v>44621</v>
      </c>
    </row>
    <row r="6813" spans="1:5" x14ac:dyDescent="0.25">
      <c r="A6813" s="41" t="s">
        <v>112</v>
      </c>
      <c r="B6813" s="42">
        <v>0.04</v>
      </c>
      <c r="C6813" s="42">
        <v>179</v>
      </c>
      <c r="D6813" s="42">
        <v>4475</v>
      </c>
      <c r="E6813" s="43">
        <v>44621</v>
      </c>
    </row>
    <row r="6814" spans="1:5" x14ac:dyDescent="0.25">
      <c r="A6814" s="41" t="s">
        <v>112</v>
      </c>
      <c r="B6814" s="42">
        <v>0.03</v>
      </c>
      <c r="C6814" s="42">
        <v>134.25</v>
      </c>
      <c r="D6814" s="42">
        <v>4475</v>
      </c>
      <c r="E6814" s="43">
        <v>44621</v>
      </c>
    </row>
    <row r="6815" spans="1:5" x14ac:dyDescent="0.25">
      <c r="A6815" s="41" t="s">
        <v>112</v>
      </c>
      <c r="B6815" s="42">
        <v>0.04</v>
      </c>
      <c r="C6815" s="42">
        <v>179</v>
      </c>
      <c r="D6815" s="42">
        <v>4475</v>
      </c>
      <c r="E6815" s="43">
        <v>44621</v>
      </c>
    </row>
    <row r="6816" spans="1:5" x14ac:dyDescent="0.25">
      <c r="A6816" s="41" t="s">
        <v>112</v>
      </c>
      <c r="B6816" s="42">
        <v>0.04</v>
      </c>
      <c r="C6816" s="42">
        <v>179</v>
      </c>
      <c r="D6816" s="42">
        <v>4475</v>
      </c>
      <c r="E6816" s="43">
        <v>44621</v>
      </c>
    </row>
    <row r="6817" spans="1:5" x14ac:dyDescent="0.25">
      <c r="A6817" s="41" t="s">
        <v>112</v>
      </c>
      <c r="B6817" s="42">
        <v>0.04</v>
      </c>
      <c r="C6817" s="42">
        <v>179</v>
      </c>
      <c r="D6817" s="42">
        <v>4475</v>
      </c>
      <c r="E6817" s="43">
        <v>44621</v>
      </c>
    </row>
    <row r="6818" spans="1:5" x14ac:dyDescent="0.25">
      <c r="A6818" s="41" t="s">
        <v>112</v>
      </c>
      <c r="B6818" s="42">
        <v>0.04</v>
      </c>
      <c r="C6818" s="42">
        <v>179</v>
      </c>
      <c r="D6818" s="42">
        <v>4475</v>
      </c>
      <c r="E6818" s="43">
        <v>44621</v>
      </c>
    </row>
    <row r="6819" spans="1:5" x14ac:dyDescent="0.25">
      <c r="A6819" s="41" t="s">
        <v>112</v>
      </c>
      <c r="B6819" s="42">
        <v>0.05</v>
      </c>
      <c r="C6819" s="42">
        <v>223.75</v>
      </c>
      <c r="D6819" s="42">
        <v>4475</v>
      </c>
      <c r="E6819" s="43">
        <v>44621</v>
      </c>
    </row>
    <row r="6820" spans="1:5" x14ac:dyDescent="0.25">
      <c r="A6820" s="41" t="s">
        <v>112</v>
      </c>
      <c r="B6820" s="42">
        <v>0.05</v>
      </c>
      <c r="C6820" s="42">
        <v>223.75</v>
      </c>
      <c r="D6820" s="42">
        <v>4475</v>
      </c>
      <c r="E6820" s="43">
        <v>44621</v>
      </c>
    </row>
    <row r="6821" spans="1:5" x14ac:dyDescent="0.25">
      <c r="A6821" s="41" t="s">
        <v>112</v>
      </c>
      <c r="B6821" s="42">
        <v>0.04</v>
      </c>
      <c r="C6821" s="42">
        <v>179</v>
      </c>
      <c r="D6821" s="42">
        <v>4475</v>
      </c>
      <c r="E6821" s="43">
        <v>44621</v>
      </c>
    </row>
    <row r="6822" spans="1:5" x14ac:dyDescent="0.25">
      <c r="A6822" s="41" t="s">
        <v>112</v>
      </c>
      <c r="B6822" s="42">
        <v>0.05</v>
      </c>
      <c r="C6822" s="42">
        <v>173.13</v>
      </c>
      <c r="D6822" s="42">
        <v>3462.6</v>
      </c>
      <c r="E6822" s="43">
        <v>44621</v>
      </c>
    </row>
    <row r="6823" spans="1:5" x14ac:dyDescent="0.25">
      <c r="A6823" s="41" t="s">
        <v>112</v>
      </c>
      <c r="B6823" s="42">
        <v>0.04</v>
      </c>
      <c r="C6823" s="42">
        <v>138.5</v>
      </c>
      <c r="D6823" s="42">
        <v>3462.5</v>
      </c>
      <c r="E6823" s="43">
        <v>44621</v>
      </c>
    </row>
    <row r="6824" spans="1:5" x14ac:dyDescent="0.25">
      <c r="A6824" s="41" t="s">
        <v>112</v>
      </c>
      <c r="B6824" s="42">
        <v>0.08</v>
      </c>
      <c r="C6824" s="42">
        <v>277</v>
      </c>
      <c r="D6824" s="42">
        <v>3462.5</v>
      </c>
      <c r="E6824" s="43">
        <v>44621</v>
      </c>
    </row>
    <row r="6825" spans="1:5" x14ac:dyDescent="0.25">
      <c r="A6825" s="41" t="s">
        <v>112</v>
      </c>
      <c r="B6825" s="42">
        <v>0.04</v>
      </c>
      <c r="C6825" s="42">
        <v>138.5</v>
      </c>
      <c r="D6825" s="42">
        <v>3462.5</v>
      </c>
      <c r="E6825" s="43">
        <v>44621</v>
      </c>
    </row>
    <row r="6826" spans="1:5" x14ac:dyDescent="0.25">
      <c r="A6826" s="41" t="s">
        <v>112</v>
      </c>
      <c r="B6826" s="42">
        <v>0.08</v>
      </c>
      <c r="C6826" s="42">
        <v>277</v>
      </c>
      <c r="D6826" s="42">
        <v>3462.5</v>
      </c>
      <c r="E6826" s="43">
        <v>44621</v>
      </c>
    </row>
    <row r="6827" spans="1:5" x14ac:dyDescent="0.25">
      <c r="A6827" s="41" t="s">
        <v>112</v>
      </c>
      <c r="B6827" s="42">
        <v>0.04</v>
      </c>
      <c r="C6827" s="42">
        <v>138.5</v>
      </c>
      <c r="D6827" s="42">
        <v>3462.5</v>
      </c>
      <c r="E6827" s="43">
        <v>44621</v>
      </c>
    </row>
    <row r="6828" spans="1:5" x14ac:dyDescent="0.25">
      <c r="A6828" s="41" t="s">
        <v>112</v>
      </c>
      <c r="B6828" s="42">
        <v>0.08</v>
      </c>
      <c r="C6828" s="42">
        <v>277</v>
      </c>
      <c r="D6828" s="42">
        <v>3462.5</v>
      </c>
      <c r="E6828" s="43">
        <v>44621</v>
      </c>
    </row>
    <row r="6829" spans="1:5" x14ac:dyDescent="0.25">
      <c r="A6829" s="41" t="s">
        <v>112</v>
      </c>
      <c r="B6829" s="42">
        <v>0.04</v>
      </c>
      <c r="C6829" s="42">
        <v>138.5</v>
      </c>
      <c r="D6829" s="42">
        <v>3462.5</v>
      </c>
      <c r="E6829" s="43">
        <v>44621</v>
      </c>
    </row>
    <row r="6830" spans="1:5" x14ac:dyDescent="0.25">
      <c r="A6830" s="41" t="s">
        <v>112</v>
      </c>
      <c r="B6830" s="42">
        <v>0.08</v>
      </c>
      <c r="C6830" s="42">
        <v>277</v>
      </c>
      <c r="D6830" s="42">
        <v>3462.5</v>
      </c>
      <c r="E6830" s="43">
        <v>44621</v>
      </c>
    </row>
    <row r="6831" spans="1:5" x14ac:dyDescent="0.25">
      <c r="A6831" s="41" t="s">
        <v>112</v>
      </c>
      <c r="B6831" s="42">
        <v>0.04</v>
      </c>
      <c r="C6831" s="42">
        <v>138.5</v>
      </c>
      <c r="D6831" s="42">
        <v>3462.5</v>
      </c>
      <c r="E6831" s="43">
        <v>44621</v>
      </c>
    </row>
    <row r="6832" spans="1:5" x14ac:dyDescent="0.25">
      <c r="A6832" s="41" t="s">
        <v>112</v>
      </c>
      <c r="B6832" s="42">
        <v>0.08</v>
      </c>
      <c r="C6832" s="42">
        <v>277</v>
      </c>
      <c r="D6832" s="42">
        <v>3462.5</v>
      </c>
      <c r="E6832" s="43">
        <v>44621</v>
      </c>
    </row>
    <row r="6833" spans="1:5" x14ac:dyDescent="0.25">
      <c r="A6833" s="41" t="s">
        <v>112</v>
      </c>
      <c r="B6833" s="42">
        <v>0.04</v>
      </c>
      <c r="C6833" s="42">
        <v>138.5</v>
      </c>
      <c r="D6833" s="42">
        <v>3462.5</v>
      </c>
      <c r="E6833" s="43">
        <v>44621</v>
      </c>
    </row>
    <row r="6834" spans="1:5" x14ac:dyDescent="0.25">
      <c r="A6834" s="41" t="s">
        <v>112</v>
      </c>
      <c r="B6834" s="42">
        <v>0.08</v>
      </c>
      <c r="C6834" s="42">
        <v>277</v>
      </c>
      <c r="D6834" s="42">
        <v>3462.5</v>
      </c>
      <c r="E6834" s="43">
        <v>44621</v>
      </c>
    </row>
    <row r="6835" spans="1:5" x14ac:dyDescent="0.25">
      <c r="A6835" s="41" t="s">
        <v>112</v>
      </c>
      <c r="B6835" s="42">
        <v>0.04</v>
      </c>
      <c r="C6835" s="42">
        <v>138.49</v>
      </c>
      <c r="D6835" s="42">
        <v>3462.25</v>
      </c>
      <c r="E6835" s="43">
        <v>44621</v>
      </c>
    </row>
    <row r="6836" spans="1:5" x14ac:dyDescent="0.25">
      <c r="A6836" s="41" t="s">
        <v>112</v>
      </c>
      <c r="B6836" s="42">
        <v>0.08</v>
      </c>
      <c r="C6836" s="42">
        <v>277</v>
      </c>
      <c r="D6836" s="42">
        <v>3462.5</v>
      </c>
      <c r="E6836" s="43">
        <v>44621</v>
      </c>
    </row>
    <row r="6837" spans="1:5" x14ac:dyDescent="0.25">
      <c r="A6837" s="41" t="s">
        <v>112</v>
      </c>
      <c r="B6837" s="42">
        <v>0.04</v>
      </c>
      <c r="C6837" s="42">
        <v>138.5</v>
      </c>
      <c r="D6837" s="42">
        <v>3462.5</v>
      </c>
      <c r="E6837" s="43">
        <v>44621</v>
      </c>
    </row>
    <row r="6838" spans="1:5" x14ac:dyDescent="0.25">
      <c r="A6838" s="41" t="s">
        <v>112</v>
      </c>
      <c r="B6838" s="42">
        <v>0.08</v>
      </c>
      <c r="C6838" s="42">
        <v>318.57</v>
      </c>
      <c r="D6838" s="42">
        <v>3982.13</v>
      </c>
      <c r="E6838" s="43">
        <v>44621</v>
      </c>
    </row>
    <row r="6839" spans="1:5" x14ac:dyDescent="0.25">
      <c r="A6839" s="41" t="s">
        <v>112</v>
      </c>
      <c r="B6839" s="42">
        <v>0.04</v>
      </c>
      <c r="C6839" s="42">
        <v>159.29</v>
      </c>
      <c r="D6839" s="42">
        <v>3982.25</v>
      </c>
      <c r="E6839" s="43">
        <v>44621</v>
      </c>
    </row>
    <row r="6840" spans="1:5" x14ac:dyDescent="0.25">
      <c r="A6840" s="41" t="s">
        <v>112</v>
      </c>
      <c r="B6840" s="42">
        <v>0.08</v>
      </c>
      <c r="C6840" s="42">
        <v>318.57</v>
      </c>
      <c r="D6840" s="42">
        <v>3982.13</v>
      </c>
      <c r="E6840" s="43">
        <v>44621</v>
      </c>
    </row>
    <row r="6841" spans="1:5" x14ac:dyDescent="0.25">
      <c r="A6841" s="41" t="s">
        <v>112</v>
      </c>
      <c r="B6841" s="42">
        <v>0.04</v>
      </c>
      <c r="C6841" s="42">
        <v>159.29</v>
      </c>
      <c r="D6841" s="42">
        <v>3982.25</v>
      </c>
      <c r="E6841" s="43">
        <v>44621</v>
      </c>
    </row>
    <row r="6842" spans="1:5" x14ac:dyDescent="0.25">
      <c r="A6842" s="41" t="s">
        <v>112</v>
      </c>
      <c r="B6842" s="42">
        <v>0.08</v>
      </c>
      <c r="C6842" s="42">
        <v>318.57</v>
      </c>
      <c r="D6842" s="42">
        <v>3982.13</v>
      </c>
      <c r="E6842" s="43">
        <v>44621</v>
      </c>
    </row>
    <row r="6843" spans="1:5" x14ac:dyDescent="0.25">
      <c r="A6843" s="41" t="s">
        <v>112</v>
      </c>
      <c r="B6843" s="42">
        <v>0.04</v>
      </c>
      <c r="C6843" s="42">
        <v>159.29</v>
      </c>
      <c r="D6843" s="42">
        <v>3982.25</v>
      </c>
      <c r="E6843" s="43">
        <v>44621</v>
      </c>
    </row>
    <row r="6844" spans="1:5" x14ac:dyDescent="0.25">
      <c r="A6844" s="41" t="s">
        <v>112</v>
      </c>
      <c r="B6844" s="42">
        <v>0.08</v>
      </c>
      <c r="C6844" s="42">
        <v>318.57</v>
      </c>
      <c r="D6844" s="42">
        <v>3982.13</v>
      </c>
      <c r="E6844" s="43">
        <v>44621</v>
      </c>
    </row>
    <row r="6845" spans="1:5" x14ac:dyDescent="0.25">
      <c r="A6845" s="41" t="s">
        <v>112</v>
      </c>
      <c r="B6845" s="42">
        <v>0.04</v>
      </c>
      <c r="C6845" s="42">
        <v>159.28</v>
      </c>
      <c r="D6845" s="42">
        <v>3982</v>
      </c>
      <c r="E6845" s="43">
        <v>44621</v>
      </c>
    </row>
    <row r="6846" spans="1:5" x14ac:dyDescent="0.25">
      <c r="A6846" s="41" t="s">
        <v>112</v>
      </c>
      <c r="B6846" s="42">
        <v>0.08</v>
      </c>
      <c r="C6846" s="42">
        <v>318.57</v>
      </c>
      <c r="D6846" s="42">
        <v>3982.13</v>
      </c>
      <c r="E6846" s="43">
        <v>44621</v>
      </c>
    </row>
    <row r="6847" spans="1:5" x14ac:dyDescent="0.25">
      <c r="A6847" s="41" t="s">
        <v>112</v>
      </c>
      <c r="B6847" s="42">
        <v>0.05</v>
      </c>
      <c r="C6847" s="42">
        <v>181.12</v>
      </c>
      <c r="D6847" s="42">
        <v>3622.4</v>
      </c>
      <c r="E6847" s="43">
        <v>44621</v>
      </c>
    </row>
    <row r="6848" spans="1:5" x14ac:dyDescent="0.25">
      <c r="A6848" s="41" t="s">
        <v>112</v>
      </c>
      <c r="B6848" s="42">
        <v>0.05</v>
      </c>
      <c r="C6848" s="42">
        <v>181.12</v>
      </c>
      <c r="D6848" s="42">
        <v>3622.4</v>
      </c>
      <c r="E6848" s="43">
        <v>44621</v>
      </c>
    </row>
    <row r="6849" spans="1:5" x14ac:dyDescent="0.25">
      <c r="A6849" s="41" t="s">
        <v>112</v>
      </c>
      <c r="B6849" s="42">
        <v>0.05</v>
      </c>
      <c r="C6849" s="42">
        <v>181.12</v>
      </c>
      <c r="D6849" s="42">
        <v>3622.4</v>
      </c>
      <c r="E6849" s="43">
        <v>44621</v>
      </c>
    </row>
    <row r="6850" spans="1:5" x14ac:dyDescent="0.25">
      <c r="A6850" s="41" t="s">
        <v>112</v>
      </c>
      <c r="B6850" s="42">
        <v>0.05</v>
      </c>
      <c r="C6850" s="42">
        <v>181.12</v>
      </c>
      <c r="D6850" s="42">
        <v>3622.4</v>
      </c>
      <c r="E6850" s="43">
        <v>44621</v>
      </c>
    </row>
    <row r="6851" spans="1:5" x14ac:dyDescent="0.25">
      <c r="A6851" s="41" t="s">
        <v>112</v>
      </c>
      <c r="B6851" s="42">
        <v>0.05</v>
      </c>
      <c r="C6851" s="42">
        <v>181.12</v>
      </c>
      <c r="D6851" s="42">
        <v>3622.4</v>
      </c>
      <c r="E6851" s="43">
        <v>44621</v>
      </c>
    </row>
    <row r="6852" spans="1:5" x14ac:dyDescent="0.25">
      <c r="A6852" s="41" t="s">
        <v>112</v>
      </c>
      <c r="B6852" s="42">
        <v>0.05</v>
      </c>
      <c r="C6852" s="42">
        <v>181.12</v>
      </c>
      <c r="D6852" s="42">
        <v>3622.4</v>
      </c>
      <c r="E6852" s="43">
        <v>44621</v>
      </c>
    </row>
    <row r="6853" spans="1:5" x14ac:dyDescent="0.25">
      <c r="A6853" s="41" t="s">
        <v>112</v>
      </c>
      <c r="B6853" s="42">
        <v>0.05</v>
      </c>
      <c r="C6853" s="42">
        <v>181.12</v>
      </c>
      <c r="D6853" s="42">
        <v>3622.4</v>
      </c>
      <c r="E6853" s="43">
        <v>44621</v>
      </c>
    </row>
    <row r="6854" spans="1:5" x14ac:dyDescent="0.25">
      <c r="A6854" s="41" t="s">
        <v>112</v>
      </c>
      <c r="B6854" s="42">
        <v>0.05</v>
      </c>
      <c r="C6854" s="42">
        <v>181.12</v>
      </c>
      <c r="D6854" s="42">
        <v>3622.4</v>
      </c>
      <c r="E6854" s="43">
        <v>44621</v>
      </c>
    </row>
    <row r="6855" spans="1:5" x14ac:dyDescent="0.25">
      <c r="A6855" s="41" t="s">
        <v>112</v>
      </c>
      <c r="B6855" s="42">
        <v>0.05</v>
      </c>
      <c r="C6855" s="42">
        <v>181.12</v>
      </c>
      <c r="D6855" s="42">
        <v>3622.4</v>
      </c>
      <c r="E6855" s="43">
        <v>44621</v>
      </c>
    </row>
    <row r="6856" spans="1:5" x14ac:dyDescent="0.25">
      <c r="A6856" s="41" t="s">
        <v>112</v>
      </c>
      <c r="B6856" s="42">
        <v>0.05</v>
      </c>
      <c r="C6856" s="42">
        <v>181.11</v>
      </c>
      <c r="D6856" s="42">
        <v>3622.2</v>
      </c>
      <c r="E6856" s="43">
        <v>44621</v>
      </c>
    </row>
    <row r="6857" spans="1:5" x14ac:dyDescent="0.25">
      <c r="A6857" s="41" t="s">
        <v>112</v>
      </c>
      <c r="B6857" s="42">
        <v>0.05</v>
      </c>
      <c r="C6857" s="42">
        <v>181.12</v>
      </c>
      <c r="D6857" s="42">
        <v>3622.4</v>
      </c>
      <c r="E6857" s="43">
        <v>44621</v>
      </c>
    </row>
    <row r="6858" spans="1:5" x14ac:dyDescent="0.25">
      <c r="A6858" s="41" t="s">
        <v>112</v>
      </c>
      <c r="B6858" s="42">
        <v>0.05</v>
      </c>
      <c r="C6858" s="42">
        <v>188.52</v>
      </c>
      <c r="D6858" s="42">
        <v>3770.4</v>
      </c>
      <c r="E6858" s="43">
        <v>44621</v>
      </c>
    </row>
    <row r="6859" spans="1:5" x14ac:dyDescent="0.25">
      <c r="A6859" s="41" t="s">
        <v>112</v>
      </c>
      <c r="B6859" s="42">
        <v>0.05</v>
      </c>
      <c r="C6859" s="42">
        <v>190.38</v>
      </c>
      <c r="D6859" s="42">
        <v>3807.6</v>
      </c>
      <c r="E6859" s="43">
        <v>44621</v>
      </c>
    </row>
    <row r="6860" spans="1:5" x14ac:dyDescent="0.25">
      <c r="A6860" s="41" t="s">
        <v>112</v>
      </c>
      <c r="B6860" s="42">
        <v>0.05</v>
      </c>
      <c r="C6860" s="42">
        <v>190.38</v>
      </c>
      <c r="D6860" s="42">
        <v>3807.6</v>
      </c>
      <c r="E6860" s="43">
        <v>44621</v>
      </c>
    </row>
    <row r="6861" spans="1:5" x14ac:dyDescent="0.25">
      <c r="A6861" s="41" t="s">
        <v>112</v>
      </c>
      <c r="B6861" s="42">
        <v>0.02</v>
      </c>
      <c r="C6861" s="42">
        <v>76.150000000000006</v>
      </c>
      <c r="D6861" s="42">
        <v>3807.5</v>
      </c>
      <c r="E6861" s="43">
        <v>44621</v>
      </c>
    </row>
    <row r="6862" spans="1:5" x14ac:dyDescent="0.25">
      <c r="A6862" s="41" t="s">
        <v>112</v>
      </c>
      <c r="B6862" s="42">
        <v>0.05</v>
      </c>
      <c r="C6862" s="42">
        <v>190.38</v>
      </c>
      <c r="D6862" s="42">
        <v>3807.6</v>
      </c>
      <c r="E6862" s="43">
        <v>44621</v>
      </c>
    </row>
    <row r="6863" spans="1:5" x14ac:dyDescent="0.25">
      <c r="A6863" s="41" t="s">
        <v>112</v>
      </c>
      <c r="B6863" s="42">
        <v>0.05</v>
      </c>
      <c r="C6863" s="42">
        <v>190.38</v>
      </c>
      <c r="D6863" s="42">
        <v>3807.6</v>
      </c>
      <c r="E6863" s="43">
        <v>44621</v>
      </c>
    </row>
    <row r="6864" spans="1:5" x14ac:dyDescent="0.25">
      <c r="A6864" s="41" t="s">
        <v>112</v>
      </c>
      <c r="B6864" s="42">
        <v>0.05</v>
      </c>
      <c r="C6864" s="42">
        <v>190.38</v>
      </c>
      <c r="D6864" s="42">
        <v>3807.6</v>
      </c>
      <c r="E6864" s="43">
        <v>44621</v>
      </c>
    </row>
    <row r="6865" spans="1:5" x14ac:dyDescent="0.25">
      <c r="A6865" s="41" t="s">
        <v>113</v>
      </c>
      <c r="B6865" s="42">
        <v>25</v>
      </c>
      <c r="C6865" s="42">
        <v>135</v>
      </c>
      <c r="D6865" s="42">
        <v>5.4</v>
      </c>
      <c r="E6865" s="43">
        <v>44621</v>
      </c>
    </row>
    <row r="6866" spans="1:5" x14ac:dyDescent="0.25">
      <c r="A6866" s="41" t="s">
        <v>113</v>
      </c>
      <c r="B6866" s="42">
        <v>25</v>
      </c>
      <c r="C6866" s="42">
        <v>135</v>
      </c>
      <c r="D6866" s="42">
        <v>5.4</v>
      </c>
      <c r="E6866" s="43">
        <v>44621</v>
      </c>
    </row>
    <row r="6867" spans="1:5" x14ac:dyDescent="0.25">
      <c r="A6867" s="41" t="s">
        <v>113</v>
      </c>
      <c r="B6867" s="42">
        <v>25</v>
      </c>
      <c r="C6867" s="42">
        <v>135</v>
      </c>
      <c r="D6867" s="42">
        <v>5.4</v>
      </c>
      <c r="E6867" s="43">
        <v>44621</v>
      </c>
    </row>
    <row r="6868" spans="1:5" x14ac:dyDescent="0.25">
      <c r="A6868" s="41" t="s">
        <v>113</v>
      </c>
      <c r="B6868" s="42">
        <v>25</v>
      </c>
      <c r="C6868" s="42">
        <v>192.6</v>
      </c>
      <c r="D6868" s="42">
        <v>7.7</v>
      </c>
      <c r="E6868" s="43">
        <v>44621</v>
      </c>
    </row>
    <row r="6869" spans="1:5" x14ac:dyDescent="0.25">
      <c r="A6869" s="41" t="s">
        <v>113</v>
      </c>
      <c r="B6869" s="42">
        <v>25</v>
      </c>
      <c r="C6869" s="42">
        <v>279</v>
      </c>
      <c r="D6869" s="42">
        <v>11.16</v>
      </c>
      <c r="E6869" s="43">
        <v>44621</v>
      </c>
    </row>
    <row r="6870" spans="1:5" x14ac:dyDescent="0.25">
      <c r="A6870" s="41" t="s">
        <v>113</v>
      </c>
      <c r="B6870" s="42">
        <v>25</v>
      </c>
      <c r="C6870" s="42">
        <v>279</v>
      </c>
      <c r="D6870" s="42">
        <v>11.16</v>
      </c>
      <c r="E6870" s="43">
        <v>44621</v>
      </c>
    </row>
    <row r="6871" spans="1:5" x14ac:dyDescent="0.25">
      <c r="A6871" s="41" t="s">
        <v>113</v>
      </c>
      <c r="B6871" s="42">
        <v>25</v>
      </c>
      <c r="C6871" s="42">
        <v>279</v>
      </c>
      <c r="D6871" s="42">
        <v>11.16</v>
      </c>
      <c r="E6871" s="43">
        <v>44621</v>
      </c>
    </row>
    <row r="6872" spans="1:5" x14ac:dyDescent="0.25">
      <c r="A6872" s="41" t="s">
        <v>113</v>
      </c>
      <c r="B6872" s="42">
        <v>25</v>
      </c>
      <c r="C6872" s="42">
        <v>279</v>
      </c>
      <c r="D6872" s="42">
        <v>11.16</v>
      </c>
      <c r="E6872" s="43">
        <v>44621</v>
      </c>
    </row>
    <row r="6873" spans="1:5" x14ac:dyDescent="0.25">
      <c r="A6873" s="41" t="s">
        <v>113</v>
      </c>
      <c r="B6873" s="42">
        <v>25</v>
      </c>
      <c r="C6873" s="42">
        <v>279</v>
      </c>
      <c r="D6873" s="42">
        <v>11.16</v>
      </c>
      <c r="E6873" s="43">
        <v>44621</v>
      </c>
    </row>
    <row r="6874" spans="1:5" x14ac:dyDescent="0.25">
      <c r="A6874" s="41" t="s">
        <v>113</v>
      </c>
      <c r="B6874" s="42">
        <v>25</v>
      </c>
      <c r="C6874" s="42">
        <v>279</v>
      </c>
      <c r="D6874" s="42">
        <v>11.16</v>
      </c>
      <c r="E6874" s="43">
        <v>44621</v>
      </c>
    </row>
    <row r="6875" spans="1:5" x14ac:dyDescent="0.25">
      <c r="A6875" s="41" t="s">
        <v>113</v>
      </c>
      <c r="B6875" s="42">
        <v>25</v>
      </c>
      <c r="C6875" s="42">
        <v>279</v>
      </c>
      <c r="D6875" s="42">
        <v>11.16</v>
      </c>
      <c r="E6875" s="43">
        <v>44621</v>
      </c>
    </row>
    <row r="6876" spans="1:5" x14ac:dyDescent="0.25">
      <c r="A6876" s="41" t="s">
        <v>113</v>
      </c>
      <c r="B6876" s="42">
        <v>25</v>
      </c>
      <c r="C6876" s="42">
        <v>279</v>
      </c>
      <c r="D6876" s="42">
        <v>11.16</v>
      </c>
      <c r="E6876" s="43">
        <v>44621</v>
      </c>
    </row>
    <row r="6877" spans="1:5" x14ac:dyDescent="0.25">
      <c r="A6877" s="41" t="s">
        <v>113</v>
      </c>
      <c r="B6877" s="42">
        <v>25</v>
      </c>
      <c r="C6877" s="42">
        <v>279</v>
      </c>
      <c r="D6877" s="42">
        <v>11.16</v>
      </c>
      <c r="E6877" s="43">
        <v>44621</v>
      </c>
    </row>
    <row r="6878" spans="1:5" x14ac:dyDescent="0.25">
      <c r="A6878" s="41" t="s">
        <v>113</v>
      </c>
      <c r="B6878" s="42">
        <v>25</v>
      </c>
      <c r="C6878" s="42">
        <v>279</v>
      </c>
      <c r="D6878" s="42">
        <v>11.16</v>
      </c>
      <c r="E6878" s="43">
        <v>44621</v>
      </c>
    </row>
    <row r="6879" spans="1:5" x14ac:dyDescent="0.25">
      <c r="A6879" s="41" t="s">
        <v>113</v>
      </c>
      <c r="B6879" s="42">
        <v>25</v>
      </c>
      <c r="C6879" s="42">
        <v>279</v>
      </c>
      <c r="D6879" s="42">
        <v>11.16</v>
      </c>
      <c r="E6879" s="43">
        <v>44621</v>
      </c>
    </row>
    <row r="6880" spans="1:5" x14ac:dyDescent="0.25">
      <c r="A6880" s="41" t="s">
        <v>113</v>
      </c>
      <c r="B6880" s="42">
        <v>25</v>
      </c>
      <c r="C6880" s="42">
        <v>303</v>
      </c>
      <c r="D6880" s="42">
        <v>12.12</v>
      </c>
      <c r="E6880" s="43">
        <v>44621</v>
      </c>
    </row>
    <row r="6881" spans="1:5" x14ac:dyDescent="0.25">
      <c r="A6881" s="41" t="s">
        <v>113</v>
      </c>
      <c r="B6881" s="42">
        <v>25</v>
      </c>
      <c r="C6881" s="42">
        <v>339</v>
      </c>
      <c r="D6881" s="42">
        <v>13.56</v>
      </c>
      <c r="E6881" s="43">
        <v>44621</v>
      </c>
    </row>
    <row r="6882" spans="1:5" x14ac:dyDescent="0.25">
      <c r="A6882" s="41" t="s">
        <v>113</v>
      </c>
      <c r="B6882" s="42">
        <v>30</v>
      </c>
      <c r="C6882" s="42">
        <v>406.8</v>
      </c>
      <c r="D6882" s="42">
        <v>13.56</v>
      </c>
      <c r="E6882" s="43">
        <v>44621</v>
      </c>
    </row>
    <row r="6883" spans="1:5" x14ac:dyDescent="0.25">
      <c r="A6883" s="41" t="s">
        <v>113</v>
      </c>
      <c r="B6883" s="42">
        <v>30</v>
      </c>
      <c r="C6883" s="42">
        <v>406.8</v>
      </c>
      <c r="D6883" s="42">
        <v>13.56</v>
      </c>
      <c r="E6883" s="43">
        <v>44621</v>
      </c>
    </row>
    <row r="6884" spans="1:5" x14ac:dyDescent="0.25">
      <c r="A6884" s="41" t="s">
        <v>113</v>
      </c>
      <c r="B6884" s="42">
        <v>100</v>
      </c>
      <c r="C6884" s="42">
        <v>1356</v>
      </c>
      <c r="D6884" s="42">
        <v>13.56</v>
      </c>
      <c r="E6884" s="43">
        <v>44621</v>
      </c>
    </row>
    <row r="6885" spans="1:5" x14ac:dyDescent="0.25">
      <c r="A6885" s="41" t="s">
        <v>113</v>
      </c>
      <c r="B6885" s="42">
        <v>30</v>
      </c>
      <c r="C6885" s="42">
        <v>406.8</v>
      </c>
      <c r="D6885" s="42">
        <v>13.56</v>
      </c>
      <c r="E6885" s="43">
        <v>44621</v>
      </c>
    </row>
    <row r="6886" spans="1:5" x14ac:dyDescent="0.25">
      <c r="A6886" s="41" t="s">
        <v>113</v>
      </c>
      <c r="B6886" s="42">
        <v>30</v>
      </c>
      <c r="C6886" s="42">
        <v>406.8</v>
      </c>
      <c r="D6886" s="42">
        <v>13.56</v>
      </c>
      <c r="E6886" s="43">
        <v>44621</v>
      </c>
    </row>
    <row r="6887" spans="1:5" x14ac:dyDescent="0.25">
      <c r="A6887" s="41" t="s">
        <v>113</v>
      </c>
      <c r="B6887" s="42">
        <v>30</v>
      </c>
      <c r="C6887" s="42">
        <v>406.8</v>
      </c>
      <c r="D6887" s="42">
        <v>13.56</v>
      </c>
      <c r="E6887" s="43">
        <v>44621</v>
      </c>
    </row>
    <row r="6888" spans="1:5" x14ac:dyDescent="0.25">
      <c r="A6888" s="41" t="s">
        <v>113</v>
      </c>
      <c r="B6888" s="42">
        <v>30</v>
      </c>
      <c r="C6888" s="42">
        <v>406.8</v>
      </c>
      <c r="D6888" s="42">
        <v>13.56</v>
      </c>
      <c r="E6888" s="43">
        <v>44621</v>
      </c>
    </row>
    <row r="6889" spans="1:5" x14ac:dyDescent="0.25">
      <c r="A6889" s="41" t="s">
        <v>113</v>
      </c>
      <c r="B6889" s="42">
        <v>30</v>
      </c>
      <c r="C6889" s="42">
        <v>406.8</v>
      </c>
      <c r="D6889" s="42">
        <v>13.56</v>
      </c>
      <c r="E6889" s="43">
        <v>44621</v>
      </c>
    </row>
    <row r="6890" spans="1:5" x14ac:dyDescent="0.25">
      <c r="A6890" s="41" t="s">
        <v>113</v>
      </c>
      <c r="B6890" s="42">
        <v>30</v>
      </c>
      <c r="C6890" s="42">
        <v>406.8</v>
      </c>
      <c r="D6890" s="42">
        <v>13.56</v>
      </c>
      <c r="E6890" s="43">
        <v>44621</v>
      </c>
    </row>
    <row r="6891" spans="1:5" x14ac:dyDescent="0.25">
      <c r="A6891" s="41" t="s">
        <v>113</v>
      </c>
      <c r="B6891" s="42">
        <v>30</v>
      </c>
      <c r="C6891" s="42">
        <v>406.8</v>
      </c>
      <c r="D6891" s="42">
        <v>13.56</v>
      </c>
      <c r="E6891" s="43">
        <v>44621</v>
      </c>
    </row>
    <row r="6892" spans="1:5" x14ac:dyDescent="0.25">
      <c r="A6892" s="41" t="s">
        <v>113</v>
      </c>
      <c r="B6892" s="42">
        <v>9</v>
      </c>
      <c r="C6892" s="42">
        <v>122.04</v>
      </c>
      <c r="D6892" s="42">
        <v>13.56</v>
      </c>
      <c r="E6892" s="43">
        <v>44621</v>
      </c>
    </row>
    <row r="6893" spans="1:5" x14ac:dyDescent="0.25">
      <c r="A6893" s="41" t="s">
        <v>113</v>
      </c>
      <c r="B6893" s="42">
        <v>30</v>
      </c>
      <c r="C6893" s="42">
        <v>406.8</v>
      </c>
      <c r="D6893" s="42">
        <v>13.56</v>
      </c>
      <c r="E6893" s="43">
        <v>44621</v>
      </c>
    </row>
    <row r="6894" spans="1:5" x14ac:dyDescent="0.25">
      <c r="A6894" s="41" t="s">
        <v>113</v>
      </c>
      <c r="B6894" s="42">
        <v>30</v>
      </c>
      <c r="C6894" s="42">
        <v>406.8</v>
      </c>
      <c r="D6894" s="42">
        <v>13.56</v>
      </c>
      <c r="E6894" s="43">
        <v>44621</v>
      </c>
    </row>
    <row r="6895" spans="1:5" x14ac:dyDescent="0.25">
      <c r="A6895" s="41" t="s">
        <v>113</v>
      </c>
      <c r="B6895" s="42">
        <v>30</v>
      </c>
      <c r="C6895" s="42">
        <v>406.8</v>
      </c>
      <c r="D6895" s="42">
        <v>13.56</v>
      </c>
      <c r="E6895" s="43">
        <v>44621</v>
      </c>
    </row>
    <row r="6896" spans="1:5" x14ac:dyDescent="0.25">
      <c r="A6896" s="41" t="s">
        <v>113</v>
      </c>
      <c r="B6896" s="42">
        <v>30</v>
      </c>
      <c r="C6896" s="42">
        <v>406.8</v>
      </c>
      <c r="D6896" s="42">
        <v>13.56</v>
      </c>
      <c r="E6896" s="43">
        <v>44621</v>
      </c>
    </row>
    <row r="6897" spans="1:5" x14ac:dyDescent="0.25">
      <c r="A6897" s="41" t="s">
        <v>113</v>
      </c>
      <c r="B6897" s="42">
        <v>30</v>
      </c>
      <c r="C6897" s="42">
        <v>406.8</v>
      </c>
      <c r="D6897" s="42">
        <v>13.56</v>
      </c>
      <c r="E6897" s="43">
        <v>44621</v>
      </c>
    </row>
    <row r="6898" spans="1:5" x14ac:dyDescent="0.25">
      <c r="A6898" s="41" t="s">
        <v>113</v>
      </c>
      <c r="B6898" s="42">
        <v>30</v>
      </c>
      <c r="C6898" s="42">
        <v>406.8</v>
      </c>
      <c r="D6898" s="42">
        <v>13.56</v>
      </c>
      <c r="E6898" s="43">
        <v>44621</v>
      </c>
    </row>
    <row r="6899" spans="1:5" x14ac:dyDescent="0.25">
      <c r="A6899" s="41" t="s">
        <v>113</v>
      </c>
      <c r="B6899" s="42">
        <v>30</v>
      </c>
      <c r="C6899" s="42">
        <v>406.8</v>
      </c>
      <c r="D6899" s="42">
        <v>13.56</v>
      </c>
      <c r="E6899" s="43">
        <v>44621</v>
      </c>
    </row>
    <row r="6900" spans="1:5" x14ac:dyDescent="0.25">
      <c r="A6900" s="41" t="s">
        <v>113</v>
      </c>
      <c r="B6900" s="42">
        <v>30</v>
      </c>
      <c r="C6900" s="42">
        <v>406.8</v>
      </c>
      <c r="D6900" s="42">
        <v>13.56</v>
      </c>
      <c r="E6900" s="43">
        <v>44621</v>
      </c>
    </row>
    <row r="6901" spans="1:5" x14ac:dyDescent="0.25">
      <c r="A6901" s="41" t="s">
        <v>113</v>
      </c>
      <c r="B6901" s="42">
        <v>30</v>
      </c>
      <c r="C6901" s="42">
        <v>406.8</v>
      </c>
      <c r="D6901" s="42">
        <v>13.56</v>
      </c>
      <c r="E6901" s="43">
        <v>44621</v>
      </c>
    </row>
    <row r="6902" spans="1:5" x14ac:dyDescent="0.25">
      <c r="A6902" s="41" t="s">
        <v>113</v>
      </c>
      <c r="B6902" s="42">
        <v>30</v>
      </c>
      <c r="C6902" s="42">
        <v>406.8</v>
      </c>
      <c r="D6902" s="42">
        <v>13.56</v>
      </c>
      <c r="E6902" s="43">
        <v>44621</v>
      </c>
    </row>
    <row r="6903" spans="1:5" x14ac:dyDescent="0.25">
      <c r="A6903" s="41" t="s">
        <v>113</v>
      </c>
      <c r="B6903" s="42">
        <v>50</v>
      </c>
      <c r="C6903" s="42">
        <v>678</v>
      </c>
      <c r="D6903" s="42">
        <v>13.56</v>
      </c>
      <c r="E6903" s="43">
        <v>44621</v>
      </c>
    </row>
    <row r="6904" spans="1:5" x14ac:dyDescent="0.25">
      <c r="A6904" s="41" t="s">
        <v>113</v>
      </c>
      <c r="B6904" s="42">
        <v>30</v>
      </c>
      <c r="C6904" s="42">
        <v>406.8</v>
      </c>
      <c r="D6904" s="42">
        <v>13.56</v>
      </c>
      <c r="E6904" s="43">
        <v>44621</v>
      </c>
    </row>
    <row r="6905" spans="1:5" x14ac:dyDescent="0.25">
      <c r="A6905" s="41" t="s">
        <v>113</v>
      </c>
      <c r="B6905" s="42">
        <v>50</v>
      </c>
      <c r="C6905" s="42">
        <v>678</v>
      </c>
      <c r="D6905" s="42">
        <v>13.56</v>
      </c>
      <c r="E6905" s="43">
        <v>44621</v>
      </c>
    </row>
    <row r="6906" spans="1:5" x14ac:dyDescent="0.25">
      <c r="A6906" s="41" t="s">
        <v>113</v>
      </c>
      <c r="B6906" s="42">
        <v>50</v>
      </c>
      <c r="C6906" s="42">
        <v>678</v>
      </c>
      <c r="D6906" s="42">
        <v>13.56</v>
      </c>
      <c r="E6906" s="43">
        <v>44621</v>
      </c>
    </row>
    <row r="6907" spans="1:5" x14ac:dyDescent="0.25">
      <c r="A6907" s="41" t="s">
        <v>113</v>
      </c>
      <c r="B6907" s="42">
        <v>50</v>
      </c>
      <c r="C6907" s="42">
        <v>678</v>
      </c>
      <c r="D6907" s="42">
        <v>13.56</v>
      </c>
      <c r="E6907" s="43">
        <v>44621</v>
      </c>
    </row>
    <row r="6908" spans="1:5" x14ac:dyDescent="0.25">
      <c r="A6908" s="41" t="s">
        <v>113</v>
      </c>
      <c r="B6908" s="42">
        <v>50</v>
      </c>
      <c r="C6908" s="42">
        <v>678</v>
      </c>
      <c r="D6908" s="42">
        <v>13.56</v>
      </c>
      <c r="E6908" s="43">
        <v>44621</v>
      </c>
    </row>
    <row r="6909" spans="1:5" x14ac:dyDescent="0.25">
      <c r="A6909" s="41" t="s">
        <v>113</v>
      </c>
      <c r="B6909" s="42">
        <v>50</v>
      </c>
      <c r="C6909" s="42">
        <v>678</v>
      </c>
      <c r="D6909" s="42">
        <v>13.56</v>
      </c>
      <c r="E6909" s="43">
        <v>44621</v>
      </c>
    </row>
    <row r="6910" spans="1:5" x14ac:dyDescent="0.25">
      <c r="A6910" s="41" t="s">
        <v>113</v>
      </c>
      <c r="B6910" s="42">
        <v>50</v>
      </c>
      <c r="C6910" s="42">
        <v>678</v>
      </c>
      <c r="D6910" s="42">
        <v>13.56</v>
      </c>
      <c r="E6910" s="43">
        <v>44621</v>
      </c>
    </row>
    <row r="6911" spans="1:5" x14ac:dyDescent="0.25">
      <c r="A6911" s="41" t="s">
        <v>113</v>
      </c>
      <c r="B6911" s="42">
        <v>4520</v>
      </c>
      <c r="C6911" s="42">
        <v>61190.2</v>
      </c>
      <c r="D6911" s="42">
        <v>13.54</v>
      </c>
      <c r="E6911" s="43">
        <v>44621</v>
      </c>
    </row>
    <row r="6912" spans="1:5" x14ac:dyDescent="0.25">
      <c r="A6912" s="41" t="s">
        <v>114</v>
      </c>
      <c r="B6912" s="42">
        <v>60</v>
      </c>
      <c r="C6912" s="42">
        <v>816.43</v>
      </c>
      <c r="D6912" s="42">
        <v>13.61</v>
      </c>
      <c r="E6912" s="43">
        <v>44621</v>
      </c>
    </row>
    <row r="6913" spans="1:5" x14ac:dyDescent="0.25">
      <c r="A6913" s="41" t="s">
        <v>114</v>
      </c>
      <c r="B6913" s="42">
        <v>34</v>
      </c>
      <c r="C6913" s="42">
        <v>516.12</v>
      </c>
      <c r="D6913" s="42">
        <v>15.18</v>
      </c>
      <c r="E6913" s="43">
        <v>44621</v>
      </c>
    </row>
    <row r="6914" spans="1:5" x14ac:dyDescent="0.25">
      <c r="A6914" s="41" t="s">
        <v>114</v>
      </c>
      <c r="B6914" s="42">
        <v>100</v>
      </c>
      <c r="C6914" s="42">
        <v>1518</v>
      </c>
      <c r="D6914" s="42">
        <v>15.18</v>
      </c>
      <c r="E6914" s="43">
        <v>44621</v>
      </c>
    </row>
    <row r="6915" spans="1:5" x14ac:dyDescent="0.25">
      <c r="A6915" s="41" t="s">
        <v>114</v>
      </c>
      <c r="B6915" s="42">
        <v>90</v>
      </c>
      <c r="C6915" s="42">
        <v>1366.2</v>
      </c>
      <c r="D6915" s="42">
        <v>15.18</v>
      </c>
      <c r="E6915" s="43">
        <v>44621</v>
      </c>
    </row>
    <row r="6916" spans="1:5" x14ac:dyDescent="0.25">
      <c r="A6916" s="41" t="s">
        <v>114</v>
      </c>
      <c r="B6916" s="42">
        <v>110</v>
      </c>
      <c r="C6916" s="42">
        <v>1669.8</v>
      </c>
      <c r="D6916" s="42">
        <v>15.18</v>
      </c>
      <c r="E6916" s="43">
        <v>44621</v>
      </c>
    </row>
    <row r="6917" spans="1:5" x14ac:dyDescent="0.25">
      <c r="A6917" s="41" t="s">
        <v>114</v>
      </c>
      <c r="B6917" s="42">
        <v>34</v>
      </c>
      <c r="C6917" s="42">
        <v>516.12</v>
      </c>
      <c r="D6917" s="42">
        <v>15.18</v>
      </c>
      <c r="E6917" s="43">
        <v>44621</v>
      </c>
    </row>
    <row r="6918" spans="1:5" x14ac:dyDescent="0.25">
      <c r="A6918" s="41" t="s">
        <v>114</v>
      </c>
      <c r="B6918" s="42">
        <v>120</v>
      </c>
      <c r="C6918" s="42">
        <v>1821.6</v>
      </c>
      <c r="D6918" s="42">
        <v>15.18</v>
      </c>
      <c r="E6918" s="43">
        <v>44621</v>
      </c>
    </row>
    <row r="6919" spans="1:5" x14ac:dyDescent="0.25">
      <c r="A6919" s="41" t="s">
        <v>114</v>
      </c>
      <c r="B6919" s="42">
        <v>80</v>
      </c>
      <c r="C6919" s="42">
        <v>1214.4000000000001</v>
      </c>
      <c r="D6919" s="42">
        <v>15.18</v>
      </c>
      <c r="E6919" s="43">
        <v>44621</v>
      </c>
    </row>
    <row r="6920" spans="1:5" x14ac:dyDescent="0.25">
      <c r="A6920" s="41" t="s">
        <v>114</v>
      </c>
      <c r="B6920" s="42">
        <v>100</v>
      </c>
      <c r="C6920" s="42">
        <v>1518</v>
      </c>
      <c r="D6920" s="42">
        <v>15.18</v>
      </c>
      <c r="E6920" s="43">
        <v>44621</v>
      </c>
    </row>
    <row r="6921" spans="1:5" x14ac:dyDescent="0.25">
      <c r="A6921" s="41" t="s">
        <v>114</v>
      </c>
      <c r="B6921" s="42">
        <v>34</v>
      </c>
      <c r="C6921" s="42">
        <v>516.12</v>
      </c>
      <c r="D6921" s="42">
        <v>15.18</v>
      </c>
      <c r="E6921" s="43">
        <v>44621</v>
      </c>
    </row>
    <row r="6922" spans="1:5" x14ac:dyDescent="0.25">
      <c r="A6922" s="41" t="s">
        <v>114</v>
      </c>
      <c r="B6922" s="42">
        <v>130</v>
      </c>
      <c r="C6922" s="42">
        <v>1973.4</v>
      </c>
      <c r="D6922" s="42">
        <v>15.18</v>
      </c>
      <c r="E6922" s="43">
        <v>44621</v>
      </c>
    </row>
    <row r="6923" spans="1:5" x14ac:dyDescent="0.25">
      <c r="A6923" s="41" t="s">
        <v>114</v>
      </c>
      <c r="B6923" s="42">
        <v>100</v>
      </c>
      <c r="C6923" s="42">
        <v>1518</v>
      </c>
      <c r="D6923" s="42">
        <v>15.18</v>
      </c>
      <c r="E6923" s="43">
        <v>44621</v>
      </c>
    </row>
    <row r="6924" spans="1:5" x14ac:dyDescent="0.25">
      <c r="A6924" s="41" t="s">
        <v>114</v>
      </c>
      <c r="B6924" s="42">
        <v>120</v>
      </c>
      <c r="C6924" s="42">
        <v>1821.6</v>
      </c>
      <c r="D6924" s="42">
        <v>15.18</v>
      </c>
      <c r="E6924" s="43">
        <v>44621</v>
      </c>
    </row>
    <row r="6925" spans="1:5" x14ac:dyDescent="0.25">
      <c r="A6925" s="41" t="s">
        <v>114</v>
      </c>
      <c r="B6925" s="42">
        <v>34</v>
      </c>
      <c r="C6925" s="42">
        <v>516.12</v>
      </c>
      <c r="D6925" s="42">
        <v>15.18</v>
      </c>
      <c r="E6925" s="43">
        <v>44621</v>
      </c>
    </row>
    <row r="6926" spans="1:5" x14ac:dyDescent="0.25">
      <c r="A6926" s="41" t="s">
        <v>114</v>
      </c>
      <c r="B6926" s="42">
        <v>110</v>
      </c>
      <c r="C6926" s="42">
        <v>1669.8</v>
      </c>
      <c r="D6926" s="42">
        <v>15.18</v>
      </c>
      <c r="E6926" s="43">
        <v>44621</v>
      </c>
    </row>
    <row r="6927" spans="1:5" x14ac:dyDescent="0.25">
      <c r="A6927" s="41" t="s">
        <v>114</v>
      </c>
      <c r="B6927" s="42">
        <v>120</v>
      </c>
      <c r="C6927" s="42">
        <v>1821.6</v>
      </c>
      <c r="D6927" s="42">
        <v>15.18</v>
      </c>
      <c r="E6927" s="43">
        <v>44621</v>
      </c>
    </row>
    <row r="6928" spans="1:5" x14ac:dyDescent="0.25">
      <c r="A6928" s="41" t="s">
        <v>114</v>
      </c>
      <c r="B6928" s="42">
        <v>100</v>
      </c>
      <c r="C6928" s="42">
        <v>1518</v>
      </c>
      <c r="D6928" s="42">
        <v>15.18</v>
      </c>
      <c r="E6928" s="43">
        <v>44621</v>
      </c>
    </row>
    <row r="6929" spans="1:5" x14ac:dyDescent="0.25">
      <c r="A6929" s="41" t="s">
        <v>114</v>
      </c>
      <c r="B6929" s="42">
        <v>34</v>
      </c>
      <c r="C6929" s="42">
        <v>516.12</v>
      </c>
      <c r="D6929" s="42">
        <v>15.18</v>
      </c>
      <c r="E6929" s="43">
        <v>44621</v>
      </c>
    </row>
    <row r="6930" spans="1:5" x14ac:dyDescent="0.25">
      <c r="A6930" s="41" t="s">
        <v>114</v>
      </c>
      <c r="B6930" s="42">
        <v>130</v>
      </c>
      <c r="C6930" s="42">
        <v>1973.4</v>
      </c>
      <c r="D6930" s="42">
        <v>15.18</v>
      </c>
      <c r="E6930" s="43">
        <v>44621</v>
      </c>
    </row>
    <row r="6931" spans="1:5" x14ac:dyDescent="0.25">
      <c r="A6931" s="41" t="s">
        <v>114</v>
      </c>
      <c r="B6931" s="42">
        <v>90</v>
      </c>
      <c r="C6931" s="42">
        <v>1366.2</v>
      </c>
      <c r="D6931" s="42">
        <v>15.18</v>
      </c>
      <c r="E6931" s="43">
        <v>44621</v>
      </c>
    </row>
    <row r="6932" spans="1:5" x14ac:dyDescent="0.25">
      <c r="A6932" s="41" t="s">
        <v>114</v>
      </c>
      <c r="B6932" s="42">
        <v>140</v>
      </c>
      <c r="C6932" s="42">
        <v>2125.1999999999998</v>
      </c>
      <c r="D6932" s="42">
        <v>15.18</v>
      </c>
      <c r="E6932" s="43">
        <v>44621</v>
      </c>
    </row>
    <row r="6933" spans="1:5" x14ac:dyDescent="0.25">
      <c r="A6933" s="41" t="s">
        <v>114</v>
      </c>
      <c r="B6933" s="42">
        <v>34</v>
      </c>
      <c r="C6933" s="42">
        <v>516.12</v>
      </c>
      <c r="D6933" s="42">
        <v>15.18</v>
      </c>
      <c r="E6933" s="43">
        <v>44621</v>
      </c>
    </row>
    <row r="6934" spans="1:5" x14ac:dyDescent="0.25">
      <c r="A6934" s="41" t="s">
        <v>114</v>
      </c>
      <c r="B6934" s="42">
        <v>140</v>
      </c>
      <c r="C6934" s="42">
        <v>2125.1999999999998</v>
      </c>
      <c r="D6934" s="42">
        <v>15.18</v>
      </c>
      <c r="E6934" s="43">
        <v>44621</v>
      </c>
    </row>
    <row r="6935" spans="1:5" x14ac:dyDescent="0.25">
      <c r="A6935" s="41" t="s">
        <v>114</v>
      </c>
      <c r="B6935" s="42">
        <v>150</v>
      </c>
      <c r="C6935" s="42">
        <v>2277</v>
      </c>
      <c r="D6935" s="42">
        <v>15.18</v>
      </c>
      <c r="E6935" s="43">
        <v>44621</v>
      </c>
    </row>
    <row r="6936" spans="1:5" x14ac:dyDescent="0.25">
      <c r="A6936" s="41" t="s">
        <v>114</v>
      </c>
      <c r="B6936" s="42">
        <v>120</v>
      </c>
      <c r="C6936" s="42">
        <v>1821.6</v>
      </c>
      <c r="D6936" s="42">
        <v>15.18</v>
      </c>
      <c r="E6936" s="43">
        <v>44621</v>
      </c>
    </row>
    <row r="6937" spans="1:5" x14ac:dyDescent="0.25">
      <c r="A6937" s="41" t="s">
        <v>114</v>
      </c>
      <c r="B6937" s="42">
        <v>34</v>
      </c>
      <c r="C6937" s="42">
        <v>516.12</v>
      </c>
      <c r="D6937" s="42">
        <v>15.18</v>
      </c>
      <c r="E6937" s="43">
        <v>44621</v>
      </c>
    </row>
    <row r="6938" spans="1:5" x14ac:dyDescent="0.25">
      <c r="A6938" s="41" t="s">
        <v>114</v>
      </c>
      <c r="B6938" s="42">
        <v>120</v>
      </c>
      <c r="C6938" s="42">
        <v>1821.6</v>
      </c>
      <c r="D6938" s="42">
        <v>15.18</v>
      </c>
      <c r="E6938" s="43">
        <v>44621</v>
      </c>
    </row>
    <row r="6939" spans="1:5" x14ac:dyDescent="0.25">
      <c r="A6939" s="41" t="s">
        <v>114</v>
      </c>
      <c r="B6939" s="42">
        <v>190</v>
      </c>
      <c r="C6939" s="42">
        <v>2884.2</v>
      </c>
      <c r="D6939" s="42">
        <v>15.18</v>
      </c>
      <c r="E6939" s="43">
        <v>44621</v>
      </c>
    </row>
    <row r="6940" spans="1:5" x14ac:dyDescent="0.25">
      <c r="A6940" s="41" t="s">
        <v>114</v>
      </c>
      <c r="B6940" s="42">
        <v>110</v>
      </c>
      <c r="C6940" s="42">
        <v>1669.8</v>
      </c>
      <c r="D6940" s="42">
        <v>15.18</v>
      </c>
      <c r="E6940" s="43">
        <v>44621</v>
      </c>
    </row>
    <row r="6941" spans="1:5" x14ac:dyDescent="0.25">
      <c r="A6941" s="41" t="s">
        <v>114</v>
      </c>
      <c r="B6941" s="42">
        <v>34</v>
      </c>
      <c r="C6941" s="42">
        <v>516.12</v>
      </c>
      <c r="D6941" s="42">
        <v>15.18</v>
      </c>
      <c r="E6941" s="43">
        <v>44621</v>
      </c>
    </row>
    <row r="6942" spans="1:5" x14ac:dyDescent="0.25">
      <c r="A6942" s="41" t="s">
        <v>114</v>
      </c>
      <c r="B6942" s="42">
        <v>100</v>
      </c>
      <c r="C6942" s="42">
        <v>1518</v>
      </c>
      <c r="D6942" s="42">
        <v>15.18</v>
      </c>
      <c r="E6942" s="43">
        <v>44621</v>
      </c>
    </row>
    <row r="6943" spans="1:5" x14ac:dyDescent="0.25">
      <c r="A6943" s="41" t="s">
        <v>114</v>
      </c>
      <c r="B6943" s="42">
        <v>180</v>
      </c>
      <c r="C6943" s="42">
        <v>2732.4</v>
      </c>
      <c r="D6943" s="42">
        <v>15.18</v>
      </c>
      <c r="E6943" s="43">
        <v>44621</v>
      </c>
    </row>
    <row r="6944" spans="1:5" x14ac:dyDescent="0.25">
      <c r="A6944" s="41" t="s">
        <v>114</v>
      </c>
      <c r="B6944" s="42">
        <v>120</v>
      </c>
      <c r="C6944" s="42">
        <v>1821.6</v>
      </c>
      <c r="D6944" s="42">
        <v>15.18</v>
      </c>
      <c r="E6944" s="43">
        <v>44621</v>
      </c>
    </row>
    <row r="6945" spans="1:5" x14ac:dyDescent="0.25">
      <c r="A6945" s="41" t="s">
        <v>114</v>
      </c>
      <c r="B6945" s="42">
        <v>34</v>
      </c>
      <c r="C6945" s="42">
        <v>516.12</v>
      </c>
      <c r="D6945" s="42">
        <v>15.18</v>
      </c>
      <c r="E6945" s="43">
        <v>44621</v>
      </c>
    </row>
    <row r="6946" spans="1:5" x14ac:dyDescent="0.25">
      <c r="A6946" s="41" t="s">
        <v>114</v>
      </c>
      <c r="B6946" s="42">
        <v>80</v>
      </c>
      <c r="C6946" s="42">
        <v>1214.4000000000001</v>
      </c>
      <c r="D6946" s="42">
        <v>15.18</v>
      </c>
      <c r="E6946" s="43">
        <v>44621</v>
      </c>
    </row>
    <row r="6947" spans="1:5" x14ac:dyDescent="0.25">
      <c r="A6947" s="41" t="s">
        <v>114</v>
      </c>
      <c r="B6947" s="42">
        <v>100</v>
      </c>
      <c r="C6947" s="42">
        <v>1518</v>
      </c>
      <c r="D6947" s="42">
        <v>15.18</v>
      </c>
      <c r="E6947" s="43">
        <v>44621</v>
      </c>
    </row>
    <row r="6948" spans="1:5" x14ac:dyDescent="0.25">
      <c r="A6948" s="41" t="s">
        <v>114</v>
      </c>
      <c r="B6948" s="42">
        <v>100</v>
      </c>
      <c r="C6948" s="42">
        <v>1490.48</v>
      </c>
      <c r="D6948" s="42">
        <v>14.9</v>
      </c>
      <c r="E6948" s="43">
        <v>44621</v>
      </c>
    </row>
    <row r="6949" spans="1:5" x14ac:dyDescent="0.25">
      <c r="A6949" s="41" t="s">
        <v>114</v>
      </c>
      <c r="B6949" s="42">
        <v>40</v>
      </c>
      <c r="C6949" s="42">
        <v>449.92</v>
      </c>
      <c r="D6949" s="42">
        <v>11.25</v>
      </c>
      <c r="E6949" s="43">
        <v>44621</v>
      </c>
    </row>
    <row r="6950" spans="1:5" x14ac:dyDescent="0.25">
      <c r="A6950" s="41" t="s">
        <v>114</v>
      </c>
      <c r="B6950" s="42">
        <v>100</v>
      </c>
      <c r="C6950" s="42">
        <v>1124.8</v>
      </c>
      <c r="D6950" s="42">
        <v>11.25</v>
      </c>
      <c r="E6950" s="43">
        <v>44621</v>
      </c>
    </row>
    <row r="6951" spans="1:5" x14ac:dyDescent="0.25">
      <c r="A6951" s="41" t="s">
        <v>114</v>
      </c>
      <c r="B6951" s="42">
        <v>100</v>
      </c>
      <c r="C6951" s="42">
        <v>1124.8</v>
      </c>
      <c r="D6951" s="42">
        <v>11.25</v>
      </c>
      <c r="E6951" s="43">
        <v>44621</v>
      </c>
    </row>
    <row r="6952" spans="1:5" x14ac:dyDescent="0.25">
      <c r="A6952" s="41" t="s">
        <v>114</v>
      </c>
      <c r="B6952" s="42">
        <v>100</v>
      </c>
      <c r="C6952" s="42">
        <v>1124.8</v>
      </c>
      <c r="D6952" s="42">
        <v>11.25</v>
      </c>
      <c r="E6952" s="43">
        <v>44621</v>
      </c>
    </row>
    <row r="6953" spans="1:5" x14ac:dyDescent="0.25">
      <c r="A6953" s="41" t="s">
        <v>114</v>
      </c>
      <c r="B6953" s="42">
        <v>40</v>
      </c>
      <c r="C6953" s="42">
        <v>449.92</v>
      </c>
      <c r="D6953" s="42">
        <v>11.25</v>
      </c>
      <c r="E6953" s="43">
        <v>44621</v>
      </c>
    </row>
    <row r="6954" spans="1:5" x14ac:dyDescent="0.25">
      <c r="A6954" s="41" t="s">
        <v>114</v>
      </c>
      <c r="B6954" s="42">
        <v>100</v>
      </c>
      <c r="C6954" s="42">
        <v>1124.8</v>
      </c>
      <c r="D6954" s="42">
        <v>11.25</v>
      </c>
      <c r="E6954" s="43">
        <v>44621</v>
      </c>
    </row>
    <row r="6955" spans="1:5" x14ac:dyDescent="0.25">
      <c r="A6955" s="41" t="s">
        <v>114</v>
      </c>
      <c r="B6955" s="42">
        <v>100</v>
      </c>
      <c r="C6955" s="42">
        <v>1124.8</v>
      </c>
      <c r="D6955" s="42">
        <v>11.25</v>
      </c>
      <c r="E6955" s="43">
        <v>44621</v>
      </c>
    </row>
    <row r="6956" spans="1:5" x14ac:dyDescent="0.25">
      <c r="A6956" s="41" t="s">
        <v>114</v>
      </c>
      <c r="B6956" s="42">
        <v>100</v>
      </c>
      <c r="C6956" s="42">
        <v>1124.8</v>
      </c>
      <c r="D6956" s="42">
        <v>11.25</v>
      </c>
      <c r="E6956" s="43">
        <v>44621</v>
      </c>
    </row>
    <row r="6957" spans="1:5" x14ac:dyDescent="0.25">
      <c r="A6957" s="41" t="s">
        <v>114</v>
      </c>
      <c r="B6957" s="42">
        <v>40</v>
      </c>
      <c r="C6957" s="42">
        <v>449.92</v>
      </c>
      <c r="D6957" s="42">
        <v>11.25</v>
      </c>
      <c r="E6957" s="43">
        <v>44621</v>
      </c>
    </row>
    <row r="6958" spans="1:5" x14ac:dyDescent="0.25">
      <c r="A6958" s="41" t="s">
        <v>114</v>
      </c>
      <c r="B6958" s="42">
        <v>100</v>
      </c>
      <c r="C6958" s="42">
        <v>1124.8</v>
      </c>
      <c r="D6958" s="42">
        <v>11.25</v>
      </c>
      <c r="E6958" s="43">
        <v>44621</v>
      </c>
    </row>
    <row r="6959" spans="1:5" x14ac:dyDescent="0.25">
      <c r="A6959" s="41" t="s">
        <v>114</v>
      </c>
      <c r="B6959" s="42">
        <v>100</v>
      </c>
      <c r="C6959" s="42">
        <v>1124.8</v>
      </c>
      <c r="D6959" s="42">
        <v>11.25</v>
      </c>
      <c r="E6959" s="43">
        <v>44621</v>
      </c>
    </row>
    <row r="6960" spans="1:5" x14ac:dyDescent="0.25">
      <c r="A6960" s="41" t="s">
        <v>114</v>
      </c>
      <c r="B6960" s="42">
        <v>100</v>
      </c>
      <c r="C6960" s="42">
        <v>1124.8</v>
      </c>
      <c r="D6960" s="42">
        <v>11.25</v>
      </c>
      <c r="E6960" s="43">
        <v>44621</v>
      </c>
    </row>
    <row r="6961" spans="1:5" x14ac:dyDescent="0.25">
      <c r="A6961" s="41" t="s">
        <v>114</v>
      </c>
      <c r="B6961" s="42">
        <v>40</v>
      </c>
      <c r="C6961" s="42">
        <v>449.92</v>
      </c>
      <c r="D6961" s="42">
        <v>11.25</v>
      </c>
      <c r="E6961" s="43">
        <v>44621</v>
      </c>
    </row>
    <row r="6962" spans="1:5" x14ac:dyDescent="0.25">
      <c r="A6962" s="41" t="s">
        <v>114</v>
      </c>
      <c r="B6962" s="42">
        <v>100</v>
      </c>
      <c r="C6962" s="42">
        <v>1124.8</v>
      </c>
      <c r="D6962" s="42">
        <v>11.25</v>
      </c>
      <c r="E6962" s="43">
        <v>44621</v>
      </c>
    </row>
    <row r="6963" spans="1:5" x14ac:dyDescent="0.25">
      <c r="A6963" s="41" t="s">
        <v>114</v>
      </c>
      <c r="B6963" s="42">
        <v>304</v>
      </c>
      <c r="C6963" s="42">
        <v>3419.39</v>
      </c>
      <c r="D6963" s="42">
        <v>11.25</v>
      </c>
      <c r="E6963" s="43">
        <v>44621</v>
      </c>
    </row>
    <row r="6964" spans="1:5" x14ac:dyDescent="0.25">
      <c r="A6964" s="41" t="s">
        <v>114</v>
      </c>
      <c r="B6964" s="42">
        <v>100</v>
      </c>
      <c r="C6964" s="42">
        <v>1124.8</v>
      </c>
      <c r="D6964" s="42">
        <v>11.25</v>
      </c>
      <c r="E6964" s="43">
        <v>44621</v>
      </c>
    </row>
    <row r="6965" spans="1:5" x14ac:dyDescent="0.25">
      <c r="A6965" s="41" t="s">
        <v>114</v>
      </c>
      <c r="B6965" s="42">
        <v>40</v>
      </c>
      <c r="C6965" s="42">
        <v>449.92</v>
      </c>
      <c r="D6965" s="42">
        <v>11.25</v>
      </c>
      <c r="E6965" s="43">
        <v>44621</v>
      </c>
    </row>
    <row r="6966" spans="1:5" x14ac:dyDescent="0.25">
      <c r="A6966" s="41" t="s">
        <v>114</v>
      </c>
      <c r="B6966" s="42">
        <v>100</v>
      </c>
      <c r="C6966" s="42">
        <v>1124.8</v>
      </c>
      <c r="D6966" s="42">
        <v>11.25</v>
      </c>
      <c r="E6966" s="43">
        <v>44621</v>
      </c>
    </row>
    <row r="6967" spans="1:5" x14ac:dyDescent="0.25">
      <c r="A6967" s="41" t="s">
        <v>114</v>
      </c>
      <c r="B6967" s="42">
        <v>304</v>
      </c>
      <c r="C6967" s="42">
        <v>3419.39</v>
      </c>
      <c r="D6967" s="42">
        <v>11.25</v>
      </c>
      <c r="E6967" s="43">
        <v>44621</v>
      </c>
    </row>
    <row r="6968" spans="1:5" x14ac:dyDescent="0.25">
      <c r="A6968" s="41" t="s">
        <v>114</v>
      </c>
      <c r="B6968" s="42">
        <v>100</v>
      </c>
      <c r="C6968" s="42">
        <v>1124.8</v>
      </c>
      <c r="D6968" s="42">
        <v>11.25</v>
      </c>
      <c r="E6968" s="43">
        <v>44621</v>
      </c>
    </row>
    <row r="6969" spans="1:5" x14ac:dyDescent="0.25">
      <c r="A6969" s="41" t="s">
        <v>114</v>
      </c>
      <c r="B6969" s="42">
        <v>40</v>
      </c>
      <c r="C6969" s="42">
        <v>449.92</v>
      </c>
      <c r="D6969" s="42">
        <v>11.25</v>
      </c>
      <c r="E6969" s="43">
        <v>44621</v>
      </c>
    </row>
    <row r="6970" spans="1:5" x14ac:dyDescent="0.25">
      <c r="A6970" s="41" t="s">
        <v>114</v>
      </c>
      <c r="B6970" s="42">
        <v>100</v>
      </c>
      <c r="C6970" s="42">
        <v>1124.8</v>
      </c>
      <c r="D6970" s="42">
        <v>11.25</v>
      </c>
      <c r="E6970" s="43">
        <v>44621</v>
      </c>
    </row>
    <row r="6971" spans="1:5" x14ac:dyDescent="0.25">
      <c r="A6971" s="41" t="s">
        <v>114</v>
      </c>
      <c r="B6971" s="42">
        <v>304</v>
      </c>
      <c r="C6971" s="42">
        <v>3473.2</v>
      </c>
      <c r="D6971" s="42">
        <v>11.43</v>
      </c>
      <c r="E6971" s="43">
        <v>44621</v>
      </c>
    </row>
    <row r="6972" spans="1:5" x14ac:dyDescent="0.25">
      <c r="A6972" s="41" t="s">
        <v>114</v>
      </c>
      <c r="B6972" s="42">
        <v>100</v>
      </c>
      <c r="C6972" s="42">
        <v>1216</v>
      </c>
      <c r="D6972" s="42">
        <v>12.16</v>
      </c>
      <c r="E6972" s="43">
        <v>44621</v>
      </c>
    </row>
    <row r="6973" spans="1:5" x14ac:dyDescent="0.25">
      <c r="A6973" s="41" t="s">
        <v>114</v>
      </c>
      <c r="B6973" s="42">
        <v>40</v>
      </c>
      <c r="C6973" s="42">
        <v>486.4</v>
      </c>
      <c r="D6973" s="42">
        <v>12.16</v>
      </c>
      <c r="E6973" s="43">
        <v>44621</v>
      </c>
    </row>
    <row r="6974" spans="1:5" x14ac:dyDescent="0.25">
      <c r="A6974" s="41" t="s">
        <v>114</v>
      </c>
      <c r="B6974" s="42">
        <v>100</v>
      </c>
      <c r="C6974" s="42">
        <v>1216</v>
      </c>
      <c r="D6974" s="42">
        <v>12.16</v>
      </c>
      <c r="E6974" s="43">
        <v>44621</v>
      </c>
    </row>
    <row r="6975" spans="1:5" x14ac:dyDescent="0.25">
      <c r="A6975" s="41" t="s">
        <v>114</v>
      </c>
      <c r="B6975" s="42">
        <v>304</v>
      </c>
      <c r="C6975" s="42">
        <v>3696.64</v>
      </c>
      <c r="D6975" s="42">
        <v>12.16</v>
      </c>
      <c r="E6975" s="43">
        <v>44621</v>
      </c>
    </row>
    <row r="6976" spans="1:5" x14ac:dyDescent="0.25">
      <c r="A6976" s="41" t="s">
        <v>114</v>
      </c>
      <c r="B6976" s="42">
        <v>100</v>
      </c>
      <c r="C6976" s="42">
        <v>1216</v>
      </c>
      <c r="D6976" s="42">
        <v>12.16</v>
      </c>
      <c r="E6976" s="43">
        <v>44621</v>
      </c>
    </row>
    <row r="6977" spans="1:5" x14ac:dyDescent="0.25">
      <c r="A6977" s="41" t="s">
        <v>114</v>
      </c>
      <c r="B6977" s="42">
        <v>40</v>
      </c>
      <c r="C6977" s="42">
        <v>486.4</v>
      </c>
      <c r="D6977" s="42">
        <v>12.16</v>
      </c>
      <c r="E6977" s="43">
        <v>44621</v>
      </c>
    </row>
    <row r="6978" spans="1:5" x14ac:dyDescent="0.25">
      <c r="A6978" s="41" t="s">
        <v>114</v>
      </c>
      <c r="B6978" s="42">
        <v>100</v>
      </c>
      <c r="C6978" s="42">
        <v>1216</v>
      </c>
      <c r="D6978" s="42">
        <v>12.16</v>
      </c>
      <c r="E6978" s="43">
        <v>44621</v>
      </c>
    </row>
    <row r="6979" spans="1:5" x14ac:dyDescent="0.25">
      <c r="A6979" s="41" t="s">
        <v>114</v>
      </c>
      <c r="B6979" s="42">
        <v>304</v>
      </c>
      <c r="C6979" s="42">
        <v>3696.64</v>
      </c>
      <c r="D6979" s="42">
        <v>12.16</v>
      </c>
      <c r="E6979" s="43">
        <v>44621</v>
      </c>
    </row>
    <row r="6980" spans="1:5" x14ac:dyDescent="0.25">
      <c r="A6980" s="41" t="s">
        <v>114</v>
      </c>
      <c r="B6980" s="42">
        <v>100</v>
      </c>
      <c r="C6980" s="42">
        <v>1216</v>
      </c>
      <c r="D6980" s="42">
        <v>12.16</v>
      </c>
      <c r="E6980" s="43">
        <v>44621</v>
      </c>
    </row>
    <row r="6981" spans="1:5" x14ac:dyDescent="0.25">
      <c r="A6981" s="41" t="s">
        <v>114</v>
      </c>
      <c r="B6981" s="42">
        <v>40</v>
      </c>
      <c r="C6981" s="42">
        <v>486.4</v>
      </c>
      <c r="D6981" s="42">
        <v>12.16</v>
      </c>
      <c r="E6981" s="43">
        <v>44621</v>
      </c>
    </row>
    <row r="6982" spans="1:5" x14ac:dyDescent="0.25">
      <c r="A6982" s="41" t="s">
        <v>114</v>
      </c>
      <c r="B6982" s="42">
        <v>100</v>
      </c>
      <c r="C6982" s="42">
        <v>1216</v>
      </c>
      <c r="D6982" s="42">
        <v>12.16</v>
      </c>
      <c r="E6982" s="43">
        <v>44621</v>
      </c>
    </row>
    <row r="6983" spans="1:5" x14ac:dyDescent="0.25">
      <c r="A6983" s="41" t="s">
        <v>114</v>
      </c>
      <c r="B6983" s="42">
        <v>304</v>
      </c>
      <c r="C6983" s="42">
        <v>3696.64</v>
      </c>
      <c r="D6983" s="42">
        <v>12.16</v>
      </c>
      <c r="E6983" s="43">
        <v>44621</v>
      </c>
    </row>
    <row r="6984" spans="1:5" x14ac:dyDescent="0.25">
      <c r="A6984" s="41" t="s">
        <v>114</v>
      </c>
      <c r="B6984" s="42">
        <v>100</v>
      </c>
      <c r="C6984" s="42">
        <v>1216</v>
      </c>
      <c r="D6984" s="42">
        <v>12.16</v>
      </c>
      <c r="E6984" s="43">
        <v>44621</v>
      </c>
    </row>
    <row r="6985" spans="1:5" x14ac:dyDescent="0.25">
      <c r="A6985" s="41" t="s">
        <v>114</v>
      </c>
      <c r="B6985" s="42">
        <v>40</v>
      </c>
      <c r="C6985" s="42">
        <v>486.4</v>
      </c>
      <c r="D6985" s="42">
        <v>12.16</v>
      </c>
      <c r="E6985" s="43">
        <v>44621</v>
      </c>
    </row>
    <row r="6986" spans="1:5" x14ac:dyDescent="0.25">
      <c r="A6986" s="41" t="s">
        <v>114</v>
      </c>
      <c r="B6986" s="42">
        <v>100</v>
      </c>
      <c r="C6986" s="42">
        <v>1216</v>
      </c>
      <c r="D6986" s="42">
        <v>12.16</v>
      </c>
      <c r="E6986" s="43">
        <v>44621</v>
      </c>
    </row>
    <row r="6987" spans="1:5" x14ac:dyDescent="0.25">
      <c r="A6987" s="41" t="s">
        <v>114</v>
      </c>
      <c r="B6987" s="42">
        <v>304</v>
      </c>
      <c r="C6987" s="42">
        <v>3682.29</v>
      </c>
      <c r="D6987" s="42">
        <v>12.11</v>
      </c>
      <c r="E6987" s="43">
        <v>44621</v>
      </c>
    </row>
    <row r="6988" spans="1:5" x14ac:dyDescent="0.25">
      <c r="A6988" s="41" t="s">
        <v>114</v>
      </c>
      <c r="B6988" s="42">
        <v>100</v>
      </c>
      <c r="C6988" s="42">
        <v>1175</v>
      </c>
      <c r="D6988" s="42">
        <v>11.75</v>
      </c>
      <c r="E6988" s="43">
        <v>44621</v>
      </c>
    </row>
    <row r="6989" spans="1:5" x14ac:dyDescent="0.25">
      <c r="A6989" s="41" t="s">
        <v>114</v>
      </c>
      <c r="B6989" s="42">
        <v>40</v>
      </c>
      <c r="C6989" s="42">
        <v>470</v>
      </c>
      <c r="D6989" s="42">
        <v>11.75</v>
      </c>
      <c r="E6989" s="43">
        <v>44621</v>
      </c>
    </row>
    <row r="6990" spans="1:5" x14ac:dyDescent="0.25">
      <c r="A6990" s="41" t="s">
        <v>114</v>
      </c>
      <c r="B6990" s="42">
        <v>100</v>
      </c>
      <c r="C6990" s="42">
        <v>1175</v>
      </c>
      <c r="D6990" s="42">
        <v>11.75</v>
      </c>
      <c r="E6990" s="43">
        <v>44621</v>
      </c>
    </row>
    <row r="6991" spans="1:5" x14ac:dyDescent="0.25">
      <c r="A6991" s="41" t="s">
        <v>114</v>
      </c>
      <c r="B6991" s="42">
        <v>100</v>
      </c>
      <c r="C6991" s="42">
        <v>1175</v>
      </c>
      <c r="D6991" s="42">
        <v>11.75</v>
      </c>
      <c r="E6991" s="43">
        <v>44621</v>
      </c>
    </row>
    <row r="6992" spans="1:5" x14ac:dyDescent="0.25">
      <c r="A6992" s="41" t="s">
        <v>114</v>
      </c>
      <c r="B6992" s="42">
        <v>100</v>
      </c>
      <c r="C6992" s="42">
        <v>1175</v>
      </c>
      <c r="D6992" s="42">
        <v>11.75</v>
      </c>
      <c r="E6992" s="43">
        <v>44621</v>
      </c>
    </row>
    <row r="6993" spans="1:5" x14ac:dyDescent="0.25">
      <c r="A6993" s="41" t="s">
        <v>114</v>
      </c>
      <c r="B6993" s="42">
        <v>40</v>
      </c>
      <c r="C6993" s="42">
        <v>470</v>
      </c>
      <c r="D6993" s="42">
        <v>11.75</v>
      </c>
      <c r="E6993" s="43">
        <v>44621</v>
      </c>
    </row>
    <row r="6994" spans="1:5" x14ac:dyDescent="0.25">
      <c r="A6994" s="41" t="s">
        <v>114</v>
      </c>
      <c r="B6994" s="42">
        <v>100</v>
      </c>
      <c r="C6994" s="42">
        <v>1175</v>
      </c>
      <c r="D6994" s="42">
        <v>11.75</v>
      </c>
      <c r="E6994" s="43">
        <v>44621</v>
      </c>
    </row>
    <row r="6995" spans="1:5" x14ac:dyDescent="0.25">
      <c r="A6995" s="41" t="s">
        <v>114</v>
      </c>
      <c r="B6995" s="42">
        <v>150</v>
      </c>
      <c r="C6995" s="42">
        <v>1762.5</v>
      </c>
      <c r="D6995" s="42">
        <v>11.75</v>
      </c>
      <c r="E6995" s="43">
        <v>44621</v>
      </c>
    </row>
    <row r="6996" spans="1:5" x14ac:dyDescent="0.25">
      <c r="A6996" s="41" t="s">
        <v>114</v>
      </c>
      <c r="B6996" s="42">
        <v>4158</v>
      </c>
      <c r="C6996" s="42">
        <v>50948.72</v>
      </c>
      <c r="D6996" s="42">
        <v>12.25</v>
      </c>
      <c r="E6996" s="43">
        <v>44621</v>
      </c>
    </row>
    <row r="6997" spans="1:5" x14ac:dyDescent="0.25">
      <c r="A6997" s="41" t="s">
        <v>114</v>
      </c>
      <c r="B6997" s="42">
        <v>34</v>
      </c>
      <c r="C6997" s="42">
        <v>413.44</v>
      </c>
      <c r="D6997" s="42">
        <v>12.16</v>
      </c>
      <c r="E6997" s="43">
        <v>44621</v>
      </c>
    </row>
    <row r="6998" spans="1:5" x14ac:dyDescent="0.25">
      <c r="A6998" s="41" t="s">
        <v>114</v>
      </c>
      <c r="B6998" s="42">
        <v>80</v>
      </c>
      <c r="C6998" s="42">
        <v>1560.8</v>
      </c>
      <c r="D6998" s="42">
        <v>19.510000000000002</v>
      </c>
      <c r="E6998" s="43">
        <v>44621</v>
      </c>
    </row>
    <row r="6999" spans="1:5" x14ac:dyDescent="0.25">
      <c r="A6999" s="41" t="s">
        <v>114</v>
      </c>
      <c r="B6999" s="42">
        <v>30</v>
      </c>
      <c r="C6999" s="42">
        <v>679.8</v>
      </c>
      <c r="D6999" s="42">
        <v>22.66</v>
      </c>
      <c r="E6999" s="43">
        <v>44621</v>
      </c>
    </row>
    <row r="7000" spans="1:5" x14ac:dyDescent="0.25">
      <c r="A7000" s="41" t="s">
        <v>114</v>
      </c>
      <c r="B7000" s="42">
        <v>120</v>
      </c>
      <c r="C7000" s="42">
        <v>1695.24</v>
      </c>
      <c r="D7000" s="42">
        <v>14.13</v>
      </c>
      <c r="E7000" s="43">
        <v>44621</v>
      </c>
    </row>
    <row r="7001" spans="1:5" x14ac:dyDescent="0.25">
      <c r="A7001" s="41" t="s">
        <v>114</v>
      </c>
      <c r="B7001" s="42">
        <v>225</v>
      </c>
      <c r="C7001" s="42">
        <v>2925</v>
      </c>
      <c r="D7001" s="42">
        <v>13</v>
      </c>
      <c r="E7001" s="43">
        <v>44621</v>
      </c>
    </row>
    <row r="7002" spans="1:5" x14ac:dyDescent="0.25">
      <c r="A7002" s="41" t="s">
        <v>114</v>
      </c>
      <c r="B7002" s="42">
        <v>85</v>
      </c>
      <c r="C7002" s="42">
        <v>1105</v>
      </c>
      <c r="D7002" s="42">
        <v>13</v>
      </c>
      <c r="E7002" s="43">
        <v>44621</v>
      </c>
    </row>
    <row r="7003" spans="1:5" x14ac:dyDescent="0.25">
      <c r="A7003" s="41" t="s">
        <v>114</v>
      </c>
      <c r="B7003" s="42">
        <v>30</v>
      </c>
      <c r="C7003" s="42">
        <v>390</v>
      </c>
      <c r="D7003" s="42">
        <v>13</v>
      </c>
      <c r="E7003" s="43">
        <v>44621</v>
      </c>
    </row>
    <row r="7004" spans="1:5" x14ac:dyDescent="0.25">
      <c r="A7004" s="41" t="s">
        <v>114</v>
      </c>
      <c r="B7004" s="42">
        <v>130</v>
      </c>
      <c r="C7004" s="42">
        <v>1690</v>
      </c>
      <c r="D7004" s="42">
        <v>13</v>
      </c>
      <c r="E7004" s="43">
        <v>44621</v>
      </c>
    </row>
    <row r="7005" spans="1:5" x14ac:dyDescent="0.25">
      <c r="A7005" s="41" t="s">
        <v>114</v>
      </c>
      <c r="B7005" s="42">
        <v>85</v>
      </c>
      <c r="C7005" s="42">
        <v>1105</v>
      </c>
      <c r="D7005" s="42">
        <v>13</v>
      </c>
      <c r="E7005" s="43">
        <v>44621</v>
      </c>
    </row>
    <row r="7006" spans="1:5" x14ac:dyDescent="0.25">
      <c r="A7006" s="41" t="s">
        <v>114</v>
      </c>
      <c r="B7006" s="42">
        <v>85</v>
      </c>
      <c r="C7006" s="42">
        <v>1105</v>
      </c>
      <c r="D7006" s="42">
        <v>13</v>
      </c>
      <c r="E7006" s="43">
        <v>44621</v>
      </c>
    </row>
    <row r="7007" spans="1:5" x14ac:dyDescent="0.25">
      <c r="A7007" s="41" t="s">
        <v>114</v>
      </c>
      <c r="B7007" s="42">
        <v>30</v>
      </c>
      <c r="C7007" s="42">
        <v>390</v>
      </c>
      <c r="D7007" s="42">
        <v>13</v>
      </c>
      <c r="E7007" s="43">
        <v>44621</v>
      </c>
    </row>
    <row r="7008" spans="1:5" x14ac:dyDescent="0.25">
      <c r="A7008" s="41" t="s">
        <v>114</v>
      </c>
      <c r="B7008" s="42">
        <v>110</v>
      </c>
      <c r="C7008" s="42">
        <v>1430</v>
      </c>
      <c r="D7008" s="42">
        <v>13</v>
      </c>
      <c r="E7008" s="43">
        <v>44621</v>
      </c>
    </row>
    <row r="7009" spans="1:5" x14ac:dyDescent="0.25">
      <c r="A7009" s="41" t="s">
        <v>114</v>
      </c>
      <c r="B7009" s="42">
        <v>82</v>
      </c>
      <c r="C7009" s="42">
        <v>1066</v>
      </c>
      <c r="D7009" s="42">
        <v>13</v>
      </c>
      <c r="E7009" s="43">
        <v>44621</v>
      </c>
    </row>
    <row r="7010" spans="1:5" x14ac:dyDescent="0.25">
      <c r="A7010" s="41" t="s">
        <v>114</v>
      </c>
      <c r="B7010" s="42">
        <v>100</v>
      </c>
      <c r="C7010" s="42">
        <v>1300</v>
      </c>
      <c r="D7010" s="42">
        <v>13</v>
      </c>
      <c r="E7010" s="43">
        <v>44621</v>
      </c>
    </row>
    <row r="7011" spans="1:5" x14ac:dyDescent="0.25">
      <c r="A7011" s="41" t="s">
        <v>114</v>
      </c>
      <c r="B7011" s="42">
        <v>30</v>
      </c>
      <c r="C7011" s="42">
        <v>390</v>
      </c>
      <c r="D7011" s="42">
        <v>13</v>
      </c>
      <c r="E7011" s="43">
        <v>44621</v>
      </c>
    </row>
    <row r="7012" spans="1:5" x14ac:dyDescent="0.25">
      <c r="A7012" s="41" t="s">
        <v>114</v>
      </c>
      <c r="B7012" s="42">
        <v>140</v>
      </c>
      <c r="C7012" s="42">
        <v>1820</v>
      </c>
      <c r="D7012" s="42">
        <v>13</v>
      </c>
      <c r="E7012" s="43">
        <v>44621</v>
      </c>
    </row>
    <row r="7013" spans="1:5" x14ac:dyDescent="0.25">
      <c r="A7013" s="41" t="s">
        <v>114</v>
      </c>
      <c r="B7013" s="42">
        <v>80</v>
      </c>
      <c r="C7013" s="42">
        <v>1040</v>
      </c>
      <c r="D7013" s="42">
        <v>13</v>
      </c>
      <c r="E7013" s="43">
        <v>44621</v>
      </c>
    </row>
    <row r="7014" spans="1:5" x14ac:dyDescent="0.25">
      <c r="A7014" s="41" t="s">
        <v>114</v>
      </c>
      <c r="B7014" s="42">
        <v>100</v>
      </c>
      <c r="C7014" s="42">
        <v>1300</v>
      </c>
      <c r="D7014" s="42">
        <v>13</v>
      </c>
      <c r="E7014" s="43">
        <v>44621</v>
      </c>
    </row>
    <row r="7015" spans="1:5" x14ac:dyDescent="0.25">
      <c r="A7015" s="41" t="s">
        <v>114</v>
      </c>
      <c r="B7015" s="42">
        <v>30</v>
      </c>
      <c r="C7015" s="42">
        <v>390</v>
      </c>
      <c r="D7015" s="42">
        <v>13</v>
      </c>
      <c r="E7015" s="43">
        <v>44621</v>
      </c>
    </row>
    <row r="7016" spans="1:5" x14ac:dyDescent="0.25">
      <c r="A7016" s="41" t="s">
        <v>114</v>
      </c>
      <c r="B7016" s="42">
        <v>120</v>
      </c>
      <c r="C7016" s="42">
        <v>1560</v>
      </c>
      <c r="D7016" s="42">
        <v>13</v>
      </c>
      <c r="E7016" s="43">
        <v>44621</v>
      </c>
    </row>
    <row r="7017" spans="1:5" x14ac:dyDescent="0.25">
      <c r="A7017" s="41" t="s">
        <v>114</v>
      </c>
      <c r="B7017" s="42">
        <v>80</v>
      </c>
      <c r="C7017" s="42">
        <v>1040</v>
      </c>
      <c r="D7017" s="42">
        <v>13</v>
      </c>
      <c r="E7017" s="43">
        <v>44621</v>
      </c>
    </row>
    <row r="7018" spans="1:5" x14ac:dyDescent="0.25">
      <c r="A7018" s="41" t="s">
        <v>114</v>
      </c>
      <c r="B7018" s="42">
        <v>110</v>
      </c>
      <c r="C7018" s="42">
        <v>1430</v>
      </c>
      <c r="D7018" s="42">
        <v>13</v>
      </c>
      <c r="E7018" s="43">
        <v>44621</v>
      </c>
    </row>
    <row r="7019" spans="1:5" x14ac:dyDescent="0.25">
      <c r="A7019" s="41" t="s">
        <v>114</v>
      </c>
      <c r="B7019" s="42">
        <v>30</v>
      </c>
      <c r="C7019" s="42">
        <v>390</v>
      </c>
      <c r="D7019" s="42">
        <v>13</v>
      </c>
      <c r="E7019" s="43">
        <v>44621</v>
      </c>
    </row>
    <row r="7020" spans="1:5" x14ac:dyDescent="0.25">
      <c r="A7020" s="41" t="s">
        <v>114</v>
      </c>
      <c r="B7020" s="42">
        <v>120</v>
      </c>
      <c r="C7020" s="42">
        <v>1560</v>
      </c>
      <c r="D7020" s="42">
        <v>13</v>
      </c>
      <c r="E7020" s="43">
        <v>44621</v>
      </c>
    </row>
    <row r="7021" spans="1:5" x14ac:dyDescent="0.25">
      <c r="A7021" s="41" t="s">
        <v>114</v>
      </c>
      <c r="B7021" s="42">
        <v>180</v>
      </c>
      <c r="C7021" s="42">
        <v>2340</v>
      </c>
      <c r="D7021" s="42">
        <v>13</v>
      </c>
      <c r="E7021" s="43">
        <v>44621</v>
      </c>
    </row>
    <row r="7022" spans="1:5" x14ac:dyDescent="0.25">
      <c r="A7022" s="41" t="s">
        <v>114</v>
      </c>
      <c r="B7022" s="42">
        <v>110</v>
      </c>
      <c r="C7022" s="42">
        <v>1430</v>
      </c>
      <c r="D7022" s="42">
        <v>13</v>
      </c>
      <c r="E7022" s="43">
        <v>44621</v>
      </c>
    </row>
    <row r="7023" spans="1:5" x14ac:dyDescent="0.25">
      <c r="A7023" s="41" t="s">
        <v>114</v>
      </c>
      <c r="B7023" s="42">
        <v>40</v>
      </c>
      <c r="C7023" s="42">
        <v>520</v>
      </c>
      <c r="D7023" s="42">
        <v>13</v>
      </c>
      <c r="E7023" s="43">
        <v>44621</v>
      </c>
    </row>
    <row r="7024" spans="1:5" x14ac:dyDescent="0.25">
      <c r="A7024" s="41" t="s">
        <v>114</v>
      </c>
      <c r="B7024" s="42">
        <v>120</v>
      </c>
      <c r="C7024" s="42">
        <v>1560</v>
      </c>
      <c r="D7024" s="42">
        <v>13</v>
      </c>
      <c r="E7024" s="43">
        <v>44621</v>
      </c>
    </row>
    <row r="7025" spans="1:5" x14ac:dyDescent="0.25">
      <c r="A7025" s="41" t="s">
        <v>114</v>
      </c>
      <c r="B7025" s="42">
        <v>180</v>
      </c>
      <c r="C7025" s="42">
        <v>2344.94</v>
      </c>
      <c r="D7025" s="42">
        <v>13.03</v>
      </c>
      <c r="E7025" s="43">
        <v>44621</v>
      </c>
    </row>
    <row r="7026" spans="1:5" x14ac:dyDescent="0.25">
      <c r="A7026" s="41" t="s">
        <v>114</v>
      </c>
      <c r="B7026" s="42">
        <v>110</v>
      </c>
      <c r="C7026" s="42">
        <v>1430</v>
      </c>
      <c r="D7026" s="42">
        <v>13</v>
      </c>
      <c r="E7026" s="43">
        <v>44621</v>
      </c>
    </row>
    <row r="7027" spans="1:5" x14ac:dyDescent="0.25">
      <c r="A7027" s="41" t="s">
        <v>114</v>
      </c>
      <c r="B7027" s="42">
        <v>40</v>
      </c>
      <c r="C7027" s="42">
        <v>520</v>
      </c>
      <c r="D7027" s="42">
        <v>13</v>
      </c>
      <c r="E7027" s="43">
        <v>44621</v>
      </c>
    </row>
    <row r="7028" spans="1:5" x14ac:dyDescent="0.25">
      <c r="A7028" s="41" t="s">
        <v>117</v>
      </c>
      <c r="B7028" s="42">
        <v>7.2</v>
      </c>
      <c r="C7028" s="42">
        <v>4500</v>
      </c>
      <c r="D7028" s="42">
        <v>625</v>
      </c>
      <c r="E7028" s="43">
        <v>44621</v>
      </c>
    </row>
    <row r="7029" spans="1:5" x14ac:dyDescent="0.25">
      <c r="A7029" s="41" t="s">
        <v>117</v>
      </c>
      <c r="B7029" s="42">
        <v>0.4</v>
      </c>
      <c r="C7029" s="42">
        <v>250</v>
      </c>
      <c r="D7029" s="42">
        <v>625</v>
      </c>
      <c r="E7029" s="43">
        <v>44621</v>
      </c>
    </row>
    <row r="7030" spans="1:5" x14ac:dyDescent="0.25">
      <c r="A7030" s="41" t="s">
        <v>117</v>
      </c>
      <c r="B7030" s="42">
        <v>0.19500000000000001</v>
      </c>
      <c r="C7030" s="42">
        <v>121.88</v>
      </c>
      <c r="D7030" s="42">
        <v>625.03</v>
      </c>
      <c r="E7030" s="43">
        <v>44621</v>
      </c>
    </row>
    <row r="7031" spans="1:5" x14ac:dyDescent="0.25">
      <c r="A7031" s="41" t="s">
        <v>117</v>
      </c>
      <c r="B7031" s="42">
        <v>10.8</v>
      </c>
      <c r="C7031" s="42">
        <v>6750</v>
      </c>
      <c r="D7031" s="42">
        <v>625</v>
      </c>
      <c r="E7031" s="43">
        <v>44621</v>
      </c>
    </row>
    <row r="7032" spans="1:5" x14ac:dyDescent="0.25">
      <c r="A7032" s="41" t="s">
        <v>117</v>
      </c>
      <c r="B7032" s="42">
        <v>7.8E-2</v>
      </c>
      <c r="C7032" s="42">
        <v>48.75</v>
      </c>
      <c r="D7032" s="42">
        <v>625</v>
      </c>
      <c r="E7032" s="43">
        <v>44621</v>
      </c>
    </row>
    <row r="7033" spans="1:5" x14ac:dyDescent="0.25">
      <c r="A7033" s="41" t="s">
        <v>117</v>
      </c>
      <c r="B7033" s="42">
        <v>6.5110000000000001</v>
      </c>
      <c r="C7033" s="42">
        <v>4069.37</v>
      </c>
      <c r="D7033" s="42">
        <v>625</v>
      </c>
      <c r="E7033" s="43">
        <v>44621</v>
      </c>
    </row>
    <row r="7034" spans="1:5" x14ac:dyDescent="0.25">
      <c r="A7034" s="41" t="s">
        <v>117</v>
      </c>
      <c r="B7034" s="42">
        <v>0.13600000000000001</v>
      </c>
      <c r="C7034" s="42">
        <v>85</v>
      </c>
      <c r="D7034" s="42">
        <v>625</v>
      </c>
      <c r="E7034" s="43">
        <v>44621</v>
      </c>
    </row>
    <row r="7035" spans="1:5" x14ac:dyDescent="0.25">
      <c r="A7035" s="41" t="s">
        <v>117</v>
      </c>
      <c r="B7035" s="42">
        <v>0.86399999999999999</v>
      </c>
      <c r="C7035" s="42">
        <v>540</v>
      </c>
      <c r="D7035" s="42">
        <v>625</v>
      </c>
      <c r="E7035" s="43">
        <v>44621</v>
      </c>
    </row>
    <row r="7036" spans="1:5" x14ac:dyDescent="0.25">
      <c r="A7036" s="41" t="s">
        <v>117</v>
      </c>
      <c r="B7036" s="42">
        <v>0.4</v>
      </c>
      <c r="C7036" s="42">
        <v>250</v>
      </c>
      <c r="D7036" s="42">
        <v>625</v>
      </c>
      <c r="E7036" s="43">
        <v>44621</v>
      </c>
    </row>
    <row r="7037" spans="1:5" x14ac:dyDescent="0.25">
      <c r="A7037" s="41" t="s">
        <v>117</v>
      </c>
      <c r="B7037" s="42">
        <v>6.3E-2</v>
      </c>
      <c r="C7037" s="42">
        <v>39.380000000000003</v>
      </c>
      <c r="D7037" s="42">
        <v>625.08000000000004</v>
      </c>
      <c r="E7037" s="43">
        <v>44621</v>
      </c>
    </row>
    <row r="7038" spans="1:5" x14ac:dyDescent="0.25">
      <c r="A7038" s="41" t="s">
        <v>117</v>
      </c>
      <c r="B7038" s="42">
        <v>0.56000000000000005</v>
      </c>
      <c r="C7038" s="42">
        <v>350</v>
      </c>
      <c r="D7038" s="42">
        <v>625</v>
      </c>
      <c r="E7038" s="43">
        <v>44621</v>
      </c>
    </row>
    <row r="7039" spans="1:5" x14ac:dyDescent="0.25">
      <c r="A7039" s="41" t="s">
        <v>117</v>
      </c>
      <c r="B7039" s="42">
        <v>3.2000000000000001E-2</v>
      </c>
      <c r="C7039" s="42">
        <v>20</v>
      </c>
      <c r="D7039" s="42">
        <v>625</v>
      </c>
      <c r="E7039" s="43">
        <v>44621</v>
      </c>
    </row>
    <row r="7040" spans="1:5" x14ac:dyDescent="0.25">
      <c r="A7040" s="41" t="s">
        <v>117</v>
      </c>
      <c r="B7040" s="42">
        <v>0.78600000000000003</v>
      </c>
      <c r="C7040" s="42">
        <v>491.25</v>
      </c>
      <c r="D7040" s="42">
        <v>625</v>
      </c>
      <c r="E7040" s="43">
        <v>44621</v>
      </c>
    </row>
    <row r="7041" spans="1:5" x14ac:dyDescent="0.25">
      <c r="A7041" s="41" t="s">
        <v>117</v>
      </c>
      <c r="B7041" s="42">
        <v>9.6</v>
      </c>
      <c r="C7041" s="42">
        <v>6000</v>
      </c>
      <c r="D7041" s="42">
        <v>625</v>
      </c>
      <c r="E7041" s="43">
        <v>44621</v>
      </c>
    </row>
    <row r="7042" spans="1:5" x14ac:dyDescent="0.25">
      <c r="A7042" s="41" t="s">
        <v>117</v>
      </c>
      <c r="B7042" s="42">
        <v>0.72</v>
      </c>
      <c r="C7042" s="42">
        <v>450</v>
      </c>
      <c r="D7042" s="42">
        <v>625</v>
      </c>
      <c r="E7042" s="43">
        <v>44621</v>
      </c>
    </row>
    <row r="7043" spans="1:5" x14ac:dyDescent="0.25">
      <c r="A7043" s="41" t="s">
        <v>117</v>
      </c>
      <c r="B7043" s="42">
        <v>7.0999999999999994E-2</v>
      </c>
      <c r="C7043" s="42">
        <v>44.37</v>
      </c>
      <c r="D7043" s="42">
        <v>624.92999999999995</v>
      </c>
      <c r="E7043" s="43">
        <v>44621</v>
      </c>
    </row>
    <row r="7044" spans="1:5" x14ac:dyDescent="0.25">
      <c r="A7044" s="41" t="s">
        <v>117</v>
      </c>
      <c r="B7044" s="42">
        <v>0.06</v>
      </c>
      <c r="C7044" s="42">
        <v>37.5</v>
      </c>
      <c r="D7044" s="42">
        <v>625</v>
      </c>
      <c r="E7044" s="43">
        <v>44621</v>
      </c>
    </row>
    <row r="7045" spans="1:5" x14ac:dyDescent="0.25">
      <c r="A7045" s="41" t="s">
        <v>117</v>
      </c>
      <c r="B7045" s="42">
        <v>1.091</v>
      </c>
      <c r="C7045" s="42">
        <v>681.87</v>
      </c>
      <c r="D7045" s="42">
        <v>625</v>
      </c>
      <c r="E7045" s="43">
        <v>44621</v>
      </c>
    </row>
    <row r="7046" spans="1:5" x14ac:dyDescent="0.25">
      <c r="A7046" s="41" t="s">
        <v>117</v>
      </c>
      <c r="B7046" s="42">
        <v>0.46500000000000002</v>
      </c>
      <c r="C7046" s="42">
        <v>290.63</v>
      </c>
      <c r="D7046" s="42">
        <v>625.01</v>
      </c>
      <c r="E7046" s="43">
        <v>44621</v>
      </c>
    </row>
    <row r="7047" spans="1:5" x14ac:dyDescent="0.25">
      <c r="A7047" s="41" t="s">
        <v>117</v>
      </c>
      <c r="B7047" s="42">
        <v>0.38500000000000001</v>
      </c>
      <c r="C7047" s="42">
        <v>240.63</v>
      </c>
      <c r="D7047" s="42">
        <v>625.01</v>
      </c>
      <c r="E7047" s="43">
        <v>44621</v>
      </c>
    </row>
    <row r="7048" spans="1:5" x14ac:dyDescent="0.25">
      <c r="A7048" s="41" t="s">
        <v>117</v>
      </c>
      <c r="B7048" s="42">
        <v>0.54100000000000004</v>
      </c>
      <c r="C7048" s="42">
        <v>338.12</v>
      </c>
      <c r="D7048" s="42">
        <v>624.99</v>
      </c>
      <c r="E7048" s="43">
        <v>44621</v>
      </c>
    </row>
    <row r="7049" spans="1:5" x14ac:dyDescent="0.25">
      <c r="A7049" s="41" t="s">
        <v>117</v>
      </c>
      <c r="B7049" s="42">
        <v>0.13600000000000001</v>
      </c>
      <c r="C7049" s="42">
        <v>85</v>
      </c>
      <c r="D7049" s="42">
        <v>625</v>
      </c>
      <c r="E7049" s="43">
        <v>44621</v>
      </c>
    </row>
    <row r="7050" spans="1:5" x14ac:dyDescent="0.25">
      <c r="A7050" s="41" t="s">
        <v>117</v>
      </c>
      <c r="B7050" s="42">
        <v>10.199999999999999</v>
      </c>
      <c r="C7050" s="42">
        <v>6375</v>
      </c>
      <c r="D7050" s="42">
        <v>625</v>
      </c>
      <c r="E7050" s="43">
        <v>44621</v>
      </c>
    </row>
    <row r="7051" spans="1:5" x14ac:dyDescent="0.25">
      <c r="A7051" s="41" t="s">
        <v>117</v>
      </c>
      <c r="B7051" s="42">
        <v>0.39</v>
      </c>
      <c r="C7051" s="42">
        <v>243.75</v>
      </c>
      <c r="D7051" s="42">
        <v>625</v>
      </c>
      <c r="E7051" s="43">
        <v>44621</v>
      </c>
    </row>
    <row r="7052" spans="1:5" x14ac:dyDescent="0.25">
      <c r="A7052" s="41" t="s">
        <v>117</v>
      </c>
      <c r="B7052" s="42">
        <v>0.59</v>
      </c>
      <c r="C7052" s="42">
        <v>368.75</v>
      </c>
      <c r="D7052" s="42">
        <v>625</v>
      </c>
      <c r="E7052" s="43">
        <v>44621</v>
      </c>
    </row>
    <row r="7053" spans="1:5" x14ac:dyDescent="0.25">
      <c r="A7053" s="41" t="s">
        <v>117</v>
      </c>
      <c r="B7053" s="42">
        <v>0.54600000000000004</v>
      </c>
      <c r="C7053" s="42">
        <v>341.25</v>
      </c>
      <c r="D7053" s="42">
        <v>625</v>
      </c>
      <c r="E7053" s="43">
        <v>44621</v>
      </c>
    </row>
    <row r="7054" spans="1:5" x14ac:dyDescent="0.25">
      <c r="A7054" s="41" t="s">
        <v>117</v>
      </c>
      <c r="B7054" s="42">
        <v>0.1</v>
      </c>
      <c r="C7054" s="42">
        <v>62.5</v>
      </c>
      <c r="D7054" s="42">
        <v>625</v>
      </c>
      <c r="E7054" s="43">
        <v>44621</v>
      </c>
    </row>
    <row r="7055" spans="1:5" x14ac:dyDescent="0.25">
      <c r="A7055" s="41" t="s">
        <v>117</v>
      </c>
      <c r="B7055" s="42">
        <v>6.3E-2</v>
      </c>
      <c r="C7055" s="42">
        <v>39.369999999999997</v>
      </c>
      <c r="D7055" s="42">
        <v>624.91999999999996</v>
      </c>
      <c r="E7055" s="43">
        <v>44621</v>
      </c>
    </row>
    <row r="7056" spans="1:5" x14ac:dyDescent="0.25">
      <c r="A7056" s="41" t="s">
        <v>117</v>
      </c>
      <c r="B7056" s="42">
        <v>0.40799999999999997</v>
      </c>
      <c r="C7056" s="42">
        <v>255</v>
      </c>
      <c r="D7056" s="42">
        <v>625</v>
      </c>
      <c r="E7056" s="43">
        <v>44621</v>
      </c>
    </row>
    <row r="7057" spans="1:5" x14ac:dyDescent="0.25">
      <c r="A7057" s="41" t="s">
        <v>117</v>
      </c>
      <c r="B7057" s="42">
        <v>0.16600000000000001</v>
      </c>
      <c r="C7057" s="42">
        <v>103.75</v>
      </c>
      <c r="D7057" s="42">
        <v>625</v>
      </c>
      <c r="E7057" s="43">
        <v>44621</v>
      </c>
    </row>
    <row r="7058" spans="1:5" x14ac:dyDescent="0.25">
      <c r="A7058" s="41" t="s">
        <v>117</v>
      </c>
      <c r="B7058" s="42">
        <v>9.6</v>
      </c>
      <c r="C7058" s="42">
        <v>6000</v>
      </c>
      <c r="D7058" s="42">
        <v>625</v>
      </c>
      <c r="E7058" s="43">
        <v>44621</v>
      </c>
    </row>
    <row r="7059" spans="1:5" x14ac:dyDescent="0.25">
      <c r="A7059" s="41" t="s">
        <v>117</v>
      </c>
      <c r="B7059" s="42">
        <v>0.28199999999999997</v>
      </c>
      <c r="C7059" s="42">
        <v>176.25</v>
      </c>
      <c r="D7059" s="42">
        <v>625</v>
      </c>
      <c r="E7059" s="43">
        <v>44621</v>
      </c>
    </row>
    <row r="7060" spans="1:5" x14ac:dyDescent="0.25">
      <c r="A7060" s="41" t="s">
        <v>117</v>
      </c>
      <c r="B7060" s="42">
        <v>7.0999999999999994E-2</v>
      </c>
      <c r="C7060" s="42">
        <v>44.38</v>
      </c>
      <c r="D7060" s="42">
        <v>625.07000000000005</v>
      </c>
      <c r="E7060" s="43">
        <v>44621</v>
      </c>
    </row>
    <row r="7061" spans="1:5" x14ac:dyDescent="0.25">
      <c r="A7061" s="41" t="s">
        <v>117</v>
      </c>
      <c r="B7061" s="42">
        <v>0.56000000000000005</v>
      </c>
      <c r="C7061" s="42">
        <v>350</v>
      </c>
      <c r="D7061" s="42">
        <v>625</v>
      </c>
      <c r="E7061" s="43">
        <v>44621</v>
      </c>
    </row>
    <row r="7062" spans="1:5" x14ac:dyDescent="0.25">
      <c r="A7062" s="41" t="s">
        <v>117</v>
      </c>
      <c r="B7062" s="42">
        <v>0.24199999999999999</v>
      </c>
      <c r="C7062" s="42">
        <v>151.25</v>
      </c>
      <c r="D7062" s="42">
        <v>625</v>
      </c>
      <c r="E7062" s="43">
        <v>44621</v>
      </c>
    </row>
    <row r="7063" spans="1:5" x14ac:dyDescent="0.25">
      <c r="A7063" s="41" t="s">
        <v>117</v>
      </c>
      <c r="B7063" s="42">
        <v>1.08</v>
      </c>
      <c r="C7063" s="42">
        <v>675</v>
      </c>
      <c r="D7063" s="42">
        <v>625</v>
      </c>
      <c r="E7063" s="43">
        <v>44621</v>
      </c>
    </row>
    <row r="7064" spans="1:5" x14ac:dyDescent="0.25">
      <c r="A7064" s="41" t="s">
        <v>117</v>
      </c>
      <c r="B7064" s="42">
        <v>10.8</v>
      </c>
      <c r="C7064" s="42">
        <v>6750</v>
      </c>
      <c r="D7064" s="42">
        <v>625</v>
      </c>
      <c r="E7064" s="43">
        <v>44621</v>
      </c>
    </row>
    <row r="7065" spans="1:5" x14ac:dyDescent="0.25">
      <c r="A7065" s="41" t="s">
        <v>117</v>
      </c>
      <c r="B7065" s="42">
        <v>1.377</v>
      </c>
      <c r="C7065" s="42">
        <v>860.62</v>
      </c>
      <c r="D7065" s="42">
        <v>625</v>
      </c>
      <c r="E7065" s="43">
        <v>44621</v>
      </c>
    </row>
    <row r="7066" spans="1:5" x14ac:dyDescent="0.25">
      <c r="A7066" s="41" t="s">
        <v>117</v>
      </c>
      <c r="B7066" s="42">
        <v>1.091</v>
      </c>
      <c r="C7066" s="42">
        <v>681.88</v>
      </c>
      <c r="D7066" s="42">
        <v>625</v>
      </c>
      <c r="E7066" s="43">
        <v>44621</v>
      </c>
    </row>
    <row r="7067" spans="1:5" x14ac:dyDescent="0.25">
      <c r="A7067" s="41" t="s">
        <v>117</v>
      </c>
      <c r="B7067" s="42">
        <v>0.16</v>
      </c>
      <c r="C7067" s="42">
        <v>100</v>
      </c>
      <c r="D7067" s="42">
        <v>625</v>
      </c>
      <c r="E7067" s="43">
        <v>44621</v>
      </c>
    </row>
    <row r="7068" spans="1:5" x14ac:dyDescent="0.25">
      <c r="A7068" s="41" t="s">
        <v>117</v>
      </c>
      <c r="B7068" s="42">
        <v>0.128</v>
      </c>
      <c r="C7068" s="42">
        <v>80</v>
      </c>
      <c r="D7068" s="42">
        <v>625</v>
      </c>
      <c r="E7068" s="43">
        <v>44621</v>
      </c>
    </row>
    <row r="7069" spans="1:5" x14ac:dyDescent="0.25">
      <c r="A7069" s="41" t="s">
        <v>117</v>
      </c>
      <c r="B7069" s="42">
        <v>9.5000000000000001E-2</v>
      </c>
      <c r="C7069" s="42">
        <v>59.37</v>
      </c>
      <c r="D7069" s="42">
        <v>624.95000000000005</v>
      </c>
      <c r="E7069" s="43">
        <v>44621</v>
      </c>
    </row>
    <row r="7070" spans="1:5" x14ac:dyDescent="0.25">
      <c r="A7070" s="41" t="s">
        <v>117</v>
      </c>
      <c r="B7070" s="42">
        <v>7.0999999999999994E-2</v>
      </c>
      <c r="C7070" s="42">
        <v>44.38</v>
      </c>
      <c r="D7070" s="42">
        <v>625.07000000000005</v>
      </c>
      <c r="E7070" s="43">
        <v>44621</v>
      </c>
    </row>
    <row r="7071" spans="1:5" x14ac:dyDescent="0.25">
      <c r="A7071" s="41" t="s">
        <v>117</v>
      </c>
      <c r="B7071" s="42">
        <v>0.46500000000000002</v>
      </c>
      <c r="C7071" s="42">
        <v>290.63</v>
      </c>
      <c r="D7071" s="42">
        <v>625.01</v>
      </c>
      <c r="E7071" s="43">
        <v>44621</v>
      </c>
    </row>
    <row r="7072" spans="1:5" x14ac:dyDescent="0.25">
      <c r="A7072" s="41" t="s">
        <v>117</v>
      </c>
      <c r="B7072" s="42">
        <v>0.64300000000000002</v>
      </c>
      <c r="C7072" s="42">
        <v>401.87</v>
      </c>
      <c r="D7072" s="42">
        <v>624.99</v>
      </c>
      <c r="E7072" s="43">
        <v>44621</v>
      </c>
    </row>
    <row r="7073" spans="1:5" x14ac:dyDescent="0.25">
      <c r="A7073" s="41" t="s">
        <v>117</v>
      </c>
      <c r="B7073" s="42">
        <v>0.9</v>
      </c>
      <c r="C7073" s="42">
        <v>562.5</v>
      </c>
      <c r="D7073" s="42">
        <v>625</v>
      </c>
      <c r="E7073" s="43">
        <v>44621</v>
      </c>
    </row>
    <row r="7074" spans="1:5" x14ac:dyDescent="0.25">
      <c r="A7074" s="41" t="s">
        <v>117</v>
      </c>
      <c r="B7074" s="42">
        <v>7.3999999999999996E-2</v>
      </c>
      <c r="C7074" s="42">
        <v>46.25</v>
      </c>
      <c r="D7074" s="42">
        <v>625</v>
      </c>
      <c r="E7074" s="43">
        <v>44621</v>
      </c>
    </row>
    <row r="7075" spans="1:5" x14ac:dyDescent="0.25">
      <c r="A7075" s="41" t="s">
        <v>117</v>
      </c>
      <c r="B7075" s="42">
        <v>12</v>
      </c>
      <c r="C7075" s="42">
        <v>7500</v>
      </c>
      <c r="D7075" s="42">
        <v>625</v>
      </c>
      <c r="E7075" s="43">
        <v>44621</v>
      </c>
    </row>
    <row r="7076" spans="1:5" x14ac:dyDescent="0.25">
      <c r="A7076" s="41" t="s">
        <v>117</v>
      </c>
      <c r="B7076" s="42">
        <v>0.64</v>
      </c>
      <c r="C7076" s="42">
        <v>400</v>
      </c>
      <c r="D7076" s="42">
        <v>625</v>
      </c>
      <c r="E7076" s="43">
        <v>44621</v>
      </c>
    </row>
    <row r="7077" spans="1:5" x14ac:dyDescent="0.25">
      <c r="A7077" s="41" t="s">
        <v>117</v>
      </c>
      <c r="B7077" s="42">
        <v>0.90900000000000003</v>
      </c>
      <c r="C7077" s="42">
        <v>568.12</v>
      </c>
      <c r="D7077" s="42">
        <v>624.99</v>
      </c>
      <c r="E7077" s="43">
        <v>44621</v>
      </c>
    </row>
    <row r="7078" spans="1:5" x14ac:dyDescent="0.25">
      <c r="A7078" s="41" t="s">
        <v>117</v>
      </c>
      <c r="B7078" s="42">
        <v>10.8</v>
      </c>
      <c r="C7078" s="42">
        <v>6750</v>
      </c>
      <c r="D7078" s="42">
        <v>625</v>
      </c>
      <c r="E7078" s="43">
        <v>44621</v>
      </c>
    </row>
    <row r="7079" spans="1:5" x14ac:dyDescent="0.25">
      <c r="A7079" s="41" t="s">
        <v>117</v>
      </c>
      <c r="B7079" s="42">
        <v>0.32</v>
      </c>
      <c r="C7079" s="42">
        <v>200</v>
      </c>
      <c r="D7079" s="42">
        <v>625</v>
      </c>
      <c r="E7079" s="43">
        <v>44621</v>
      </c>
    </row>
    <row r="7080" spans="1:5" x14ac:dyDescent="0.25">
      <c r="A7080" s="41" t="s">
        <v>117</v>
      </c>
      <c r="B7080" s="42">
        <v>0.20100000000000001</v>
      </c>
      <c r="C7080" s="42">
        <v>125.63</v>
      </c>
      <c r="D7080" s="42">
        <v>625.02</v>
      </c>
      <c r="E7080" s="43">
        <v>44621</v>
      </c>
    </row>
    <row r="7081" spans="1:5" x14ac:dyDescent="0.25">
      <c r="A7081" s="41" t="s">
        <v>117</v>
      </c>
      <c r="B7081" s="42">
        <v>0.19500000000000001</v>
      </c>
      <c r="C7081" s="42">
        <v>121.88</v>
      </c>
      <c r="D7081" s="42">
        <v>625.03</v>
      </c>
      <c r="E7081" s="43">
        <v>44621</v>
      </c>
    </row>
    <row r="7082" spans="1:5" x14ac:dyDescent="0.25">
      <c r="A7082" s="41" t="s">
        <v>117</v>
      </c>
      <c r="B7082" s="42">
        <v>1.4470000000000001</v>
      </c>
      <c r="C7082" s="42">
        <v>904.37</v>
      </c>
      <c r="D7082" s="42">
        <v>625</v>
      </c>
      <c r="E7082" s="43">
        <v>44621</v>
      </c>
    </row>
    <row r="7083" spans="1:5" x14ac:dyDescent="0.25">
      <c r="A7083" s="41" t="s">
        <v>117</v>
      </c>
      <c r="B7083" s="42">
        <v>7.3999999999999996E-2</v>
      </c>
      <c r="C7083" s="42">
        <v>46.25</v>
      </c>
      <c r="D7083" s="42">
        <v>625</v>
      </c>
      <c r="E7083" s="43">
        <v>44621</v>
      </c>
    </row>
    <row r="7084" spans="1:5" x14ac:dyDescent="0.25">
      <c r="A7084" s="41" t="s">
        <v>117</v>
      </c>
      <c r="B7084" s="42">
        <v>7.2</v>
      </c>
      <c r="C7084" s="42">
        <v>4499.71</v>
      </c>
      <c r="D7084" s="42">
        <v>624.96</v>
      </c>
      <c r="E7084" s="43">
        <v>44621</v>
      </c>
    </row>
    <row r="7085" spans="1:5" x14ac:dyDescent="0.25">
      <c r="A7085" s="41" t="s">
        <v>117</v>
      </c>
      <c r="B7085" s="42">
        <v>1.7</v>
      </c>
      <c r="C7085" s="42">
        <v>1099.71</v>
      </c>
      <c r="D7085" s="42">
        <v>646.89</v>
      </c>
      <c r="E7085" s="43">
        <v>44621</v>
      </c>
    </row>
    <row r="7086" spans="1:5" x14ac:dyDescent="0.25">
      <c r="A7086" s="41" t="s">
        <v>117</v>
      </c>
      <c r="B7086" s="42">
        <v>0.4</v>
      </c>
      <c r="C7086" s="42">
        <v>300</v>
      </c>
      <c r="D7086" s="42">
        <v>750</v>
      </c>
      <c r="E7086" s="43">
        <v>44621</v>
      </c>
    </row>
    <row r="7087" spans="1:5" x14ac:dyDescent="0.25">
      <c r="A7087" s="41" t="s">
        <v>117</v>
      </c>
      <c r="B7087" s="42">
        <v>0.16</v>
      </c>
      <c r="C7087" s="42">
        <v>120</v>
      </c>
      <c r="D7087" s="42">
        <v>750</v>
      </c>
      <c r="E7087" s="43">
        <v>44621</v>
      </c>
    </row>
    <row r="7088" spans="1:5" x14ac:dyDescent="0.25">
      <c r="A7088" s="41" t="s">
        <v>117</v>
      </c>
      <c r="B7088" s="42">
        <v>0.46500000000000002</v>
      </c>
      <c r="C7088" s="42">
        <v>348.75</v>
      </c>
      <c r="D7088" s="42">
        <v>750</v>
      </c>
      <c r="E7088" s="43">
        <v>44621</v>
      </c>
    </row>
    <row r="7089" spans="1:5" x14ac:dyDescent="0.25">
      <c r="A7089" s="41" t="s">
        <v>117</v>
      </c>
      <c r="B7089" s="42">
        <v>0.51400000000000001</v>
      </c>
      <c r="C7089" s="42">
        <v>385.5</v>
      </c>
      <c r="D7089" s="42">
        <v>750</v>
      </c>
      <c r="E7089" s="43">
        <v>44621</v>
      </c>
    </row>
    <row r="7090" spans="1:5" x14ac:dyDescent="0.25">
      <c r="A7090" s="41" t="s">
        <v>117</v>
      </c>
      <c r="B7090" s="42">
        <v>0.496</v>
      </c>
      <c r="C7090" s="42">
        <v>372</v>
      </c>
      <c r="D7090" s="42">
        <v>750</v>
      </c>
      <c r="E7090" s="43">
        <v>44621</v>
      </c>
    </row>
    <row r="7091" spans="1:5" x14ac:dyDescent="0.25">
      <c r="A7091" s="41" t="s">
        <v>117</v>
      </c>
      <c r="B7091" s="42">
        <v>0.28799999999999998</v>
      </c>
      <c r="C7091" s="42">
        <v>216</v>
      </c>
      <c r="D7091" s="42">
        <v>750</v>
      </c>
      <c r="E7091" s="43">
        <v>44621</v>
      </c>
    </row>
    <row r="7092" spans="1:5" x14ac:dyDescent="0.25">
      <c r="A7092" s="41" t="s">
        <v>117</v>
      </c>
      <c r="B7092" s="42">
        <v>1.4950000000000001</v>
      </c>
      <c r="C7092" s="42">
        <v>1121.25</v>
      </c>
      <c r="D7092" s="42">
        <v>750</v>
      </c>
      <c r="E7092" s="43">
        <v>44621</v>
      </c>
    </row>
    <row r="7093" spans="1:5" x14ac:dyDescent="0.25">
      <c r="A7093" s="41" t="s">
        <v>117</v>
      </c>
      <c r="B7093" s="42">
        <v>7.3999999999999996E-2</v>
      </c>
      <c r="C7093" s="42">
        <v>55.5</v>
      </c>
      <c r="D7093" s="42">
        <v>750</v>
      </c>
      <c r="E7093" s="43">
        <v>44621</v>
      </c>
    </row>
    <row r="7094" spans="1:5" x14ac:dyDescent="0.25">
      <c r="A7094" s="41" t="s">
        <v>117</v>
      </c>
      <c r="B7094" s="42">
        <v>7.2</v>
      </c>
      <c r="C7094" s="42">
        <v>5400</v>
      </c>
      <c r="D7094" s="42">
        <v>750</v>
      </c>
      <c r="E7094" s="43">
        <v>44621</v>
      </c>
    </row>
    <row r="7095" spans="1:5" x14ac:dyDescent="0.25">
      <c r="A7095" s="41" t="s">
        <v>117</v>
      </c>
      <c r="B7095" s="42">
        <v>0.4</v>
      </c>
      <c r="C7095" s="42">
        <v>300</v>
      </c>
      <c r="D7095" s="42">
        <v>750</v>
      </c>
      <c r="E7095" s="43">
        <v>44621</v>
      </c>
    </row>
    <row r="7096" spans="1:5" x14ac:dyDescent="0.25">
      <c r="A7096" s="41" t="s">
        <v>117</v>
      </c>
      <c r="B7096" s="42">
        <v>1</v>
      </c>
      <c r="C7096" s="42">
        <v>750</v>
      </c>
      <c r="D7096" s="42">
        <v>750</v>
      </c>
      <c r="E7096" s="43">
        <v>44621</v>
      </c>
    </row>
    <row r="7097" spans="1:5" x14ac:dyDescent="0.25">
      <c r="A7097" s="41" t="s">
        <v>117</v>
      </c>
      <c r="B7097" s="42">
        <v>0.16</v>
      </c>
      <c r="C7097" s="42">
        <v>120</v>
      </c>
      <c r="D7097" s="42">
        <v>750</v>
      </c>
      <c r="E7097" s="43">
        <v>44621</v>
      </c>
    </row>
    <row r="7098" spans="1:5" x14ac:dyDescent="0.25">
      <c r="A7098" s="41" t="s">
        <v>117</v>
      </c>
      <c r="B7098" s="42">
        <v>10.8</v>
      </c>
      <c r="C7098" s="42">
        <v>8100</v>
      </c>
      <c r="D7098" s="42">
        <v>750</v>
      </c>
      <c r="E7098" s="43">
        <v>44621</v>
      </c>
    </row>
    <row r="7099" spans="1:5" x14ac:dyDescent="0.25">
      <c r="A7099" s="41" t="s">
        <v>117</v>
      </c>
      <c r="B7099" s="42">
        <v>0.28199999999999997</v>
      </c>
      <c r="C7099" s="42">
        <v>211.5</v>
      </c>
      <c r="D7099" s="42">
        <v>750</v>
      </c>
      <c r="E7099" s="43">
        <v>44621</v>
      </c>
    </row>
    <row r="7100" spans="1:5" x14ac:dyDescent="0.25">
      <c r="A7100" s="41" t="s">
        <v>117</v>
      </c>
      <c r="B7100" s="42">
        <v>19.143000000000001</v>
      </c>
      <c r="C7100" s="42">
        <v>14357.25</v>
      </c>
      <c r="D7100" s="42">
        <v>750</v>
      </c>
      <c r="E7100" s="43">
        <v>44621</v>
      </c>
    </row>
    <row r="7101" spans="1:5" x14ac:dyDescent="0.25">
      <c r="A7101" s="41" t="s">
        <v>117</v>
      </c>
      <c r="B7101" s="42">
        <v>0.12</v>
      </c>
      <c r="C7101" s="42">
        <v>90</v>
      </c>
      <c r="D7101" s="42">
        <v>750</v>
      </c>
      <c r="E7101" s="43">
        <v>44621</v>
      </c>
    </row>
    <row r="7102" spans="1:5" x14ac:dyDescent="0.25">
      <c r="A7102" s="41" t="s">
        <v>117</v>
      </c>
      <c r="B7102" s="42">
        <v>6</v>
      </c>
      <c r="C7102" s="42">
        <v>4500</v>
      </c>
      <c r="D7102" s="42">
        <v>750</v>
      </c>
      <c r="E7102" s="43">
        <v>44621</v>
      </c>
    </row>
    <row r="7103" spans="1:5" x14ac:dyDescent="0.25">
      <c r="A7103" s="41" t="s">
        <v>117</v>
      </c>
      <c r="B7103" s="42">
        <v>0.32</v>
      </c>
      <c r="C7103" s="42">
        <v>240</v>
      </c>
      <c r="D7103" s="42">
        <v>750</v>
      </c>
      <c r="E7103" s="43">
        <v>44621</v>
      </c>
    </row>
    <row r="7104" spans="1:5" x14ac:dyDescent="0.25">
      <c r="A7104" s="41" t="s">
        <v>117</v>
      </c>
      <c r="B7104" s="42">
        <v>0.48</v>
      </c>
      <c r="C7104" s="42">
        <v>360</v>
      </c>
      <c r="D7104" s="42">
        <v>750</v>
      </c>
      <c r="E7104" s="43">
        <v>44621</v>
      </c>
    </row>
    <row r="7105" spans="1:5" x14ac:dyDescent="0.25">
      <c r="A7105" s="41" t="s">
        <v>117</v>
      </c>
      <c r="B7105" s="42">
        <v>1.0680000000000001</v>
      </c>
      <c r="C7105" s="42">
        <v>801</v>
      </c>
      <c r="D7105" s="42">
        <v>750</v>
      </c>
      <c r="E7105" s="43">
        <v>44621</v>
      </c>
    </row>
    <row r="7106" spans="1:5" x14ac:dyDescent="0.25">
      <c r="A7106" s="41" t="s">
        <v>117</v>
      </c>
      <c r="B7106" s="42">
        <v>0.80400000000000005</v>
      </c>
      <c r="C7106" s="42">
        <v>603</v>
      </c>
      <c r="D7106" s="42">
        <v>750</v>
      </c>
      <c r="E7106" s="43">
        <v>44621</v>
      </c>
    </row>
    <row r="7107" spans="1:5" x14ac:dyDescent="0.25">
      <c r="A7107" s="41" t="s">
        <v>117</v>
      </c>
      <c r="B7107" s="42">
        <v>5.2999999999999999E-2</v>
      </c>
      <c r="C7107" s="42">
        <v>39.75</v>
      </c>
      <c r="D7107" s="42">
        <v>750</v>
      </c>
      <c r="E7107" s="43">
        <v>44621</v>
      </c>
    </row>
    <row r="7108" spans="1:5" x14ac:dyDescent="0.25">
      <c r="A7108" s="41" t="s">
        <v>117</v>
      </c>
      <c r="B7108" s="42">
        <v>9.6</v>
      </c>
      <c r="C7108" s="42">
        <v>8163.15</v>
      </c>
      <c r="D7108" s="42">
        <v>850.33</v>
      </c>
      <c r="E7108" s="43">
        <v>44621</v>
      </c>
    </row>
    <row r="7109" spans="1:5" x14ac:dyDescent="0.25">
      <c r="A7109" s="41" t="s">
        <v>117</v>
      </c>
      <c r="B7109" s="42">
        <v>0.14799999999999999</v>
      </c>
      <c r="C7109" s="42">
        <v>133.19999999999999</v>
      </c>
      <c r="D7109" s="42">
        <v>900</v>
      </c>
      <c r="E7109" s="43">
        <v>44621</v>
      </c>
    </row>
    <row r="7110" spans="1:5" x14ac:dyDescent="0.25">
      <c r="A7110" s="41" t="s">
        <v>117</v>
      </c>
      <c r="B7110" s="42">
        <v>0.48699999999999999</v>
      </c>
      <c r="C7110" s="42">
        <v>438.3</v>
      </c>
      <c r="D7110" s="42">
        <v>900</v>
      </c>
      <c r="E7110" s="43">
        <v>44621</v>
      </c>
    </row>
    <row r="7111" spans="1:5" x14ac:dyDescent="0.25">
      <c r="A7111" s="41" t="s">
        <v>117</v>
      </c>
      <c r="B7111" s="42">
        <v>1.0509999999999999</v>
      </c>
      <c r="C7111" s="42">
        <v>945.9</v>
      </c>
      <c r="D7111" s="42">
        <v>900</v>
      </c>
      <c r="E7111" s="43">
        <v>44621</v>
      </c>
    </row>
    <row r="7112" spans="1:5" x14ac:dyDescent="0.25">
      <c r="A7112" s="41" t="s">
        <v>117</v>
      </c>
      <c r="B7112" s="42">
        <v>0.95499999999999996</v>
      </c>
      <c r="C7112" s="42">
        <v>859.5</v>
      </c>
      <c r="D7112" s="42">
        <v>900</v>
      </c>
      <c r="E7112" s="43">
        <v>44621</v>
      </c>
    </row>
    <row r="7113" spans="1:5" x14ac:dyDescent="0.25">
      <c r="A7113" s="41" t="s">
        <v>117</v>
      </c>
      <c r="B7113" s="42">
        <v>0.12</v>
      </c>
      <c r="C7113" s="42">
        <v>108</v>
      </c>
      <c r="D7113" s="42">
        <v>900</v>
      </c>
      <c r="E7113" s="43">
        <v>44621</v>
      </c>
    </row>
    <row r="7114" spans="1:5" x14ac:dyDescent="0.25">
      <c r="A7114" s="41" t="s">
        <v>117</v>
      </c>
      <c r="B7114" s="42">
        <v>5.6</v>
      </c>
      <c r="C7114" s="42">
        <v>5040</v>
      </c>
      <c r="D7114" s="42">
        <v>900</v>
      </c>
      <c r="E7114" s="43">
        <v>44621</v>
      </c>
    </row>
    <row r="7115" spans="1:5" x14ac:dyDescent="0.25">
      <c r="A7115" s="41" t="s">
        <v>117</v>
      </c>
      <c r="B7115" s="42">
        <v>5.5E-2</v>
      </c>
      <c r="C7115" s="42">
        <v>49.5</v>
      </c>
      <c r="D7115" s="42">
        <v>900</v>
      </c>
      <c r="E7115" s="43">
        <v>44621</v>
      </c>
    </row>
    <row r="7116" spans="1:5" x14ac:dyDescent="0.25">
      <c r="A7116" s="41" t="s">
        <v>117</v>
      </c>
      <c r="B7116" s="42">
        <v>6.7000000000000004E-2</v>
      </c>
      <c r="C7116" s="42">
        <v>60.3</v>
      </c>
      <c r="D7116" s="42">
        <v>900</v>
      </c>
      <c r="E7116" s="43">
        <v>44621</v>
      </c>
    </row>
    <row r="7117" spans="1:5" x14ac:dyDescent="0.25">
      <c r="A7117" s="41" t="s">
        <v>117</v>
      </c>
      <c r="B7117" s="42">
        <v>0.46500000000000002</v>
      </c>
      <c r="C7117" s="42">
        <v>418.5</v>
      </c>
      <c r="D7117" s="42">
        <v>900</v>
      </c>
      <c r="E7117" s="43">
        <v>44621</v>
      </c>
    </row>
    <row r="7118" spans="1:5" x14ac:dyDescent="0.25">
      <c r="A7118" s="41" t="s">
        <v>117</v>
      </c>
      <c r="B7118" s="42">
        <v>0.44500000000000001</v>
      </c>
      <c r="C7118" s="42">
        <v>400.5</v>
      </c>
      <c r="D7118" s="42">
        <v>900</v>
      </c>
      <c r="E7118" s="43">
        <v>44621</v>
      </c>
    </row>
    <row r="7119" spans="1:5" x14ac:dyDescent="0.25">
      <c r="A7119" s="41" t="s">
        <v>117</v>
      </c>
      <c r="B7119" s="42">
        <v>0.7</v>
      </c>
      <c r="C7119" s="42">
        <v>630</v>
      </c>
      <c r="D7119" s="42">
        <v>900</v>
      </c>
      <c r="E7119" s="43">
        <v>44621</v>
      </c>
    </row>
    <row r="7120" spans="1:5" x14ac:dyDescent="0.25">
      <c r="A7120" s="41" t="s">
        <v>117</v>
      </c>
      <c r="B7120" s="42">
        <v>5.6000000000000001E-2</v>
      </c>
      <c r="C7120" s="42">
        <v>50.4</v>
      </c>
      <c r="D7120" s="42">
        <v>900</v>
      </c>
      <c r="E7120" s="43">
        <v>44621</v>
      </c>
    </row>
    <row r="7121" spans="1:5" x14ac:dyDescent="0.25">
      <c r="A7121" s="41" t="s">
        <v>117</v>
      </c>
      <c r="B7121" s="42">
        <v>6.4</v>
      </c>
      <c r="C7121" s="42">
        <v>5760</v>
      </c>
      <c r="D7121" s="42">
        <v>900</v>
      </c>
      <c r="E7121" s="43">
        <v>44621</v>
      </c>
    </row>
    <row r="7122" spans="1:5" x14ac:dyDescent="0.25">
      <c r="A7122" s="41" t="s">
        <v>117</v>
      </c>
      <c r="B7122" s="42">
        <v>0.35299999999999998</v>
      </c>
      <c r="C7122" s="42">
        <v>317.7</v>
      </c>
      <c r="D7122" s="42">
        <v>900</v>
      </c>
      <c r="E7122" s="43">
        <v>44621</v>
      </c>
    </row>
    <row r="7123" spans="1:5" x14ac:dyDescent="0.25">
      <c r="A7123" s="41" t="s">
        <v>117</v>
      </c>
      <c r="B7123" s="42">
        <v>15.053000000000001</v>
      </c>
      <c r="C7123" s="42">
        <v>13547.7</v>
      </c>
      <c r="D7123" s="42">
        <v>900</v>
      </c>
      <c r="E7123" s="43">
        <v>44621</v>
      </c>
    </row>
    <row r="7124" spans="1:5" x14ac:dyDescent="0.25">
      <c r="A7124" s="41" t="s">
        <v>117</v>
      </c>
      <c r="B7124" s="42">
        <v>0.7</v>
      </c>
      <c r="C7124" s="42">
        <v>630</v>
      </c>
      <c r="D7124" s="42">
        <v>900</v>
      </c>
      <c r="E7124" s="43">
        <v>44621</v>
      </c>
    </row>
    <row r="7125" spans="1:5" x14ac:dyDescent="0.25">
      <c r="A7125" s="41" t="s">
        <v>117</v>
      </c>
      <c r="B7125" s="42">
        <v>7.3999999999999996E-2</v>
      </c>
      <c r="C7125" s="42">
        <v>66.599999999999994</v>
      </c>
      <c r="D7125" s="42">
        <v>900</v>
      </c>
      <c r="E7125" s="43">
        <v>44621</v>
      </c>
    </row>
    <row r="7126" spans="1:5" x14ac:dyDescent="0.25">
      <c r="A7126" s="41" t="s">
        <v>117</v>
      </c>
      <c r="B7126" s="42">
        <v>0.46500000000000002</v>
      </c>
      <c r="C7126" s="42">
        <v>418.5</v>
      </c>
      <c r="D7126" s="42">
        <v>900</v>
      </c>
      <c r="E7126" s="43">
        <v>44621</v>
      </c>
    </row>
    <row r="7127" spans="1:5" x14ac:dyDescent="0.25">
      <c r="A7127" s="41" t="s">
        <v>117</v>
      </c>
      <c r="B7127" s="42">
        <v>0.35299999999999998</v>
      </c>
      <c r="C7127" s="42">
        <v>317.7</v>
      </c>
      <c r="D7127" s="42">
        <v>900</v>
      </c>
      <c r="E7127" s="43">
        <v>44621</v>
      </c>
    </row>
    <row r="7128" spans="1:5" x14ac:dyDescent="0.25">
      <c r="A7128" s="41" t="s">
        <v>117</v>
      </c>
      <c r="B7128" s="42">
        <v>0.7</v>
      </c>
      <c r="C7128" s="42">
        <v>630</v>
      </c>
      <c r="D7128" s="42">
        <v>900</v>
      </c>
      <c r="E7128" s="43">
        <v>44621</v>
      </c>
    </row>
    <row r="7129" spans="1:5" x14ac:dyDescent="0.25">
      <c r="A7129" s="41" t="s">
        <v>117</v>
      </c>
      <c r="B7129" s="42">
        <v>7.3999999999999996E-2</v>
      </c>
      <c r="C7129" s="42">
        <v>66.599999999999994</v>
      </c>
      <c r="D7129" s="42">
        <v>900</v>
      </c>
      <c r="E7129" s="43">
        <v>44621</v>
      </c>
    </row>
    <row r="7130" spans="1:5" x14ac:dyDescent="0.25">
      <c r="A7130" s="41" t="s">
        <v>238</v>
      </c>
      <c r="B7130" s="42">
        <v>0.24</v>
      </c>
      <c r="C7130" s="42">
        <v>826.64</v>
      </c>
      <c r="D7130" s="42">
        <v>3444.33</v>
      </c>
      <c r="E7130" s="43">
        <v>44621</v>
      </c>
    </row>
    <row r="7131" spans="1:5" x14ac:dyDescent="0.25">
      <c r="A7131" s="41" t="s">
        <v>221</v>
      </c>
      <c r="B7131" s="42">
        <v>0.42</v>
      </c>
      <c r="C7131" s="42">
        <v>398.25</v>
      </c>
      <c r="D7131" s="42">
        <v>948.21</v>
      </c>
      <c r="E7131" s="43">
        <v>44621</v>
      </c>
    </row>
    <row r="7132" spans="1:5" x14ac:dyDescent="0.25">
      <c r="A7132" s="41" t="s">
        <v>221</v>
      </c>
      <c r="B7132" s="42">
        <v>9.5000000000000001E-2</v>
      </c>
      <c r="C7132" s="42">
        <v>85.5</v>
      </c>
      <c r="D7132" s="42">
        <v>900</v>
      </c>
      <c r="E7132" s="43">
        <v>44621</v>
      </c>
    </row>
    <row r="7133" spans="1:5" x14ac:dyDescent="0.25">
      <c r="A7133" s="41" t="s">
        <v>221</v>
      </c>
      <c r="B7133" s="42">
        <v>3.58</v>
      </c>
      <c r="C7133" s="42">
        <v>3541</v>
      </c>
      <c r="D7133" s="42">
        <v>989.11</v>
      </c>
      <c r="E7133" s="43">
        <v>44621</v>
      </c>
    </row>
    <row r="7134" spans="1:5" x14ac:dyDescent="0.25">
      <c r="A7134" s="41" t="s">
        <v>221</v>
      </c>
      <c r="B7134" s="42">
        <v>0.42499999999999999</v>
      </c>
      <c r="C7134" s="42">
        <v>425</v>
      </c>
      <c r="D7134" s="42">
        <v>1000</v>
      </c>
      <c r="E7134" s="43">
        <v>44621</v>
      </c>
    </row>
    <row r="7135" spans="1:5" x14ac:dyDescent="0.25">
      <c r="A7135" s="41" t="s">
        <v>178</v>
      </c>
      <c r="B7135" s="42">
        <v>0.09</v>
      </c>
      <c r="C7135" s="42">
        <v>207</v>
      </c>
      <c r="D7135" s="42">
        <v>2300</v>
      </c>
      <c r="E7135" s="43">
        <v>44621</v>
      </c>
    </row>
    <row r="7136" spans="1:5" x14ac:dyDescent="0.25">
      <c r="A7136" s="41" t="s">
        <v>178</v>
      </c>
      <c r="B7136" s="42">
        <v>0.26500000000000001</v>
      </c>
      <c r="C7136" s="42">
        <v>609.5</v>
      </c>
      <c r="D7136" s="42">
        <v>2300</v>
      </c>
      <c r="E7136" s="43">
        <v>44621</v>
      </c>
    </row>
    <row r="7137" spans="1:5" x14ac:dyDescent="0.25">
      <c r="A7137" s="41" t="s">
        <v>178</v>
      </c>
      <c r="B7137" s="42">
        <v>1.1719999999999999</v>
      </c>
      <c r="C7137" s="42">
        <v>1874</v>
      </c>
      <c r="D7137" s="42">
        <v>1598.98</v>
      </c>
      <c r="E7137" s="43">
        <v>44621</v>
      </c>
    </row>
    <row r="7138" spans="1:5" x14ac:dyDescent="0.25">
      <c r="A7138" s="41" t="s">
        <v>178</v>
      </c>
      <c r="B7138" s="42">
        <v>0.84799999999999998</v>
      </c>
      <c r="C7138" s="42">
        <v>1272</v>
      </c>
      <c r="D7138" s="42">
        <v>1500</v>
      </c>
      <c r="E7138" s="43">
        <v>44621</v>
      </c>
    </row>
    <row r="7139" spans="1:5" x14ac:dyDescent="0.25">
      <c r="A7139" s="41" t="s">
        <v>178</v>
      </c>
      <c r="B7139" s="42">
        <v>1.2629999999999999</v>
      </c>
      <c r="C7139" s="42">
        <v>1894.5</v>
      </c>
      <c r="D7139" s="42">
        <v>1500</v>
      </c>
      <c r="E7139" s="43">
        <v>44621</v>
      </c>
    </row>
    <row r="7140" spans="1:5" x14ac:dyDescent="0.25">
      <c r="A7140" s="41" t="s">
        <v>178</v>
      </c>
      <c r="B7140" s="42">
        <v>0.84799999999999998</v>
      </c>
      <c r="C7140" s="42">
        <v>1272</v>
      </c>
      <c r="D7140" s="42">
        <v>1500</v>
      </c>
      <c r="E7140" s="43">
        <v>44621</v>
      </c>
    </row>
    <row r="7141" spans="1:5" x14ac:dyDescent="0.25">
      <c r="A7141" s="41" t="s">
        <v>178</v>
      </c>
      <c r="B7141" s="42">
        <v>0.82</v>
      </c>
      <c r="C7141" s="42">
        <v>1230</v>
      </c>
      <c r="D7141" s="42">
        <v>1500</v>
      </c>
      <c r="E7141" s="43">
        <v>44621</v>
      </c>
    </row>
    <row r="7142" spans="1:5" x14ac:dyDescent="0.25">
      <c r="A7142" s="41" t="s">
        <v>119</v>
      </c>
      <c r="B7142" s="42">
        <v>0.5</v>
      </c>
      <c r="C7142" s="42">
        <v>2150</v>
      </c>
      <c r="D7142" s="42">
        <v>4300</v>
      </c>
      <c r="E7142" s="43">
        <v>44621</v>
      </c>
    </row>
    <row r="7143" spans="1:5" x14ac:dyDescent="0.25">
      <c r="A7143" s="41" t="s">
        <v>119</v>
      </c>
      <c r="B7143" s="42">
        <v>0.5</v>
      </c>
      <c r="C7143" s="42">
        <v>2150</v>
      </c>
      <c r="D7143" s="42">
        <v>4300</v>
      </c>
      <c r="E7143" s="43">
        <v>44621</v>
      </c>
    </row>
    <row r="7144" spans="1:5" x14ac:dyDescent="0.25">
      <c r="A7144" s="41" t="s">
        <v>119</v>
      </c>
      <c r="B7144" s="42">
        <v>1.3</v>
      </c>
      <c r="C7144" s="42">
        <v>6900</v>
      </c>
      <c r="D7144" s="42">
        <v>5307.69</v>
      </c>
      <c r="E7144" s="43">
        <v>44621</v>
      </c>
    </row>
    <row r="7145" spans="1:5" x14ac:dyDescent="0.25">
      <c r="A7145" s="41" t="s">
        <v>119</v>
      </c>
      <c r="B7145" s="42">
        <v>0.7</v>
      </c>
      <c r="C7145" s="42">
        <v>3850</v>
      </c>
      <c r="D7145" s="42">
        <v>5500</v>
      </c>
      <c r="E7145" s="43">
        <v>44621</v>
      </c>
    </row>
    <row r="7146" spans="1:5" x14ac:dyDescent="0.25">
      <c r="A7146" s="41" t="s">
        <v>123</v>
      </c>
      <c r="B7146" s="42">
        <v>0.83</v>
      </c>
      <c r="C7146" s="42">
        <v>2324</v>
      </c>
      <c r="D7146" s="42">
        <v>2800</v>
      </c>
      <c r="E7146" s="43">
        <v>44621</v>
      </c>
    </row>
    <row r="7147" spans="1:5" x14ac:dyDescent="0.25">
      <c r="A7147" s="41" t="s">
        <v>123</v>
      </c>
      <c r="B7147" s="42">
        <v>0.69</v>
      </c>
      <c r="C7147" s="42">
        <v>1932</v>
      </c>
      <c r="D7147" s="42">
        <v>2800</v>
      </c>
      <c r="E7147" s="43">
        <v>44621</v>
      </c>
    </row>
    <row r="7148" spans="1:5" x14ac:dyDescent="0.25">
      <c r="A7148" s="41" t="s">
        <v>123</v>
      </c>
      <c r="B7148" s="42">
        <v>0.84799999999999998</v>
      </c>
      <c r="C7148" s="42">
        <v>2374.4</v>
      </c>
      <c r="D7148" s="42">
        <v>2800</v>
      </c>
      <c r="E7148" s="43">
        <v>44621</v>
      </c>
    </row>
    <row r="7149" spans="1:5" x14ac:dyDescent="0.25">
      <c r="A7149" s="41" t="s">
        <v>123</v>
      </c>
      <c r="B7149" s="42">
        <v>5.0519999999999996</v>
      </c>
      <c r="C7149" s="42">
        <v>14564.6</v>
      </c>
      <c r="D7149" s="42">
        <v>2882.94</v>
      </c>
      <c r="E7149" s="43">
        <v>44621</v>
      </c>
    </row>
    <row r="7150" spans="1:5" x14ac:dyDescent="0.25">
      <c r="A7150" s="41" t="s">
        <v>123</v>
      </c>
      <c r="B7150" s="42">
        <v>0.84799999999999998</v>
      </c>
      <c r="C7150" s="42">
        <v>2544</v>
      </c>
      <c r="D7150" s="42">
        <v>3000</v>
      </c>
      <c r="E7150" s="43">
        <v>44621</v>
      </c>
    </row>
    <row r="7151" spans="1:5" x14ac:dyDescent="0.25">
      <c r="A7151" s="41" t="s">
        <v>123</v>
      </c>
      <c r="B7151" s="42">
        <v>0.50700000000000001</v>
      </c>
      <c r="C7151" s="42">
        <v>1521</v>
      </c>
      <c r="D7151" s="42">
        <v>3000</v>
      </c>
      <c r="E7151" s="43">
        <v>44621</v>
      </c>
    </row>
    <row r="7152" spans="1:5" x14ac:dyDescent="0.25">
      <c r="A7152" s="41" t="s">
        <v>239</v>
      </c>
      <c r="B7152" s="42">
        <v>0.5</v>
      </c>
      <c r="C7152" s="42">
        <v>900</v>
      </c>
      <c r="D7152" s="42">
        <v>1800</v>
      </c>
      <c r="E7152" s="43">
        <v>44621</v>
      </c>
    </row>
    <row r="7153" spans="1:5" x14ac:dyDescent="0.25">
      <c r="A7153" s="41" t="s">
        <v>240</v>
      </c>
      <c r="B7153" s="42">
        <v>8</v>
      </c>
      <c r="C7153" s="42">
        <v>22400</v>
      </c>
      <c r="D7153" s="42">
        <v>2800</v>
      </c>
      <c r="E7153" s="43">
        <v>44621</v>
      </c>
    </row>
    <row r="7154" spans="1:5" x14ac:dyDescent="0.25">
      <c r="A7154" s="41" t="s">
        <v>32</v>
      </c>
      <c r="B7154" s="42">
        <v>0.155</v>
      </c>
      <c r="C7154" s="42">
        <v>244.9</v>
      </c>
      <c r="D7154" s="42">
        <v>1580</v>
      </c>
      <c r="E7154" s="43">
        <v>44621</v>
      </c>
    </row>
    <row r="7155" spans="1:5" x14ac:dyDescent="0.25">
      <c r="A7155" s="41" t="s">
        <v>32</v>
      </c>
      <c r="B7155" s="42">
        <v>0.21</v>
      </c>
      <c r="C7155" s="42">
        <v>331.8</v>
      </c>
      <c r="D7155" s="42">
        <v>1580</v>
      </c>
      <c r="E7155" s="43">
        <v>44621</v>
      </c>
    </row>
    <row r="7156" spans="1:5" x14ac:dyDescent="0.25">
      <c r="A7156" s="41" t="s">
        <v>32</v>
      </c>
      <c r="B7156" s="42">
        <v>8.7999999999999995E-2</v>
      </c>
      <c r="C7156" s="42">
        <v>139.04</v>
      </c>
      <c r="D7156" s="42">
        <v>1580</v>
      </c>
      <c r="E7156" s="43">
        <v>44621</v>
      </c>
    </row>
    <row r="7157" spans="1:5" x14ac:dyDescent="0.25">
      <c r="A7157" s="41" t="s">
        <v>32</v>
      </c>
      <c r="B7157" s="42">
        <v>0.309</v>
      </c>
      <c r="C7157" s="42">
        <v>488.22</v>
      </c>
      <c r="D7157" s="42">
        <v>1580</v>
      </c>
      <c r="E7157" s="43">
        <v>44621</v>
      </c>
    </row>
    <row r="7158" spans="1:5" x14ac:dyDescent="0.25">
      <c r="A7158" s="41" t="s">
        <v>32</v>
      </c>
      <c r="B7158" s="42">
        <v>0.21</v>
      </c>
      <c r="C7158" s="42">
        <v>331.8</v>
      </c>
      <c r="D7158" s="42">
        <v>1580</v>
      </c>
      <c r="E7158" s="43">
        <v>44621</v>
      </c>
    </row>
    <row r="7159" spans="1:5" x14ac:dyDescent="0.25">
      <c r="A7159" s="41" t="s">
        <v>32</v>
      </c>
      <c r="B7159" s="42">
        <v>0.155</v>
      </c>
      <c r="C7159" s="42">
        <v>244.9</v>
      </c>
      <c r="D7159" s="42">
        <v>1580</v>
      </c>
      <c r="E7159" s="43">
        <v>44621</v>
      </c>
    </row>
    <row r="7160" spans="1:5" x14ac:dyDescent="0.25">
      <c r="A7160" s="41" t="s">
        <v>32</v>
      </c>
      <c r="B7160" s="42">
        <v>0.371</v>
      </c>
      <c r="C7160" s="42">
        <v>586.17999999999995</v>
      </c>
      <c r="D7160" s="42">
        <v>1580</v>
      </c>
      <c r="E7160" s="43">
        <v>44621</v>
      </c>
    </row>
    <row r="7161" spans="1:5" x14ac:dyDescent="0.25">
      <c r="A7161" s="41" t="s">
        <v>32</v>
      </c>
      <c r="B7161" s="42">
        <v>8.7999999999999995E-2</v>
      </c>
      <c r="C7161" s="42">
        <v>139.04</v>
      </c>
      <c r="D7161" s="42">
        <v>1580</v>
      </c>
      <c r="E7161" s="43">
        <v>44621</v>
      </c>
    </row>
    <row r="7162" spans="1:5" x14ac:dyDescent="0.25">
      <c r="A7162" s="41" t="s">
        <v>32</v>
      </c>
      <c r="B7162" s="42">
        <v>8.0190000000000001</v>
      </c>
      <c r="C7162" s="42">
        <v>12670.02</v>
      </c>
      <c r="D7162" s="42">
        <v>1580</v>
      </c>
      <c r="E7162" s="43">
        <v>44621</v>
      </c>
    </row>
    <row r="7163" spans="1:5" x14ac:dyDescent="0.25">
      <c r="A7163" s="41" t="s">
        <v>32</v>
      </c>
      <c r="B7163" s="42">
        <v>0.25800000000000001</v>
      </c>
      <c r="C7163" s="42">
        <v>407.64</v>
      </c>
      <c r="D7163" s="42">
        <v>1580</v>
      </c>
      <c r="E7163" s="43">
        <v>44621</v>
      </c>
    </row>
    <row r="7164" spans="1:5" x14ac:dyDescent="0.25">
      <c r="A7164" s="41" t="s">
        <v>32</v>
      </c>
      <c r="B7164" s="42">
        <v>0.247</v>
      </c>
      <c r="C7164" s="42">
        <v>390.26</v>
      </c>
      <c r="D7164" s="42">
        <v>1580</v>
      </c>
      <c r="E7164" s="43">
        <v>44621</v>
      </c>
    </row>
    <row r="7165" spans="1:5" x14ac:dyDescent="0.25">
      <c r="A7165" s="41" t="s">
        <v>32</v>
      </c>
      <c r="B7165" s="42">
        <v>0.309</v>
      </c>
      <c r="C7165" s="42">
        <v>488.22</v>
      </c>
      <c r="D7165" s="42">
        <v>1580</v>
      </c>
      <c r="E7165" s="43">
        <v>44621</v>
      </c>
    </row>
    <row r="7166" spans="1:5" x14ac:dyDescent="0.25">
      <c r="A7166" s="41" t="s">
        <v>32</v>
      </c>
      <c r="B7166" s="42">
        <v>0.10299999999999999</v>
      </c>
      <c r="C7166" s="42">
        <v>162.74</v>
      </c>
      <c r="D7166" s="42">
        <v>1580</v>
      </c>
      <c r="E7166" s="43">
        <v>44621</v>
      </c>
    </row>
    <row r="7167" spans="1:5" x14ac:dyDescent="0.25">
      <c r="A7167" s="41" t="s">
        <v>32</v>
      </c>
      <c r="B7167" s="42">
        <v>0.20599999999999999</v>
      </c>
      <c r="C7167" s="42">
        <v>325.48</v>
      </c>
      <c r="D7167" s="42">
        <v>1580</v>
      </c>
      <c r="E7167" s="43">
        <v>44621</v>
      </c>
    </row>
    <row r="7168" spans="1:5" x14ac:dyDescent="0.25">
      <c r="A7168" s="41" t="s">
        <v>32</v>
      </c>
      <c r="B7168" s="42">
        <v>0.49399999999999999</v>
      </c>
      <c r="C7168" s="42">
        <v>780.52</v>
      </c>
      <c r="D7168" s="42">
        <v>1580</v>
      </c>
      <c r="E7168" s="43">
        <v>44621</v>
      </c>
    </row>
    <row r="7169" spans="1:5" x14ac:dyDescent="0.25">
      <c r="A7169" s="41" t="s">
        <v>32</v>
      </c>
      <c r="B7169" s="42">
        <v>6.8730000000000002</v>
      </c>
      <c r="C7169" s="42">
        <v>10859.34</v>
      </c>
      <c r="D7169" s="42">
        <v>1580</v>
      </c>
      <c r="E7169" s="43">
        <v>44621</v>
      </c>
    </row>
    <row r="7170" spans="1:5" x14ac:dyDescent="0.25">
      <c r="A7170" s="41" t="s">
        <v>32</v>
      </c>
      <c r="B7170" s="42">
        <v>0.247</v>
      </c>
      <c r="C7170" s="42">
        <v>390.26</v>
      </c>
      <c r="D7170" s="42">
        <v>1580</v>
      </c>
      <c r="E7170" s="43">
        <v>44621</v>
      </c>
    </row>
    <row r="7171" spans="1:5" x14ac:dyDescent="0.25">
      <c r="A7171" s="41" t="s">
        <v>32</v>
      </c>
      <c r="B7171" s="42">
        <v>0.49399999999999999</v>
      </c>
      <c r="C7171" s="42">
        <v>780.52</v>
      </c>
      <c r="D7171" s="42">
        <v>1580</v>
      </c>
      <c r="E7171" s="43">
        <v>44621</v>
      </c>
    </row>
    <row r="7172" spans="1:5" x14ac:dyDescent="0.25">
      <c r="A7172" s="41" t="s">
        <v>32</v>
      </c>
      <c r="B7172" s="42">
        <v>0.10299999999999999</v>
      </c>
      <c r="C7172" s="42">
        <v>162.74</v>
      </c>
      <c r="D7172" s="42">
        <v>1580</v>
      </c>
      <c r="E7172" s="43">
        <v>44621</v>
      </c>
    </row>
    <row r="7173" spans="1:5" x14ac:dyDescent="0.25">
      <c r="A7173" s="41" t="s">
        <v>32</v>
      </c>
      <c r="B7173" s="42">
        <v>0.247</v>
      </c>
      <c r="C7173" s="42">
        <v>390.26</v>
      </c>
      <c r="D7173" s="42">
        <v>1580</v>
      </c>
      <c r="E7173" s="43">
        <v>44621</v>
      </c>
    </row>
    <row r="7174" spans="1:5" x14ac:dyDescent="0.25">
      <c r="A7174" s="41" t="s">
        <v>32</v>
      </c>
      <c r="B7174" s="42">
        <v>0.20599999999999999</v>
      </c>
      <c r="C7174" s="42">
        <v>325.48</v>
      </c>
      <c r="D7174" s="42">
        <v>1580</v>
      </c>
      <c r="E7174" s="43">
        <v>44621</v>
      </c>
    </row>
    <row r="7175" spans="1:5" x14ac:dyDescent="0.25">
      <c r="A7175" s="41" t="s">
        <v>32</v>
      </c>
      <c r="B7175" s="42">
        <v>0.185</v>
      </c>
      <c r="C7175" s="42">
        <v>292.3</v>
      </c>
      <c r="D7175" s="42">
        <v>1580</v>
      </c>
      <c r="E7175" s="43">
        <v>44621</v>
      </c>
    </row>
    <row r="7176" spans="1:5" x14ac:dyDescent="0.25">
      <c r="A7176" s="41" t="s">
        <v>32</v>
      </c>
      <c r="B7176" s="42">
        <v>0.61799999999999999</v>
      </c>
      <c r="C7176" s="42">
        <v>976.44</v>
      </c>
      <c r="D7176" s="42">
        <v>1580</v>
      </c>
      <c r="E7176" s="43">
        <v>44621</v>
      </c>
    </row>
    <row r="7177" spans="1:5" x14ac:dyDescent="0.25">
      <c r="A7177" s="41" t="s">
        <v>32</v>
      </c>
      <c r="B7177" s="42">
        <v>0.185</v>
      </c>
      <c r="C7177" s="42">
        <v>292.3</v>
      </c>
      <c r="D7177" s="42">
        <v>1580</v>
      </c>
      <c r="E7177" s="43">
        <v>44621</v>
      </c>
    </row>
    <row r="7178" spans="1:5" x14ac:dyDescent="0.25">
      <c r="A7178" s="41" t="s">
        <v>32</v>
      </c>
      <c r="B7178" s="42">
        <v>5.556</v>
      </c>
      <c r="C7178" s="42">
        <v>7626.84</v>
      </c>
      <c r="D7178" s="42">
        <v>1372.72</v>
      </c>
      <c r="E7178" s="43">
        <v>44621</v>
      </c>
    </row>
    <row r="7179" spans="1:5" x14ac:dyDescent="0.25">
      <c r="A7179" s="41" t="s">
        <v>32</v>
      </c>
      <c r="B7179" s="42">
        <v>0.309</v>
      </c>
      <c r="C7179" s="42">
        <v>401.7</v>
      </c>
      <c r="D7179" s="42">
        <v>1300</v>
      </c>
      <c r="E7179" s="43">
        <v>44621</v>
      </c>
    </row>
    <row r="7180" spans="1:5" x14ac:dyDescent="0.25">
      <c r="A7180" s="41" t="s">
        <v>32</v>
      </c>
      <c r="B7180" s="42">
        <v>7.6999999999999999E-2</v>
      </c>
      <c r="C7180" s="42">
        <v>100.1</v>
      </c>
      <c r="D7180" s="42">
        <v>1300</v>
      </c>
      <c r="E7180" s="43">
        <v>44621</v>
      </c>
    </row>
    <row r="7181" spans="1:5" x14ac:dyDescent="0.25">
      <c r="A7181" s="41" t="s">
        <v>32</v>
      </c>
      <c r="B7181" s="42">
        <v>0.309</v>
      </c>
      <c r="C7181" s="42">
        <v>401.7</v>
      </c>
      <c r="D7181" s="42">
        <v>1300</v>
      </c>
      <c r="E7181" s="43">
        <v>44621</v>
      </c>
    </row>
    <row r="7182" spans="1:5" x14ac:dyDescent="0.25">
      <c r="A7182" s="41" t="s">
        <v>32</v>
      </c>
      <c r="B7182" s="42">
        <v>0.10299999999999999</v>
      </c>
      <c r="C7182" s="42">
        <v>133.9</v>
      </c>
      <c r="D7182" s="42">
        <v>1300</v>
      </c>
      <c r="E7182" s="43">
        <v>44621</v>
      </c>
    </row>
    <row r="7183" spans="1:5" x14ac:dyDescent="0.25">
      <c r="A7183" s="41" t="s">
        <v>32</v>
      </c>
      <c r="B7183" s="42">
        <v>0.309</v>
      </c>
      <c r="C7183" s="42">
        <v>401.7</v>
      </c>
      <c r="D7183" s="42">
        <v>1300</v>
      </c>
      <c r="E7183" s="43">
        <v>44621</v>
      </c>
    </row>
    <row r="7184" spans="1:5" x14ac:dyDescent="0.25">
      <c r="A7184" s="41" t="s">
        <v>32</v>
      </c>
      <c r="B7184" s="42">
        <v>0.10299999999999999</v>
      </c>
      <c r="C7184" s="42">
        <v>133.9</v>
      </c>
      <c r="D7184" s="42">
        <v>1300</v>
      </c>
      <c r="E7184" s="43">
        <v>44621</v>
      </c>
    </row>
    <row r="7185" spans="1:5" x14ac:dyDescent="0.25">
      <c r="A7185" s="41" t="s">
        <v>33</v>
      </c>
      <c r="B7185" s="42">
        <v>2.57</v>
      </c>
      <c r="C7185" s="42">
        <v>4253.3500000000004</v>
      </c>
      <c r="D7185" s="42">
        <v>1655</v>
      </c>
      <c r="E7185" s="43">
        <v>44621</v>
      </c>
    </row>
    <row r="7186" spans="1:5" x14ac:dyDescent="0.25">
      <c r="A7186" s="41" t="s">
        <v>33</v>
      </c>
      <c r="B7186" s="42">
        <v>2.57</v>
      </c>
      <c r="C7186" s="42">
        <v>4253.3500000000004</v>
      </c>
      <c r="D7186" s="42">
        <v>1655</v>
      </c>
      <c r="E7186" s="43">
        <v>44621</v>
      </c>
    </row>
    <row r="7187" spans="1:5" x14ac:dyDescent="0.25">
      <c r="A7187" s="41" t="s">
        <v>33</v>
      </c>
      <c r="B7187" s="42">
        <v>2.218</v>
      </c>
      <c r="C7187" s="42">
        <v>3670.8</v>
      </c>
      <c r="D7187" s="42">
        <v>1655</v>
      </c>
      <c r="E7187" s="43">
        <v>44621</v>
      </c>
    </row>
    <row r="7188" spans="1:5" x14ac:dyDescent="0.25">
      <c r="A7188" s="41" t="s">
        <v>33</v>
      </c>
      <c r="B7188" s="42">
        <v>0.8</v>
      </c>
      <c r="C7188" s="42">
        <v>1324</v>
      </c>
      <c r="D7188" s="42">
        <v>1655</v>
      </c>
      <c r="E7188" s="43">
        <v>44621</v>
      </c>
    </row>
    <row r="7189" spans="1:5" x14ac:dyDescent="0.25">
      <c r="A7189" s="41" t="s">
        <v>33</v>
      </c>
      <c r="B7189" s="42">
        <v>2.117</v>
      </c>
      <c r="C7189" s="42">
        <v>3503.63</v>
      </c>
      <c r="D7189" s="42">
        <v>1655</v>
      </c>
      <c r="E7189" s="43">
        <v>44621</v>
      </c>
    </row>
    <row r="7190" spans="1:5" x14ac:dyDescent="0.25">
      <c r="A7190" s="41" t="s">
        <v>33</v>
      </c>
      <c r="B7190" s="42">
        <v>2.3180000000000001</v>
      </c>
      <c r="C7190" s="42">
        <v>3836.29</v>
      </c>
      <c r="D7190" s="42">
        <v>1655</v>
      </c>
      <c r="E7190" s="43">
        <v>44621</v>
      </c>
    </row>
    <row r="7191" spans="1:5" x14ac:dyDescent="0.25">
      <c r="A7191" s="41" t="s">
        <v>33</v>
      </c>
      <c r="B7191" s="42">
        <v>2.218</v>
      </c>
      <c r="C7191" s="42">
        <v>3670.79</v>
      </c>
      <c r="D7191" s="42">
        <v>1655</v>
      </c>
      <c r="E7191" s="43">
        <v>44621</v>
      </c>
    </row>
    <row r="7192" spans="1:5" x14ac:dyDescent="0.25">
      <c r="A7192" s="41" t="s">
        <v>33</v>
      </c>
      <c r="B7192" s="42">
        <v>2.218</v>
      </c>
      <c r="C7192" s="42">
        <v>3670.79</v>
      </c>
      <c r="D7192" s="42">
        <v>1655</v>
      </c>
      <c r="E7192" s="43">
        <v>44621</v>
      </c>
    </row>
    <row r="7193" spans="1:5" x14ac:dyDescent="0.25">
      <c r="A7193" s="41" t="s">
        <v>33</v>
      </c>
      <c r="B7193" s="42">
        <v>2.3180000000000001</v>
      </c>
      <c r="C7193" s="42">
        <v>3836.29</v>
      </c>
      <c r="D7193" s="42">
        <v>1655</v>
      </c>
      <c r="E7193" s="43">
        <v>44621</v>
      </c>
    </row>
    <row r="7194" spans="1:5" x14ac:dyDescent="0.25">
      <c r="A7194" s="41" t="s">
        <v>33</v>
      </c>
      <c r="B7194" s="42">
        <v>2.3180000000000001</v>
      </c>
      <c r="C7194" s="42">
        <v>3836.29</v>
      </c>
      <c r="D7194" s="42">
        <v>1655</v>
      </c>
      <c r="E7194" s="43">
        <v>44621</v>
      </c>
    </row>
    <row r="7195" spans="1:5" x14ac:dyDescent="0.25">
      <c r="A7195" s="41" t="s">
        <v>33</v>
      </c>
      <c r="B7195" s="42">
        <v>2.218</v>
      </c>
      <c r="C7195" s="42">
        <v>3670.79</v>
      </c>
      <c r="D7195" s="42">
        <v>1655</v>
      </c>
      <c r="E7195" s="43">
        <v>44621</v>
      </c>
    </row>
    <row r="7196" spans="1:5" x14ac:dyDescent="0.25">
      <c r="A7196" s="41" t="s">
        <v>33</v>
      </c>
      <c r="B7196" s="42">
        <v>2.218</v>
      </c>
      <c r="C7196" s="42">
        <v>3670.79</v>
      </c>
      <c r="D7196" s="42">
        <v>1655</v>
      </c>
      <c r="E7196" s="43">
        <v>44621</v>
      </c>
    </row>
    <row r="7197" spans="1:5" x14ac:dyDescent="0.25">
      <c r="A7197" s="41" t="s">
        <v>33</v>
      </c>
      <c r="B7197" s="42">
        <v>2.621</v>
      </c>
      <c r="C7197" s="42">
        <v>4337.75</v>
      </c>
      <c r="D7197" s="42">
        <v>1655</v>
      </c>
      <c r="E7197" s="43">
        <v>44621</v>
      </c>
    </row>
    <row r="7198" spans="1:5" x14ac:dyDescent="0.25">
      <c r="A7198" s="41" t="s">
        <v>33</v>
      </c>
      <c r="B7198" s="42">
        <v>2.621</v>
      </c>
      <c r="C7198" s="42">
        <v>4337.76</v>
      </c>
      <c r="D7198" s="42">
        <v>1655</v>
      </c>
      <c r="E7198" s="43">
        <v>44621</v>
      </c>
    </row>
    <row r="7199" spans="1:5" x14ac:dyDescent="0.25">
      <c r="A7199" s="41" t="s">
        <v>33</v>
      </c>
      <c r="B7199" s="42">
        <v>2.621</v>
      </c>
      <c r="C7199" s="42">
        <v>4337.75</v>
      </c>
      <c r="D7199" s="42">
        <v>1655</v>
      </c>
      <c r="E7199" s="43">
        <v>44621</v>
      </c>
    </row>
    <row r="7200" spans="1:5" x14ac:dyDescent="0.25">
      <c r="A7200" s="41" t="s">
        <v>33</v>
      </c>
      <c r="B7200" s="42">
        <v>2.6960000000000002</v>
      </c>
      <c r="C7200" s="42">
        <v>4461.88</v>
      </c>
      <c r="D7200" s="42">
        <v>1655</v>
      </c>
      <c r="E7200" s="43">
        <v>44621</v>
      </c>
    </row>
    <row r="7201" spans="1:5" x14ac:dyDescent="0.25">
      <c r="A7201" s="41" t="s">
        <v>33</v>
      </c>
      <c r="B7201" s="42">
        <v>2.6960000000000002</v>
      </c>
      <c r="C7201" s="42">
        <v>4461.88</v>
      </c>
      <c r="D7201" s="42">
        <v>1655</v>
      </c>
      <c r="E7201" s="43">
        <v>44621</v>
      </c>
    </row>
    <row r="7202" spans="1:5" x14ac:dyDescent="0.25">
      <c r="A7202" s="41" t="s">
        <v>33</v>
      </c>
      <c r="B7202" s="42">
        <v>2.7469999999999999</v>
      </c>
      <c r="C7202" s="42">
        <v>4546.28</v>
      </c>
      <c r="D7202" s="42">
        <v>1655</v>
      </c>
      <c r="E7202" s="43">
        <v>44621</v>
      </c>
    </row>
    <row r="7203" spans="1:5" x14ac:dyDescent="0.25">
      <c r="A7203" s="41" t="s">
        <v>33</v>
      </c>
      <c r="B7203" s="42">
        <v>2.7469999999999999</v>
      </c>
      <c r="C7203" s="42">
        <v>4546.29</v>
      </c>
      <c r="D7203" s="42">
        <v>1655</v>
      </c>
      <c r="E7203" s="43">
        <v>44621</v>
      </c>
    </row>
    <row r="7204" spans="1:5" x14ac:dyDescent="0.25">
      <c r="A7204" s="41" t="s">
        <v>33</v>
      </c>
      <c r="B7204" s="42">
        <v>2.6960000000000002</v>
      </c>
      <c r="C7204" s="42">
        <v>4461.88</v>
      </c>
      <c r="D7204" s="42">
        <v>1655</v>
      </c>
      <c r="E7204" s="43">
        <v>44621</v>
      </c>
    </row>
    <row r="7205" spans="1:5" x14ac:dyDescent="0.25">
      <c r="A7205" s="41" t="s">
        <v>33</v>
      </c>
      <c r="B7205" s="42">
        <v>2.6960000000000002</v>
      </c>
      <c r="C7205" s="42">
        <v>4461.88</v>
      </c>
      <c r="D7205" s="42">
        <v>1655</v>
      </c>
      <c r="E7205" s="43">
        <v>44621</v>
      </c>
    </row>
    <row r="7206" spans="1:5" x14ac:dyDescent="0.25">
      <c r="A7206" s="41" t="s">
        <v>33</v>
      </c>
      <c r="B7206" s="42">
        <v>2.6960000000000002</v>
      </c>
      <c r="C7206" s="42">
        <v>4461.88</v>
      </c>
      <c r="D7206" s="42">
        <v>1655</v>
      </c>
      <c r="E7206" s="43">
        <v>44621</v>
      </c>
    </row>
    <row r="7207" spans="1:5" x14ac:dyDescent="0.25">
      <c r="A7207" s="41" t="s">
        <v>33</v>
      </c>
      <c r="B7207" s="42">
        <v>2.6960000000000002</v>
      </c>
      <c r="C7207" s="42">
        <v>4461.88</v>
      </c>
      <c r="D7207" s="42">
        <v>1655</v>
      </c>
      <c r="E7207" s="43">
        <v>44621</v>
      </c>
    </row>
    <row r="7208" spans="1:5" x14ac:dyDescent="0.25">
      <c r="A7208" s="41" t="s">
        <v>33</v>
      </c>
      <c r="B7208" s="42">
        <v>2.6960000000000002</v>
      </c>
      <c r="C7208" s="42">
        <v>4461.88</v>
      </c>
      <c r="D7208" s="42">
        <v>1655</v>
      </c>
      <c r="E7208" s="43">
        <v>44621</v>
      </c>
    </row>
    <row r="7209" spans="1:5" x14ac:dyDescent="0.25">
      <c r="A7209" s="41" t="s">
        <v>33</v>
      </c>
      <c r="B7209" s="42">
        <v>2.1419999999999999</v>
      </c>
      <c r="C7209" s="42">
        <v>3545.01</v>
      </c>
      <c r="D7209" s="42">
        <v>1655</v>
      </c>
      <c r="E7209" s="43">
        <v>44621</v>
      </c>
    </row>
    <row r="7210" spans="1:5" x14ac:dyDescent="0.25">
      <c r="A7210" s="41" t="s">
        <v>33</v>
      </c>
      <c r="B7210" s="42">
        <v>2.016</v>
      </c>
      <c r="C7210" s="42">
        <v>3336.48</v>
      </c>
      <c r="D7210" s="42">
        <v>1655</v>
      </c>
      <c r="E7210" s="43">
        <v>44621</v>
      </c>
    </row>
    <row r="7211" spans="1:5" x14ac:dyDescent="0.25">
      <c r="A7211" s="41" t="s">
        <v>33</v>
      </c>
      <c r="B7211" s="42">
        <v>2.1419999999999999</v>
      </c>
      <c r="C7211" s="42">
        <v>3545.01</v>
      </c>
      <c r="D7211" s="42">
        <v>1655</v>
      </c>
      <c r="E7211" s="43">
        <v>44621</v>
      </c>
    </row>
    <row r="7212" spans="1:5" x14ac:dyDescent="0.25">
      <c r="A7212" s="41" t="s">
        <v>33</v>
      </c>
      <c r="B7212" s="42">
        <v>2.2679999999999998</v>
      </c>
      <c r="C7212" s="42">
        <v>3753.54</v>
      </c>
      <c r="D7212" s="42">
        <v>1655</v>
      </c>
      <c r="E7212" s="43">
        <v>44621</v>
      </c>
    </row>
    <row r="7213" spans="1:5" x14ac:dyDescent="0.25">
      <c r="A7213" s="41" t="s">
        <v>33</v>
      </c>
      <c r="B7213" s="42">
        <v>2.0920000000000001</v>
      </c>
      <c r="C7213" s="42">
        <v>3462.26</v>
      </c>
      <c r="D7213" s="42">
        <v>1655</v>
      </c>
      <c r="E7213" s="43">
        <v>44621</v>
      </c>
    </row>
    <row r="7214" spans="1:5" x14ac:dyDescent="0.25">
      <c r="A7214" s="41" t="s">
        <v>33</v>
      </c>
      <c r="B7214" s="42">
        <v>2.1419999999999999</v>
      </c>
      <c r="C7214" s="42">
        <v>3540.34</v>
      </c>
      <c r="D7214" s="42">
        <v>1652.82</v>
      </c>
      <c r="E7214" s="43">
        <v>44621</v>
      </c>
    </row>
    <row r="7215" spans="1:5" x14ac:dyDescent="0.25">
      <c r="A7215" s="41" t="s">
        <v>33</v>
      </c>
      <c r="B7215" s="42">
        <v>2.1419999999999999</v>
      </c>
      <c r="C7215" s="42">
        <v>3427.2</v>
      </c>
      <c r="D7215" s="42">
        <v>1600</v>
      </c>
      <c r="E7215" s="43">
        <v>44621</v>
      </c>
    </row>
    <row r="7216" spans="1:5" x14ac:dyDescent="0.25">
      <c r="A7216" s="41" t="s">
        <v>33</v>
      </c>
      <c r="B7216" s="42">
        <v>5.2359999999999998</v>
      </c>
      <c r="C7216" s="42">
        <v>8377.6</v>
      </c>
      <c r="D7216" s="42">
        <v>1600</v>
      </c>
      <c r="E7216" s="43">
        <v>44621</v>
      </c>
    </row>
    <row r="7217" spans="1:5" x14ac:dyDescent="0.25">
      <c r="A7217" s="41" t="s">
        <v>33</v>
      </c>
      <c r="B7217" s="42">
        <v>2.1419999999999999</v>
      </c>
      <c r="C7217" s="42">
        <v>3427.2</v>
      </c>
      <c r="D7217" s="42">
        <v>1600</v>
      </c>
      <c r="E7217" s="43">
        <v>44621</v>
      </c>
    </row>
    <row r="7218" spans="1:5" x14ac:dyDescent="0.25">
      <c r="A7218" s="41" t="s">
        <v>11</v>
      </c>
      <c r="B7218" s="42">
        <v>5.6</v>
      </c>
      <c r="C7218" s="42">
        <v>4692.8</v>
      </c>
      <c r="D7218" s="42">
        <v>838</v>
      </c>
      <c r="E7218" s="43">
        <v>44621</v>
      </c>
    </row>
    <row r="7219" spans="1:5" x14ac:dyDescent="0.25">
      <c r="A7219" s="41" t="s">
        <v>11</v>
      </c>
      <c r="B7219" s="42">
        <v>4.4000000000000004</v>
      </c>
      <c r="C7219" s="42">
        <v>3687.2</v>
      </c>
      <c r="D7219" s="42">
        <v>838</v>
      </c>
      <c r="E7219" s="43">
        <v>44621</v>
      </c>
    </row>
    <row r="7220" spans="1:5" x14ac:dyDescent="0.25">
      <c r="A7220" s="41" t="s">
        <v>11</v>
      </c>
      <c r="B7220" s="42">
        <v>7</v>
      </c>
      <c r="C7220" s="42">
        <v>5866</v>
      </c>
      <c r="D7220" s="42">
        <v>838</v>
      </c>
      <c r="E7220" s="43">
        <v>44621</v>
      </c>
    </row>
    <row r="7221" spans="1:5" x14ac:dyDescent="0.25">
      <c r="A7221" s="41" t="s">
        <v>11</v>
      </c>
      <c r="B7221" s="42">
        <v>3.9</v>
      </c>
      <c r="C7221" s="42">
        <v>3268.2</v>
      </c>
      <c r="D7221" s="42">
        <v>838</v>
      </c>
      <c r="E7221" s="43">
        <v>44621</v>
      </c>
    </row>
    <row r="7222" spans="1:5" x14ac:dyDescent="0.25">
      <c r="A7222" s="41" t="s">
        <v>19</v>
      </c>
      <c r="B7222" s="42">
        <v>3.5</v>
      </c>
      <c r="C7222" s="42">
        <v>2937</v>
      </c>
      <c r="D7222" s="42">
        <v>839.14</v>
      </c>
      <c r="E7222" s="43">
        <v>44621</v>
      </c>
    </row>
    <row r="7223" spans="1:5" x14ac:dyDescent="0.25">
      <c r="A7223" s="41" t="s">
        <v>19</v>
      </c>
      <c r="B7223" s="42">
        <v>4.9000000000000004</v>
      </c>
      <c r="C7223" s="42">
        <v>4321.8</v>
      </c>
      <c r="D7223" s="42">
        <v>882</v>
      </c>
      <c r="E7223" s="43">
        <v>44621</v>
      </c>
    </row>
    <row r="7224" spans="1:5" x14ac:dyDescent="0.25">
      <c r="A7224" s="41" t="s">
        <v>19</v>
      </c>
      <c r="B7224" s="42">
        <v>3.5</v>
      </c>
      <c r="C7224" s="42">
        <v>3087</v>
      </c>
      <c r="D7224" s="42">
        <v>882</v>
      </c>
      <c r="E7224" s="43">
        <v>44621</v>
      </c>
    </row>
    <row r="7225" spans="1:5" x14ac:dyDescent="0.25">
      <c r="A7225" s="41" t="s">
        <v>19</v>
      </c>
      <c r="B7225" s="42">
        <v>2.625</v>
      </c>
      <c r="C7225" s="42">
        <v>2315.25</v>
      </c>
      <c r="D7225" s="42">
        <v>882</v>
      </c>
      <c r="E7225" s="43">
        <v>44621</v>
      </c>
    </row>
    <row r="7226" spans="1:5" x14ac:dyDescent="0.25">
      <c r="A7226" s="41" t="s">
        <v>34</v>
      </c>
      <c r="B7226" s="42">
        <v>0.9</v>
      </c>
      <c r="C7226" s="42">
        <v>279.45</v>
      </c>
      <c r="D7226" s="42">
        <v>310.5</v>
      </c>
      <c r="E7226" s="43">
        <v>44621</v>
      </c>
    </row>
    <row r="7227" spans="1:5" x14ac:dyDescent="0.25">
      <c r="A7227" s="41" t="s">
        <v>34</v>
      </c>
      <c r="B7227" s="42">
        <v>1.5</v>
      </c>
      <c r="C7227" s="42">
        <v>465.75</v>
      </c>
      <c r="D7227" s="42">
        <v>310.5</v>
      </c>
      <c r="E7227" s="43">
        <v>44621</v>
      </c>
    </row>
    <row r="7228" spans="1:5" x14ac:dyDescent="0.25">
      <c r="A7228" s="41" t="s">
        <v>34</v>
      </c>
      <c r="B7228" s="42">
        <v>0.9</v>
      </c>
      <c r="C7228" s="42">
        <v>279.45</v>
      </c>
      <c r="D7228" s="42">
        <v>310.5</v>
      </c>
      <c r="E7228" s="43">
        <v>44621</v>
      </c>
    </row>
    <row r="7229" spans="1:5" x14ac:dyDescent="0.25">
      <c r="A7229" s="41" t="s">
        <v>34</v>
      </c>
      <c r="B7229" s="42">
        <v>1.5</v>
      </c>
      <c r="C7229" s="42">
        <v>465.75</v>
      </c>
      <c r="D7229" s="42">
        <v>310.5</v>
      </c>
      <c r="E7229" s="43">
        <v>44621</v>
      </c>
    </row>
    <row r="7230" spans="1:5" x14ac:dyDescent="0.25">
      <c r="A7230" s="41" t="s">
        <v>34</v>
      </c>
      <c r="B7230" s="42">
        <v>2.7</v>
      </c>
      <c r="C7230" s="42">
        <v>1055</v>
      </c>
      <c r="D7230" s="42">
        <v>390.74</v>
      </c>
      <c r="E7230" s="43">
        <v>44621</v>
      </c>
    </row>
    <row r="7231" spans="1:5" x14ac:dyDescent="0.25">
      <c r="A7231" s="41" t="s">
        <v>34</v>
      </c>
      <c r="B7231" s="42">
        <v>2.4</v>
      </c>
      <c r="C7231" s="42">
        <v>1117.5999999999999</v>
      </c>
      <c r="D7231" s="42">
        <v>465.67</v>
      </c>
      <c r="E7231" s="43">
        <v>44621</v>
      </c>
    </row>
    <row r="7232" spans="1:5" x14ac:dyDescent="0.25">
      <c r="A7232" s="41" t="s">
        <v>34</v>
      </c>
      <c r="B7232" s="42">
        <v>3</v>
      </c>
      <c r="C7232" s="42">
        <v>423.45</v>
      </c>
      <c r="D7232" s="42">
        <v>141.15</v>
      </c>
      <c r="E7232" s="43">
        <v>44621</v>
      </c>
    </row>
    <row r="7233" spans="1:5" x14ac:dyDescent="0.25">
      <c r="A7233" s="41" t="s">
        <v>34</v>
      </c>
      <c r="B7233" s="42">
        <v>1.2</v>
      </c>
      <c r="C7233" s="42">
        <v>384.6</v>
      </c>
      <c r="D7233" s="42">
        <v>320.5</v>
      </c>
      <c r="E7233" s="43">
        <v>44621</v>
      </c>
    </row>
    <row r="7234" spans="1:5" x14ac:dyDescent="0.25">
      <c r="A7234" s="41" t="s">
        <v>222</v>
      </c>
      <c r="B7234" s="42">
        <v>2.0649999999999999</v>
      </c>
      <c r="C7234" s="42">
        <v>6504.75</v>
      </c>
      <c r="D7234" s="42">
        <v>3150</v>
      </c>
      <c r="E7234" s="43">
        <v>44621</v>
      </c>
    </row>
    <row r="7235" spans="1:5" x14ac:dyDescent="0.25">
      <c r="A7235" s="41" t="s">
        <v>222</v>
      </c>
      <c r="B7235" s="42">
        <v>1.345</v>
      </c>
      <c r="C7235" s="42">
        <v>4236.75</v>
      </c>
      <c r="D7235" s="42">
        <v>3150</v>
      </c>
      <c r="E7235" s="43">
        <v>44621</v>
      </c>
    </row>
    <row r="7236" spans="1:5" x14ac:dyDescent="0.25">
      <c r="A7236" s="41" t="s">
        <v>54</v>
      </c>
      <c r="B7236" s="42">
        <v>1</v>
      </c>
      <c r="C7236" s="42">
        <v>832</v>
      </c>
      <c r="D7236" s="42">
        <v>832</v>
      </c>
      <c r="E7236" s="43">
        <v>44621</v>
      </c>
    </row>
    <row r="7237" spans="1:5" x14ac:dyDescent="0.25">
      <c r="A7237" s="41" t="s">
        <v>54</v>
      </c>
      <c r="B7237" s="42">
        <v>4.5</v>
      </c>
      <c r="C7237" s="42">
        <v>3744</v>
      </c>
      <c r="D7237" s="42">
        <v>832</v>
      </c>
      <c r="E7237" s="43">
        <v>44621</v>
      </c>
    </row>
    <row r="7238" spans="1:5" x14ac:dyDescent="0.25">
      <c r="A7238" s="41" t="s">
        <v>54</v>
      </c>
      <c r="B7238" s="42">
        <v>4</v>
      </c>
      <c r="C7238" s="42">
        <v>3328</v>
      </c>
      <c r="D7238" s="42">
        <v>832</v>
      </c>
      <c r="E7238" s="43">
        <v>44621</v>
      </c>
    </row>
    <row r="7239" spans="1:5" x14ac:dyDescent="0.25">
      <c r="A7239" s="41" t="s">
        <v>54</v>
      </c>
      <c r="B7239" s="42">
        <v>2.5</v>
      </c>
      <c r="C7239" s="42">
        <v>2080</v>
      </c>
      <c r="D7239" s="42">
        <v>832</v>
      </c>
      <c r="E7239" s="43">
        <v>44621</v>
      </c>
    </row>
    <row r="7240" spans="1:5" x14ac:dyDescent="0.25">
      <c r="A7240" s="41" t="s">
        <v>54</v>
      </c>
      <c r="B7240" s="42">
        <v>2.6</v>
      </c>
      <c r="C7240" s="42">
        <v>2163.1999999999998</v>
      </c>
      <c r="D7240" s="42">
        <v>832</v>
      </c>
      <c r="E7240" s="43">
        <v>44621</v>
      </c>
    </row>
    <row r="7241" spans="1:5" x14ac:dyDescent="0.25">
      <c r="A7241" s="41" t="s">
        <v>58</v>
      </c>
      <c r="B7241" s="42">
        <v>1.6</v>
      </c>
      <c r="C7241" s="42">
        <v>2352</v>
      </c>
      <c r="D7241" s="42">
        <v>1470</v>
      </c>
      <c r="E7241" s="43">
        <v>44621</v>
      </c>
    </row>
    <row r="7242" spans="1:5" x14ac:dyDescent="0.25">
      <c r="A7242" s="41" t="s">
        <v>58</v>
      </c>
      <c r="B7242" s="42">
        <v>0.6</v>
      </c>
      <c r="C7242" s="42">
        <v>882</v>
      </c>
      <c r="D7242" s="42">
        <v>1470</v>
      </c>
      <c r="E7242" s="43">
        <v>44621</v>
      </c>
    </row>
    <row r="7243" spans="1:5" x14ac:dyDescent="0.25">
      <c r="A7243" s="41" t="s">
        <v>58</v>
      </c>
      <c r="B7243" s="42">
        <v>1.8</v>
      </c>
      <c r="C7243" s="42">
        <v>2646</v>
      </c>
      <c r="D7243" s="42">
        <v>1470</v>
      </c>
      <c r="E7243" s="43">
        <v>44621</v>
      </c>
    </row>
    <row r="7244" spans="1:5" x14ac:dyDescent="0.25">
      <c r="A7244" s="41" t="s">
        <v>58</v>
      </c>
      <c r="B7244" s="42">
        <v>1.8</v>
      </c>
      <c r="C7244" s="42">
        <v>2646</v>
      </c>
      <c r="D7244" s="42">
        <v>1470</v>
      </c>
      <c r="E7244" s="43">
        <v>44621</v>
      </c>
    </row>
    <row r="7245" spans="1:5" x14ac:dyDescent="0.25">
      <c r="A7245" s="41" t="s">
        <v>58</v>
      </c>
      <c r="B7245" s="42">
        <v>1.8</v>
      </c>
      <c r="C7245" s="42">
        <v>2646</v>
      </c>
      <c r="D7245" s="42">
        <v>1470</v>
      </c>
      <c r="E7245" s="43">
        <v>44621</v>
      </c>
    </row>
    <row r="7246" spans="1:5" x14ac:dyDescent="0.25">
      <c r="A7246" s="41" t="s">
        <v>58</v>
      </c>
      <c r="B7246" s="42">
        <v>1.8</v>
      </c>
      <c r="C7246" s="42">
        <v>2646</v>
      </c>
      <c r="D7246" s="42">
        <v>1470</v>
      </c>
      <c r="E7246" s="43">
        <v>44621</v>
      </c>
    </row>
    <row r="7247" spans="1:5" x14ac:dyDescent="0.25">
      <c r="A7247" s="41" t="s">
        <v>58</v>
      </c>
      <c r="B7247" s="42">
        <v>1.8</v>
      </c>
      <c r="C7247" s="42">
        <v>2646</v>
      </c>
      <c r="D7247" s="42">
        <v>1470</v>
      </c>
      <c r="E7247" s="43">
        <v>44621</v>
      </c>
    </row>
    <row r="7248" spans="1:5" x14ac:dyDescent="0.25">
      <c r="A7248" s="41" t="s">
        <v>58</v>
      </c>
      <c r="B7248" s="42">
        <v>2.08</v>
      </c>
      <c r="C7248" s="42">
        <v>3057.6</v>
      </c>
      <c r="D7248" s="42">
        <v>1470</v>
      </c>
      <c r="E7248" s="43">
        <v>44621</v>
      </c>
    </row>
    <row r="7249" spans="1:5" x14ac:dyDescent="0.25">
      <c r="A7249" s="41" t="s">
        <v>58</v>
      </c>
      <c r="B7249" s="42">
        <v>2</v>
      </c>
      <c r="C7249" s="42">
        <v>2940</v>
      </c>
      <c r="D7249" s="42">
        <v>1470</v>
      </c>
      <c r="E7249" s="43">
        <v>44621</v>
      </c>
    </row>
    <row r="7250" spans="1:5" x14ac:dyDescent="0.25">
      <c r="A7250" s="41" t="s">
        <v>58</v>
      </c>
      <c r="B7250" s="42">
        <v>2.1800000000000002</v>
      </c>
      <c r="C7250" s="42">
        <v>3204.6</v>
      </c>
      <c r="D7250" s="42">
        <v>1470</v>
      </c>
      <c r="E7250" s="43">
        <v>44621</v>
      </c>
    </row>
    <row r="7251" spans="1:5" x14ac:dyDescent="0.25">
      <c r="A7251" s="41" t="s">
        <v>58</v>
      </c>
      <c r="B7251" s="42">
        <v>2</v>
      </c>
      <c r="C7251" s="42">
        <v>2940</v>
      </c>
      <c r="D7251" s="42">
        <v>1470</v>
      </c>
      <c r="E7251" s="43">
        <v>44621</v>
      </c>
    </row>
    <row r="7252" spans="1:5" x14ac:dyDescent="0.25">
      <c r="A7252" s="41" t="s">
        <v>58</v>
      </c>
      <c r="B7252" s="42">
        <v>2.14</v>
      </c>
      <c r="C7252" s="42">
        <v>3145.8</v>
      </c>
      <c r="D7252" s="42">
        <v>1470</v>
      </c>
      <c r="E7252" s="43">
        <v>44621</v>
      </c>
    </row>
    <row r="7253" spans="1:5" x14ac:dyDescent="0.25">
      <c r="A7253" s="41" t="s">
        <v>58</v>
      </c>
      <c r="B7253" s="42">
        <v>2.14</v>
      </c>
      <c r="C7253" s="42">
        <v>3145.8</v>
      </c>
      <c r="D7253" s="42">
        <v>1470</v>
      </c>
      <c r="E7253" s="43">
        <v>44621</v>
      </c>
    </row>
    <row r="7254" spans="1:5" x14ac:dyDescent="0.25">
      <c r="A7254" s="41" t="s">
        <v>58</v>
      </c>
      <c r="B7254" s="42">
        <v>1.2629999999999999</v>
      </c>
      <c r="C7254" s="42">
        <v>1856.61</v>
      </c>
      <c r="D7254" s="42">
        <v>1470</v>
      </c>
      <c r="E7254" s="43">
        <v>44621</v>
      </c>
    </row>
    <row r="7255" spans="1:5" x14ac:dyDescent="0.25">
      <c r="A7255" s="41" t="s">
        <v>58</v>
      </c>
      <c r="B7255" s="42">
        <v>2</v>
      </c>
      <c r="C7255" s="42">
        <v>2940</v>
      </c>
      <c r="D7255" s="42">
        <v>1470</v>
      </c>
      <c r="E7255" s="43">
        <v>44621</v>
      </c>
    </row>
    <row r="7256" spans="1:5" x14ac:dyDescent="0.25">
      <c r="A7256" s="41" t="s">
        <v>58</v>
      </c>
      <c r="B7256" s="42">
        <v>2</v>
      </c>
      <c r="C7256" s="42">
        <v>2940</v>
      </c>
      <c r="D7256" s="42">
        <v>1470</v>
      </c>
      <c r="E7256" s="43">
        <v>44621</v>
      </c>
    </row>
    <row r="7257" spans="1:5" x14ac:dyDescent="0.25">
      <c r="A7257" s="41" t="s">
        <v>58</v>
      </c>
      <c r="B7257" s="42">
        <v>1.5</v>
      </c>
      <c r="C7257" s="42">
        <v>2205</v>
      </c>
      <c r="D7257" s="42">
        <v>1470</v>
      </c>
      <c r="E7257" s="43">
        <v>44621</v>
      </c>
    </row>
    <row r="7258" spans="1:5" x14ac:dyDescent="0.25">
      <c r="A7258" s="41" t="s">
        <v>77</v>
      </c>
      <c r="B7258" s="42">
        <v>0.4</v>
      </c>
      <c r="C7258" s="42">
        <v>206</v>
      </c>
      <c r="D7258" s="42">
        <v>515</v>
      </c>
      <c r="E7258" s="43">
        <v>44621</v>
      </c>
    </row>
    <row r="7259" spans="1:5" x14ac:dyDescent="0.25">
      <c r="A7259" s="41" t="s">
        <v>77</v>
      </c>
      <c r="B7259" s="42">
        <v>5.25</v>
      </c>
      <c r="C7259" s="42">
        <v>2703.75</v>
      </c>
      <c r="D7259" s="42">
        <v>515</v>
      </c>
      <c r="E7259" s="43">
        <v>44621</v>
      </c>
    </row>
    <row r="7260" spans="1:5" x14ac:dyDescent="0.25">
      <c r="A7260" s="41" t="s">
        <v>77</v>
      </c>
      <c r="B7260" s="42">
        <v>5.25</v>
      </c>
      <c r="C7260" s="42">
        <v>2896.13</v>
      </c>
      <c r="D7260" s="42">
        <v>551.64</v>
      </c>
      <c r="E7260" s="43">
        <v>44621</v>
      </c>
    </row>
    <row r="7261" spans="1:5" x14ac:dyDescent="0.25">
      <c r="A7261" s="41" t="s">
        <v>77</v>
      </c>
      <c r="B7261" s="42">
        <v>12.6</v>
      </c>
      <c r="C7261" s="42">
        <v>7100.32</v>
      </c>
      <c r="D7261" s="42">
        <v>563.52</v>
      </c>
      <c r="E7261" s="43">
        <v>44621</v>
      </c>
    </row>
    <row r="7262" spans="1:5" x14ac:dyDescent="0.25">
      <c r="A7262" s="41" t="s">
        <v>77</v>
      </c>
      <c r="B7262" s="42">
        <v>5.6</v>
      </c>
      <c r="C7262" s="42">
        <v>3203.2</v>
      </c>
      <c r="D7262" s="42">
        <v>572</v>
      </c>
      <c r="E7262" s="43">
        <v>44621</v>
      </c>
    </row>
    <row r="7263" spans="1:5" x14ac:dyDescent="0.25">
      <c r="A7263" s="41" t="s">
        <v>77</v>
      </c>
      <c r="B7263" s="42">
        <v>7</v>
      </c>
      <c r="C7263" s="42">
        <v>4004</v>
      </c>
      <c r="D7263" s="42">
        <v>572</v>
      </c>
      <c r="E7263" s="43">
        <v>44621</v>
      </c>
    </row>
    <row r="7264" spans="1:5" x14ac:dyDescent="0.25">
      <c r="A7264" s="41" t="s">
        <v>77</v>
      </c>
      <c r="B7264" s="42">
        <v>5.4</v>
      </c>
      <c r="C7264" s="42">
        <v>3088.8</v>
      </c>
      <c r="D7264" s="42">
        <v>572</v>
      </c>
      <c r="E7264" s="43">
        <v>44621</v>
      </c>
    </row>
    <row r="7265" spans="1:5" x14ac:dyDescent="0.25">
      <c r="A7265" s="41" t="s">
        <v>77</v>
      </c>
      <c r="B7265" s="42">
        <v>4.55</v>
      </c>
      <c r="C7265" s="42">
        <v>2602.6</v>
      </c>
      <c r="D7265" s="42">
        <v>572</v>
      </c>
      <c r="E7265" s="43">
        <v>44621</v>
      </c>
    </row>
    <row r="7266" spans="1:5" x14ac:dyDescent="0.25">
      <c r="A7266" s="41" t="s">
        <v>77</v>
      </c>
      <c r="B7266" s="42">
        <v>7.45</v>
      </c>
      <c r="C7266" s="42">
        <v>4261.3999999999996</v>
      </c>
      <c r="D7266" s="42">
        <v>572</v>
      </c>
      <c r="E7266" s="43">
        <v>44621</v>
      </c>
    </row>
    <row r="7267" spans="1:5" x14ac:dyDescent="0.25">
      <c r="A7267" s="41" t="s">
        <v>84</v>
      </c>
      <c r="B7267" s="42">
        <v>0.56999999999999995</v>
      </c>
      <c r="C7267" s="42">
        <v>189.35</v>
      </c>
      <c r="D7267" s="42">
        <v>332.19</v>
      </c>
      <c r="E7267" s="43">
        <v>44621</v>
      </c>
    </row>
    <row r="7268" spans="1:5" x14ac:dyDescent="0.25">
      <c r="A7268" s="41" t="s">
        <v>84</v>
      </c>
      <c r="B7268" s="42">
        <v>1.7829999999999999</v>
      </c>
      <c r="C7268" s="42">
        <v>592.30999999999995</v>
      </c>
      <c r="D7268" s="42">
        <v>332.2</v>
      </c>
      <c r="E7268" s="43">
        <v>44621</v>
      </c>
    </row>
    <row r="7269" spans="1:5" x14ac:dyDescent="0.25">
      <c r="A7269" s="41" t="s">
        <v>84</v>
      </c>
      <c r="B7269" s="42">
        <v>3.9340000000000002</v>
      </c>
      <c r="C7269" s="42">
        <v>1306.8800000000001</v>
      </c>
      <c r="D7269" s="42">
        <v>332.2</v>
      </c>
      <c r="E7269" s="43">
        <v>44621</v>
      </c>
    </row>
    <row r="7270" spans="1:5" x14ac:dyDescent="0.25">
      <c r="A7270" s="41" t="s">
        <v>84</v>
      </c>
      <c r="B7270" s="42">
        <v>7.0000000000000001E-3</v>
      </c>
      <c r="C7270" s="42">
        <v>2.33</v>
      </c>
      <c r="D7270" s="42">
        <v>332.86</v>
      </c>
      <c r="E7270" s="43">
        <v>44621</v>
      </c>
    </row>
    <row r="7271" spans="1:5" x14ac:dyDescent="0.25">
      <c r="A7271" s="41" t="s">
        <v>84</v>
      </c>
      <c r="B7271" s="42">
        <v>0.24</v>
      </c>
      <c r="C7271" s="42">
        <v>79.72</v>
      </c>
      <c r="D7271" s="42">
        <v>332.17</v>
      </c>
      <c r="E7271" s="43">
        <v>44621</v>
      </c>
    </row>
    <row r="7272" spans="1:5" x14ac:dyDescent="0.25">
      <c r="A7272" s="41" t="s">
        <v>84</v>
      </c>
      <c r="B7272" s="42">
        <v>2.9180000000000001</v>
      </c>
      <c r="C7272" s="42">
        <v>969.37</v>
      </c>
      <c r="D7272" s="42">
        <v>332.2</v>
      </c>
      <c r="E7272" s="43">
        <v>44621</v>
      </c>
    </row>
    <row r="7273" spans="1:5" x14ac:dyDescent="0.25">
      <c r="A7273" s="41" t="s">
        <v>84</v>
      </c>
      <c r="B7273" s="42">
        <v>4.99</v>
      </c>
      <c r="C7273" s="42">
        <v>1657.7</v>
      </c>
      <c r="D7273" s="42">
        <v>332.2</v>
      </c>
      <c r="E7273" s="43">
        <v>44621</v>
      </c>
    </row>
    <row r="7274" spans="1:5" x14ac:dyDescent="0.25">
      <c r="A7274" s="41" t="s">
        <v>84</v>
      </c>
      <c r="B7274" s="42">
        <v>0.41</v>
      </c>
      <c r="C7274" s="42">
        <v>136.19999999999999</v>
      </c>
      <c r="D7274" s="42">
        <v>332.2</v>
      </c>
      <c r="E7274" s="43">
        <v>44621</v>
      </c>
    </row>
    <row r="7275" spans="1:5" x14ac:dyDescent="0.25">
      <c r="A7275" s="41" t="s">
        <v>84</v>
      </c>
      <c r="B7275" s="42">
        <v>0.51</v>
      </c>
      <c r="C7275" s="42">
        <v>173.46</v>
      </c>
      <c r="D7275" s="42">
        <v>340.12</v>
      </c>
      <c r="E7275" s="43">
        <v>44621</v>
      </c>
    </row>
    <row r="7276" spans="1:5" x14ac:dyDescent="0.25">
      <c r="A7276" s="41" t="s">
        <v>84</v>
      </c>
      <c r="B7276" s="42">
        <v>5.181</v>
      </c>
      <c r="C7276" s="42">
        <v>1771.91</v>
      </c>
      <c r="D7276" s="42">
        <v>342</v>
      </c>
      <c r="E7276" s="43">
        <v>44621</v>
      </c>
    </row>
    <row r="7277" spans="1:5" x14ac:dyDescent="0.25">
      <c r="A7277" s="41" t="s">
        <v>84</v>
      </c>
      <c r="B7277" s="42">
        <v>1.0900000000000001</v>
      </c>
      <c r="C7277" s="42">
        <v>372.78</v>
      </c>
      <c r="D7277" s="42">
        <v>342</v>
      </c>
      <c r="E7277" s="43">
        <v>44621</v>
      </c>
    </row>
    <row r="7278" spans="1:5" x14ac:dyDescent="0.25">
      <c r="A7278" s="41" t="s">
        <v>84</v>
      </c>
      <c r="B7278" s="42">
        <v>0.99299999999999999</v>
      </c>
      <c r="C7278" s="42">
        <v>339.6</v>
      </c>
      <c r="D7278" s="42">
        <v>341.99</v>
      </c>
      <c r="E7278" s="43">
        <v>44621</v>
      </c>
    </row>
    <row r="7279" spans="1:5" x14ac:dyDescent="0.25">
      <c r="A7279" s="41" t="s">
        <v>84</v>
      </c>
      <c r="B7279" s="42">
        <v>4.6500000000000004</v>
      </c>
      <c r="C7279" s="42">
        <v>1590.3</v>
      </c>
      <c r="D7279" s="42">
        <v>342</v>
      </c>
      <c r="E7279" s="43">
        <v>44621</v>
      </c>
    </row>
    <row r="7280" spans="1:5" x14ac:dyDescent="0.25">
      <c r="A7280" s="41" t="s">
        <v>84</v>
      </c>
      <c r="B7280" s="42">
        <v>7.0000000000000001E-3</v>
      </c>
      <c r="C7280" s="42">
        <v>2.39</v>
      </c>
      <c r="D7280" s="42">
        <v>341.43</v>
      </c>
      <c r="E7280" s="43">
        <v>44621</v>
      </c>
    </row>
    <row r="7281" spans="1:5" x14ac:dyDescent="0.25">
      <c r="A7281" s="41" t="s">
        <v>84</v>
      </c>
      <c r="B7281" s="42">
        <v>0.15</v>
      </c>
      <c r="C7281" s="42">
        <v>51.3</v>
      </c>
      <c r="D7281" s="42">
        <v>342</v>
      </c>
      <c r="E7281" s="43">
        <v>44621</v>
      </c>
    </row>
    <row r="7282" spans="1:5" x14ac:dyDescent="0.25">
      <c r="A7282" s="41" t="s">
        <v>84</v>
      </c>
      <c r="B7282" s="42">
        <v>1.3779999999999999</v>
      </c>
      <c r="C7282" s="42">
        <v>471.28</v>
      </c>
      <c r="D7282" s="42">
        <v>342</v>
      </c>
      <c r="E7282" s="43">
        <v>44621</v>
      </c>
    </row>
    <row r="7283" spans="1:5" x14ac:dyDescent="0.25">
      <c r="A7283" s="41" t="s">
        <v>84</v>
      </c>
      <c r="B7283" s="42">
        <v>5.3659999999999997</v>
      </c>
      <c r="C7283" s="42">
        <v>1835.17</v>
      </c>
      <c r="D7283" s="42">
        <v>342</v>
      </c>
      <c r="E7283" s="43">
        <v>44621</v>
      </c>
    </row>
    <row r="7284" spans="1:5" x14ac:dyDescent="0.25">
      <c r="A7284" s="41" t="s">
        <v>84</v>
      </c>
      <c r="B7284" s="42">
        <v>0.15</v>
      </c>
      <c r="C7284" s="42">
        <v>51.3</v>
      </c>
      <c r="D7284" s="42">
        <v>342</v>
      </c>
      <c r="E7284" s="43">
        <v>44621</v>
      </c>
    </row>
    <row r="7285" spans="1:5" x14ac:dyDescent="0.25">
      <c r="A7285" s="41" t="s">
        <v>84</v>
      </c>
      <c r="B7285" s="42">
        <v>1.073</v>
      </c>
      <c r="C7285" s="42">
        <v>366.96</v>
      </c>
      <c r="D7285" s="42">
        <v>341.99</v>
      </c>
      <c r="E7285" s="43">
        <v>44621</v>
      </c>
    </row>
    <row r="7286" spans="1:5" x14ac:dyDescent="0.25">
      <c r="A7286" s="41" t="s">
        <v>84</v>
      </c>
      <c r="B7286" s="42">
        <v>4.8019999999999996</v>
      </c>
      <c r="C7286" s="42">
        <v>1641.85</v>
      </c>
      <c r="D7286" s="42">
        <v>341.91</v>
      </c>
      <c r="E7286" s="43">
        <v>44621</v>
      </c>
    </row>
    <row r="7287" spans="1:5" x14ac:dyDescent="0.25">
      <c r="A7287" s="41" t="s">
        <v>84</v>
      </c>
      <c r="B7287" s="42">
        <v>1.4E-2</v>
      </c>
      <c r="C7287" s="42">
        <v>4.76</v>
      </c>
      <c r="D7287" s="42">
        <v>340</v>
      </c>
      <c r="E7287" s="43">
        <v>44621</v>
      </c>
    </row>
    <row r="7288" spans="1:5" x14ac:dyDescent="0.25">
      <c r="A7288" s="41" t="s">
        <v>84</v>
      </c>
      <c r="B7288" s="42">
        <v>0.28999999999999998</v>
      </c>
      <c r="C7288" s="42">
        <v>98.66</v>
      </c>
      <c r="D7288" s="42">
        <v>340.21</v>
      </c>
      <c r="E7288" s="43">
        <v>44621</v>
      </c>
    </row>
    <row r="7289" spans="1:5" x14ac:dyDescent="0.25">
      <c r="A7289" s="41" t="s">
        <v>84</v>
      </c>
      <c r="B7289" s="42">
        <v>0.86199999999999999</v>
      </c>
      <c r="C7289" s="42">
        <v>293.27</v>
      </c>
      <c r="D7289" s="42">
        <v>340.22</v>
      </c>
      <c r="E7289" s="43">
        <v>44621</v>
      </c>
    </row>
    <row r="7290" spans="1:5" x14ac:dyDescent="0.25">
      <c r="A7290" s="41" t="s">
        <v>84</v>
      </c>
      <c r="B7290" s="42">
        <v>5.35</v>
      </c>
      <c r="C7290" s="42">
        <v>1820.23</v>
      </c>
      <c r="D7290" s="42">
        <v>340.23</v>
      </c>
      <c r="E7290" s="43">
        <v>44621</v>
      </c>
    </row>
    <row r="7291" spans="1:5" x14ac:dyDescent="0.25">
      <c r="A7291" s="41" t="s">
        <v>84</v>
      </c>
      <c r="B7291" s="42">
        <v>0.15</v>
      </c>
      <c r="C7291" s="42">
        <v>51.03</v>
      </c>
      <c r="D7291" s="42">
        <v>340.2</v>
      </c>
      <c r="E7291" s="43">
        <v>44621</v>
      </c>
    </row>
    <row r="7292" spans="1:5" x14ac:dyDescent="0.25">
      <c r="A7292" s="41" t="s">
        <v>84</v>
      </c>
      <c r="B7292" s="42">
        <v>0.92600000000000005</v>
      </c>
      <c r="C7292" s="42">
        <v>315.05</v>
      </c>
      <c r="D7292" s="42">
        <v>340.23</v>
      </c>
      <c r="E7292" s="43">
        <v>44621</v>
      </c>
    </row>
    <row r="7293" spans="1:5" x14ac:dyDescent="0.25">
      <c r="A7293" s="41" t="s">
        <v>84</v>
      </c>
      <c r="B7293" s="42">
        <v>5.3639999999999999</v>
      </c>
      <c r="C7293" s="42">
        <v>1825</v>
      </c>
      <c r="D7293" s="42">
        <v>340.23</v>
      </c>
      <c r="E7293" s="43">
        <v>44621</v>
      </c>
    </row>
    <row r="7294" spans="1:5" x14ac:dyDescent="0.25">
      <c r="A7294" s="41" t="s">
        <v>84</v>
      </c>
      <c r="B7294" s="42">
        <v>1.4E-2</v>
      </c>
      <c r="C7294" s="42">
        <v>4.76</v>
      </c>
      <c r="D7294" s="42">
        <v>340</v>
      </c>
      <c r="E7294" s="43">
        <v>44621</v>
      </c>
    </row>
    <row r="7295" spans="1:5" x14ac:dyDescent="0.25">
      <c r="A7295" s="41" t="s">
        <v>84</v>
      </c>
      <c r="B7295" s="42">
        <v>0.18</v>
      </c>
      <c r="C7295" s="42">
        <v>61.24</v>
      </c>
      <c r="D7295" s="42">
        <v>340.22</v>
      </c>
      <c r="E7295" s="43">
        <v>44621</v>
      </c>
    </row>
    <row r="7296" spans="1:5" x14ac:dyDescent="0.25">
      <c r="A7296" s="41" t="s">
        <v>84</v>
      </c>
      <c r="B7296" s="42">
        <v>1.865</v>
      </c>
      <c r="C7296" s="42">
        <v>634.54999999999995</v>
      </c>
      <c r="D7296" s="42">
        <v>340.24</v>
      </c>
      <c r="E7296" s="43">
        <v>44621</v>
      </c>
    </row>
    <row r="7297" spans="1:5" x14ac:dyDescent="0.25">
      <c r="A7297" s="41" t="s">
        <v>84</v>
      </c>
      <c r="B7297" s="42">
        <v>4.95</v>
      </c>
      <c r="C7297" s="42">
        <v>1691.95</v>
      </c>
      <c r="D7297" s="42">
        <v>341.81</v>
      </c>
      <c r="E7297" s="43">
        <v>44621</v>
      </c>
    </row>
    <row r="7298" spans="1:5" x14ac:dyDescent="0.25">
      <c r="A7298" s="41" t="s">
        <v>84</v>
      </c>
      <c r="B7298" s="42">
        <v>0.15</v>
      </c>
      <c r="C7298" s="42">
        <v>51.3</v>
      </c>
      <c r="D7298" s="42">
        <v>342</v>
      </c>
      <c r="E7298" s="43">
        <v>44621</v>
      </c>
    </row>
    <row r="7299" spans="1:5" x14ac:dyDescent="0.25">
      <c r="A7299" s="41" t="s">
        <v>84</v>
      </c>
      <c r="B7299" s="42">
        <v>0.98799999999999999</v>
      </c>
      <c r="C7299" s="42">
        <v>337.9</v>
      </c>
      <c r="D7299" s="42">
        <v>342</v>
      </c>
      <c r="E7299" s="43">
        <v>44621</v>
      </c>
    </row>
    <row r="7300" spans="1:5" x14ac:dyDescent="0.25">
      <c r="A7300" s="41" t="s">
        <v>84</v>
      </c>
      <c r="B7300" s="42">
        <v>5.4660000000000002</v>
      </c>
      <c r="C7300" s="42">
        <v>1869.37</v>
      </c>
      <c r="D7300" s="42">
        <v>342</v>
      </c>
      <c r="E7300" s="43">
        <v>44621</v>
      </c>
    </row>
    <row r="7301" spans="1:5" x14ac:dyDescent="0.25">
      <c r="A7301" s="41" t="s">
        <v>84</v>
      </c>
      <c r="B7301" s="42">
        <v>6.0000000000000001E-3</v>
      </c>
      <c r="C7301" s="42">
        <v>2.0499999999999998</v>
      </c>
      <c r="D7301" s="42">
        <v>341.67</v>
      </c>
      <c r="E7301" s="43">
        <v>44621</v>
      </c>
    </row>
    <row r="7302" spans="1:5" x14ac:dyDescent="0.25">
      <c r="A7302" s="41" t="s">
        <v>84</v>
      </c>
      <c r="B7302" s="42">
        <v>0.18</v>
      </c>
      <c r="C7302" s="42">
        <v>61.56</v>
      </c>
      <c r="D7302" s="42">
        <v>342</v>
      </c>
      <c r="E7302" s="43">
        <v>44621</v>
      </c>
    </row>
    <row r="7303" spans="1:5" x14ac:dyDescent="0.25">
      <c r="A7303" s="41" t="s">
        <v>84</v>
      </c>
      <c r="B7303" s="42">
        <v>1.974</v>
      </c>
      <c r="C7303" s="42">
        <v>675.11</v>
      </c>
      <c r="D7303" s="42">
        <v>342</v>
      </c>
      <c r="E7303" s="43">
        <v>44621</v>
      </c>
    </row>
    <row r="7304" spans="1:5" x14ac:dyDescent="0.25">
      <c r="A7304" s="41" t="s">
        <v>84</v>
      </c>
      <c r="B7304" s="42">
        <v>4.3520000000000003</v>
      </c>
      <c r="C7304" s="42">
        <v>1488.38</v>
      </c>
      <c r="D7304" s="42">
        <v>342</v>
      </c>
      <c r="E7304" s="43">
        <v>44621</v>
      </c>
    </row>
    <row r="7305" spans="1:5" x14ac:dyDescent="0.25">
      <c r="A7305" s="41" t="s">
        <v>84</v>
      </c>
      <c r="B7305" s="42">
        <v>1.1499999999999999</v>
      </c>
      <c r="C7305" s="42">
        <v>393.3</v>
      </c>
      <c r="D7305" s="42">
        <v>342</v>
      </c>
      <c r="E7305" s="43">
        <v>44621</v>
      </c>
    </row>
    <row r="7306" spans="1:5" x14ac:dyDescent="0.25">
      <c r="A7306" s="41" t="s">
        <v>84</v>
      </c>
      <c r="B7306" s="42">
        <v>2.1739999999999999</v>
      </c>
      <c r="C7306" s="42">
        <v>743.51</v>
      </c>
      <c r="D7306" s="42">
        <v>342</v>
      </c>
      <c r="E7306" s="43">
        <v>44621</v>
      </c>
    </row>
    <row r="7307" spans="1:5" x14ac:dyDescent="0.25">
      <c r="A7307" s="41" t="s">
        <v>84</v>
      </c>
      <c r="B7307" s="42">
        <v>4.3</v>
      </c>
      <c r="C7307" s="42">
        <v>1473.37</v>
      </c>
      <c r="D7307" s="42">
        <v>342.64</v>
      </c>
      <c r="E7307" s="43">
        <v>44621</v>
      </c>
    </row>
    <row r="7308" spans="1:5" x14ac:dyDescent="0.25">
      <c r="A7308" s="41" t="s">
        <v>84</v>
      </c>
      <c r="B7308" s="42">
        <v>1.6E-2</v>
      </c>
      <c r="C7308" s="42">
        <v>5.76</v>
      </c>
      <c r="D7308" s="42">
        <v>360</v>
      </c>
      <c r="E7308" s="43">
        <v>44621</v>
      </c>
    </row>
    <row r="7309" spans="1:5" x14ac:dyDescent="0.25">
      <c r="A7309" s="41" t="s">
        <v>84</v>
      </c>
      <c r="B7309" s="42">
        <v>0.24</v>
      </c>
      <c r="C7309" s="42">
        <v>86.4</v>
      </c>
      <c r="D7309" s="42">
        <v>360</v>
      </c>
      <c r="E7309" s="43">
        <v>44621</v>
      </c>
    </row>
    <row r="7310" spans="1:5" x14ac:dyDescent="0.25">
      <c r="A7310" s="41" t="s">
        <v>84</v>
      </c>
      <c r="B7310" s="42">
        <v>2.1619999999999999</v>
      </c>
      <c r="C7310" s="42">
        <v>778.32</v>
      </c>
      <c r="D7310" s="42">
        <v>360</v>
      </c>
      <c r="E7310" s="43">
        <v>44621</v>
      </c>
    </row>
    <row r="7311" spans="1:5" x14ac:dyDescent="0.25">
      <c r="A7311" s="41" t="s">
        <v>84</v>
      </c>
      <c r="B7311" s="42">
        <v>4.3520000000000003</v>
      </c>
      <c r="C7311" s="42">
        <v>1566.72</v>
      </c>
      <c r="D7311" s="42">
        <v>360</v>
      </c>
      <c r="E7311" s="43">
        <v>44621</v>
      </c>
    </row>
    <row r="7312" spans="1:5" x14ac:dyDescent="0.25">
      <c r="A7312" s="41" t="s">
        <v>84</v>
      </c>
      <c r="B7312" s="42">
        <v>0.74</v>
      </c>
      <c r="C7312" s="42">
        <v>266.39999999999998</v>
      </c>
      <c r="D7312" s="42">
        <v>360</v>
      </c>
      <c r="E7312" s="43">
        <v>44621</v>
      </c>
    </row>
    <row r="7313" spans="1:5" x14ac:dyDescent="0.25">
      <c r="A7313" s="41" t="s">
        <v>84</v>
      </c>
      <c r="B7313" s="42">
        <v>2.3940000000000001</v>
      </c>
      <c r="C7313" s="42">
        <v>861.84</v>
      </c>
      <c r="D7313" s="42">
        <v>360</v>
      </c>
      <c r="E7313" s="43">
        <v>44621</v>
      </c>
    </row>
    <row r="7314" spans="1:5" x14ac:dyDescent="0.25">
      <c r="A7314" s="41" t="s">
        <v>84</v>
      </c>
      <c r="B7314" s="42">
        <v>4.3220000000000001</v>
      </c>
      <c r="C7314" s="42">
        <v>1555.92</v>
      </c>
      <c r="D7314" s="42">
        <v>360</v>
      </c>
      <c r="E7314" s="43">
        <v>44621</v>
      </c>
    </row>
    <row r="7315" spans="1:5" x14ac:dyDescent="0.25">
      <c r="A7315" s="41" t="s">
        <v>84</v>
      </c>
      <c r="B7315" s="42">
        <v>0.38</v>
      </c>
      <c r="C7315" s="42">
        <v>136.80000000000001</v>
      </c>
      <c r="D7315" s="42">
        <v>360</v>
      </c>
      <c r="E7315" s="43">
        <v>44621</v>
      </c>
    </row>
    <row r="7316" spans="1:5" x14ac:dyDescent="0.25">
      <c r="A7316" s="41" t="s">
        <v>84</v>
      </c>
      <c r="B7316" s="42">
        <v>2.1659999999999999</v>
      </c>
      <c r="C7316" s="42">
        <v>779.76</v>
      </c>
      <c r="D7316" s="42">
        <v>360</v>
      </c>
      <c r="E7316" s="43">
        <v>44621</v>
      </c>
    </row>
    <row r="7317" spans="1:5" x14ac:dyDescent="0.25">
      <c r="A7317" s="41" t="s">
        <v>84</v>
      </c>
      <c r="B7317" s="42">
        <v>4.3</v>
      </c>
      <c r="C7317" s="42">
        <v>1548</v>
      </c>
      <c r="D7317" s="42">
        <v>360</v>
      </c>
      <c r="E7317" s="43">
        <v>44621</v>
      </c>
    </row>
    <row r="7318" spans="1:5" x14ac:dyDescent="0.25">
      <c r="A7318" s="41" t="s">
        <v>84</v>
      </c>
      <c r="B7318" s="42">
        <v>0.21</v>
      </c>
      <c r="C7318" s="42">
        <v>75.599999999999994</v>
      </c>
      <c r="D7318" s="42">
        <v>360</v>
      </c>
      <c r="E7318" s="43">
        <v>44621</v>
      </c>
    </row>
    <row r="7319" spans="1:5" x14ac:dyDescent="0.25">
      <c r="A7319" s="41" t="s">
        <v>84</v>
      </c>
      <c r="B7319" s="42">
        <v>2.3220000000000001</v>
      </c>
      <c r="C7319" s="42">
        <v>835.92</v>
      </c>
      <c r="D7319" s="42">
        <v>360</v>
      </c>
      <c r="E7319" s="43">
        <v>44621</v>
      </c>
    </row>
    <row r="7320" spans="1:5" x14ac:dyDescent="0.25">
      <c r="A7320" s="41" t="s">
        <v>84</v>
      </c>
      <c r="B7320" s="42">
        <v>4.3179999999999996</v>
      </c>
      <c r="C7320" s="42">
        <v>1554.48</v>
      </c>
      <c r="D7320" s="42">
        <v>360</v>
      </c>
      <c r="E7320" s="43">
        <v>44621</v>
      </c>
    </row>
    <row r="7321" spans="1:5" x14ac:dyDescent="0.25">
      <c r="A7321" s="41" t="s">
        <v>84</v>
      </c>
      <c r="B7321" s="42">
        <v>8.0000000000000002E-3</v>
      </c>
      <c r="C7321" s="42">
        <v>2.88</v>
      </c>
      <c r="D7321" s="42">
        <v>360</v>
      </c>
      <c r="E7321" s="43">
        <v>44621</v>
      </c>
    </row>
    <row r="7322" spans="1:5" x14ac:dyDescent="0.25">
      <c r="A7322" s="41" t="s">
        <v>84</v>
      </c>
      <c r="B7322" s="42">
        <v>0.24</v>
      </c>
      <c r="C7322" s="42">
        <v>86.4</v>
      </c>
      <c r="D7322" s="42">
        <v>360</v>
      </c>
      <c r="E7322" s="43">
        <v>44621</v>
      </c>
    </row>
    <row r="7323" spans="1:5" x14ac:dyDescent="0.25">
      <c r="A7323" s="41" t="s">
        <v>84</v>
      </c>
      <c r="B7323" s="42">
        <v>2.2949999999999999</v>
      </c>
      <c r="C7323" s="42">
        <v>826.2</v>
      </c>
      <c r="D7323" s="42">
        <v>360</v>
      </c>
      <c r="E7323" s="43">
        <v>44621</v>
      </c>
    </row>
    <row r="7324" spans="1:5" x14ac:dyDescent="0.25">
      <c r="A7324" s="41" t="s">
        <v>84</v>
      </c>
      <c r="B7324" s="42">
        <v>4.3</v>
      </c>
      <c r="C7324" s="42">
        <v>1548</v>
      </c>
      <c r="D7324" s="42">
        <v>360</v>
      </c>
      <c r="E7324" s="43">
        <v>44621</v>
      </c>
    </row>
    <row r="7325" spans="1:5" x14ac:dyDescent="0.25">
      <c r="A7325" s="41" t="s">
        <v>84</v>
      </c>
      <c r="B7325" s="42">
        <v>7.0000000000000001E-3</v>
      </c>
      <c r="C7325" s="42">
        <v>2.52</v>
      </c>
      <c r="D7325" s="42">
        <v>360</v>
      </c>
      <c r="E7325" s="43">
        <v>44621</v>
      </c>
    </row>
    <row r="7326" spans="1:5" x14ac:dyDescent="0.25">
      <c r="A7326" s="41" t="s">
        <v>84</v>
      </c>
      <c r="B7326" s="42">
        <v>0.24</v>
      </c>
      <c r="C7326" s="42">
        <v>86.4</v>
      </c>
      <c r="D7326" s="42">
        <v>360</v>
      </c>
      <c r="E7326" s="43">
        <v>44621</v>
      </c>
    </row>
    <row r="7327" spans="1:5" x14ac:dyDescent="0.25">
      <c r="A7327" s="41" t="s">
        <v>84</v>
      </c>
      <c r="B7327" s="42">
        <v>2.89</v>
      </c>
      <c r="C7327" s="42">
        <v>1040.4000000000001</v>
      </c>
      <c r="D7327" s="42">
        <v>360</v>
      </c>
      <c r="E7327" s="43">
        <v>44621</v>
      </c>
    </row>
    <row r="7328" spans="1:5" x14ac:dyDescent="0.25">
      <c r="A7328" s="41" t="s">
        <v>84</v>
      </c>
      <c r="B7328" s="42">
        <v>4.3</v>
      </c>
      <c r="C7328" s="42">
        <v>1548</v>
      </c>
      <c r="D7328" s="42">
        <v>360</v>
      </c>
      <c r="E7328" s="43">
        <v>44621</v>
      </c>
    </row>
    <row r="7329" spans="1:5" x14ac:dyDescent="0.25">
      <c r="A7329" s="41" t="s">
        <v>84</v>
      </c>
      <c r="B7329" s="42">
        <v>1.6E-2</v>
      </c>
      <c r="C7329" s="42">
        <v>5.76</v>
      </c>
      <c r="D7329" s="42">
        <v>360</v>
      </c>
      <c r="E7329" s="43">
        <v>44621</v>
      </c>
    </row>
    <row r="7330" spans="1:5" x14ac:dyDescent="0.25">
      <c r="A7330" s="41" t="s">
        <v>84</v>
      </c>
      <c r="B7330" s="42">
        <v>0.24</v>
      </c>
      <c r="C7330" s="42">
        <v>86.4</v>
      </c>
      <c r="D7330" s="42">
        <v>360</v>
      </c>
      <c r="E7330" s="43">
        <v>44621</v>
      </c>
    </row>
    <row r="7331" spans="1:5" x14ac:dyDescent="0.25">
      <c r="A7331" s="41" t="s">
        <v>84</v>
      </c>
      <c r="B7331" s="42">
        <v>2.67</v>
      </c>
      <c r="C7331" s="42">
        <v>961.2</v>
      </c>
      <c r="D7331" s="42">
        <v>360</v>
      </c>
      <c r="E7331" s="43">
        <v>44621</v>
      </c>
    </row>
    <row r="7332" spans="1:5" x14ac:dyDescent="0.25">
      <c r="A7332" s="41" t="s">
        <v>84</v>
      </c>
      <c r="B7332" s="42">
        <v>4.3239999999999998</v>
      </c>
      <c r="C7332" s="42">
        <v>1556.64</v>
      </c>
      <c r="D7332" s="42">
        <v>360</v>
      </c>
      <c r="E7332" s="43">
        <v>44621</v>
      </c>
    </row>
    <row r="7333" spans="1:5" x14ac:dyDescent="0.25">
      <c r="A7333" s="41" t="s">
        <v>84</v>
      </c>
      <c r="B7333" s="42">
        <v>0.38</v>
      </c>
      <c r="C7333" s="42">
        <v>136.80000000000001</v>
      </c>
      <c r="D7333" s="42">
        <v>360</v>
      </c>
      <c r="E7333" s="43">
        <v>44621</v>
      </c>
    </row>
    <row r="7334" spans="1:5" x14ac:dyDescent="0.25">
      <c r="A7334" s="41" t="s">
        <v>84</v>
      </c>
      <c r="B7334" s="42">
        <v>2.2650000000000001</v>
      </c>
      <c r="C7334" s="42">
        <v>807.65</v>
      </c>
      <c r="D7334" s="42">
        <v>356.58</v>
      </c>
      <c r="E7334" s="43">
        <v>44621</v>
      </c>
    </row>
    <row r="7335" spans="1:5" x14ac:dyDescent="0.25">
      <c r="A7335" s="41" t="s">
        <v>84</v>
      </c>
      <c r="B7335" s="42">
        <v>4.3</v>
      </c>
      <c r="C7335" s="42">
        <v>1535.87</v>
      </c>
      <c r="D7335" s="42">
        <v>357.18</v>
      </c>
      <c r="E7335" s="43">
        <v>44621</v>
      </c>
    </row>
    <row r="7336" spans="1:5" x14ac:dyDescent="0.25">
      <c r="A7336" s="41" t="s">
        <v>84</v>
      </c>
      <c r="B7336" s="42">
        <v>1.6E-2</v>
      </c>
      <c r="C7336" s="42">
        <v>5.76</v>
      </c>
      <c r="D7336" s="42">
        <v>360</v>
      </c>
      <c r="E7336" s="43">
        <v>44621</v>
      </c>
    </row>
    <row r="7337" spans="1:5" x14ac:dyDescent="0.25">
      <c r="A7337" s="41" t="s">
        <v>84</v>
      </c>
      <c r="B7337" s="42">
        <v>0.24</v>
      </c>
      <c r="C7337" s="42">
        <v>86.4</v>
      </c>
      <c r="D7337" s="42">
        <v>360</v>
      </c>
      <c r="E7337" s="43">
        <v>44621</v>
      </c>
    </row>
    <row r="7338" spans="1:5" x14ac:dyDescent="0.25">
      <c r="A7338" s="41" t="s">
        <v>84</v>
      </c>
      <c r="B7338" s="42">
        <v>2.286</v>
      </c>
      <c r="C7338" s="42">
        <v>822.96</v>
      </c>
      <c r="D7338" s="42">
        <v>360</v>
      </c>
      <c r="E7338" s="43">
        <v>44621</v>
      </c>
    </row>
    <row r="7339" spans="1:5" x14ac:dyDescent="0.25">
      <c r="A7339" s="41" t="s">
        <v>84</v>
      </c>
      <c r="B7339" s="42">
        <v>4.3319999999999999</v>
      </c>
      <c r="C7339" s="42">
        <v>1559.52</v>
      </c>
      <c r="D7339" s="42">
        <v>360</v>
      </c>
      <c r="E7339" s="43">
        <v>44621</v>
      </c>
    </row>
    <row r="7340" spans="1:5" x14ac:dyDescent="0.25">
      <c r="A7340" s="41" t="s">
        <v>84</v>
      </c>
      <c r="B7340" s="42">
        <v>0.24</v>
      </c>
      <c r="C7340" s="42">
        <v>86.4</v>
      </c>
      <c r="D7340" s="42">
        <v>360</v>
      </c>
      <c r="E7340" s="43">
        <v>44621</v>
      </c>
    </row>
    <row r="7341" spans="1:5" x14ac:dyDescent="0.25">
      <c r="A7341" s="41" t="s">
        <v>84</v>
      </c>
      <c r="B7341" s="42">
        <v>2.2629999999999999</v>
      </c>
      <c r="C7341" s="42">
        <v>814.68</v>
      </c>
      <c r="D7341" s="42">
        <v>360</v>
      </c>
      <c r="E7341" s="43">
        <v>44621</v>
      </c>
    </row>
    <row r="7342" spans="1:5" x14ac:dyDescent="0.25">
      <c r="A7342" s="41" t="s">
        <v>84</v>
      </c>
      <c r="B7342" s="42">
        <v>6.2679999999999998</v>
      </c>
      <c r="C7342" s="42">
        <v>2256.48</v>
      </c>
      <c r="D7342" s="42">
        <v>360</v>
      </c>
      <c r="E7342" s="43">
        <v>44621</v>
      </c>
    </row>
    <row r="7343" spans="1:5" x14ac:dyDescent="0.25">
      <c r="A7343" s="41" t="s">
        <v>84</v>
      </c>
      <c r="B7343" s="42">
        <v>0.24</v>
      </c>
      <c r="C7343" s="42">
        <v>86.4</v>
      </c>
      <c r="D7343" s="42">
        <v>360</v>
      </c>
      <c r="E7343" s="43">
        <v>44621</v>
      </c>
    </row>
    <row r="7344" spans="1:5" x14ac:dyDescent="0.25">
      <c r="A7344" s="41" t="s">
        <v>84</v>
      </c>
      <c r="B7344" s="42">
        <v>2.7320000000000002</v>
      </c>
      <c r="C7344" s="42">
        <v>983.52</v>
      </c>
      <c r="D7344" s="42">
        <v>360</v>
      </c>
      <c r="E7344" s="43">
        <v>44621</v>
      </c>
    </row>
    <row r="7345" spans="1:5" x14ac:dyDescent="0.25">
      <c r="A7345" s="41" t="s">
        <v>84</v>
      </c>
      <c r="B7345" s="42">
        <v>3.9660000000000002</v>
      </c>
      <c r="C7345" s="42">
        <v>1427.76</v>
      </c>
      <c r="D7345" s="42">
        <v>360</v>
      </c>
      <c r="E7345" s="43">
        <v>44621</v>
      </c>
    </row>
    <row r="7346" spans="1:5" x14ac:dyDescent="0.25">
      <c r="A7346" s="41" t="s">
        <v>84</v>
      </c>
      <c r="B7346" s="42">
        <v>0.42</v>
      </c>
      <c r="C7346" s="42">
        <v>151.19999999999999</v>
      </c>
      <c r="D7346" s="42">
        <v>360</v>
      </c>
      <c r="E7346" s="43">
        <v>44621</v>
      </c>
    </row>
    <row r="7347" spans="1:5" x14ac:dyDescent="0.25">
      <c r="A7347" s="41" t="s">
        <v>84</v>
      </c>
      <c r="B7347" s="42">
        <v>1.0629999999999999</v>
      </c>
      <c r="C7347" s="42">
        <v>382.68</v>
      </c>
      <c r="D7347" s="42">
        <v>360</v>
      </c>
      <c r="E7347" s="43">
        <v>44621</v>
      </c>
    </row>
    <row r="7348" spans="1:5" x14ac:dyDescent="0.25">
      <c r="A7348" s="41" t="s">
        <v>84</v>
      </c>
      <c r="B7348" s="42">
        <v>7.0659999999999998</v>
      </c>
      <c r="C7348" s="42">
        <v>2543.7600000000002</v>
      </c>
      <c r="D7348" s="42">
        <v>360</v>
      </c>
      <c r="E7348" s="43">
        <v>44621</v>
      </c>
    </row>
    <row r="7349" spans="1:5" x14ac:dyDescent="0.25">
      <c r="A7349" s="41" t="s">
        <v>84</v>
      </c>
      <c r="B7349" s="42">
        <v>6.0000000000000001E-3</v>
      </c>
      <c r="C7349" s="42">
        <v>2.16</v>
      </c>
      <c r="D7349" s="42">
        <v>360</v>
      </c>
      <c r="E7349" s="43">
        <v>44621</v>
      </c>
    </row>
    <row r="7350" spans="1:5" x14ac:dyDescent="0.25">
      <c r="A7350" s="41" t="s">
        <v>84</v>
      </c>
      <c r="B7350" s="42">
        <v>0.96</v>
      </c>
      <c r="C7350" s="42">
        <v>345.6</v>
      </c>
      <c r="D7350" s="42">
        <v>360</v>
      </c>
      <c r="E7350" s="43">
        <v>44621</v>
      </c>
    </row>
    <row r="7351" spans="1:5" x14ac:dyDescent="0.25">
      <c r="A7351" s="41" t="s">
        <v>84</v>
      </c>
      <c r="B7351" s="42">
        <v>1.496</v>
      </c>
      <c r="C7351" s="42">
        <v>538.55999999999995</v>
      </c>
      <c r="D7351" s="42">
        <v>360</v>
      </c>
      <c r="E7351" s="43">
        <v>44621</v>
      </c>
    </row>
    <row r="7352" spans="1:5" x14ac:dyDescent="0.25">
      <c r="A7352" s="41" t="s">
        <v>84</v>
      </c>
      <c r="B7352" s="42">
        <v>7.0549999999999997</v>
      </c>
      <c r="C7352" s="42">
        <v>2539.8000000000002</v>
      </c>
      <c r="D7352" s="42">
        <v>360</v>
      </c>
      <c r="E7352" s="43">
        <v>44621</v>
      </c>
    </row>
    <row r="7353" spans="1:5" x14ac:dyDescent="0.25">
      <c r="A7353" s="41" t="s">
        <v>84</v>
      </c>
      <c r="B7353" s="42">
        <v>0.12</v>
      </c>
      <c r="C7353" s="42">
        <v>43.2</v>
      </c>
      <c r="D7353" s="42">
        <v>360</v>
      </c>
      <c r="E7353" s="43">
        <v>44621</v>
      </c>
    </row>
    <row r="7354" spans="1:5" x14ac:dyDescent="0.25">
      <c r="A7354" s="41" t="s">
        <v>84</v>
      </c>
      <c r="B7354" s="42">
        <v>1.054</v>
      </c>
      <c r="C7354" s="42">
        <v>379.44</v>
      </c>
      <c r="D7354" s="42">
        <v>360</v>
      </c>
      <c r="E7354" s="43">
        <v>44621</v>
      </c>
    </row>
    <row r="7355" spans="1:5" x14ac:dyDescent="0.25">
      <c r="A7355" s="41" t="s">
        <v>84</v>
      </c>
      <c r="B7355" s="42">
        <v>9.0399999999999991</v>
      </c>
      <c r="C7355" s="42">
        <v>3254.4</v>
      </c>
      <c r="D7355" s="42">
        <v>360</v>
      </c>
      <c r="E7355" s="43">
        <v>44621</v>
      </c>
    </row>
    <row r="7356" spans="1:5" x14ac:dyDescent="0.25">
      <c r="A7356" s="41" t="s">
        <v>84</v>
      </c>
      <c r="B7356" s="42">
        <v>1.2E-2</v>
      </c>
      <c r="C7356" s="42">
        <v>4.32</v>
      </c>
      <c r="D7356" s="42">
        <v>360</v>
      </c>
      <c r="E7356" s="43">
        <v>44621</v>
      </c>
    </row>
    <row r="7357" spans="1:5" x14ac:dyDescent="0.25">
      <c r="A7357" s="41" t="s">
        <v>84</v>
      </c>
      <c r="B7357" s="42">
        <v>0.18</v>
      </c>
      <c r="C7357" s="42">
        <v>64.8</v>
      </c>
      <c r="D7357" s="42">
        <v>360</v>
      </c>
      <c r="E7357" s="43">
        <v>44621</v>
      </c>
    </row>
    <row r="7358" spans="1:5" x14ac:dyDescent="0.25">
      <c r="A7358" s="41" t="s">
        <v>84</v>
      </c>
      <c r="B7358" s="42">
        <v>1.228</v>
      </c>
      <c r="C7358" s="42">
        <v>471.23</v>
      </c>
      <c r="D7358" s="42">
        <v>383.74</v>
      </c>
      <c r="E7358" s="43">
        <v>44621</v>
      </c>
    </row>
    <row r="7359" spans="1:5" x14ac:dyDescent="0.25">
      <c r="A7359" s="41" t="s">
        <v>84</v>
      </c>
      <c r="B7359" s="42">
        <v>9.0719999999999992</v>
      </c>
      <c r="C7359" s="42">
        <v>4263.84</v>
      </c>
      <c r="D7359" s="42">
        <v>470</v>
      </c>
      <c r="E7359" s="43">
        <v>44621</v>
      </c>
    </row>
    <row r="7360" spans="1:5" x14ac:dyDescent="0.25">
      <c r="A7360" s="41" t="s">
        <v>84</v>
      </c>
      <c r="B7360" s="42">
        <v>0.42</v>
      </c>
      <c r="C7360" s="42">
        <v>197.4</v>
      </c>
      <c r="D7360" s="42">
        <v>470</v>
      </c>
      <c r="E7360" s="43">
        <v>44621</v>
      </c>
    </row>
    <row r="7361" spans="1:5" x14ac:dyDescent="0.25">
      <c r="A7361" s="41" t="s">
        <v>84</v>
      </c>
      <c r="B7361" s="42">
        <v>1.5249999999999999</v>
      </c>
      <c r="C7361" s="42">
        <v>716.75</v>
      </c>
      <c r="D7361" s="42">
        <v>470</v>
      </c>
      <c r="E7361" s="43">
        <v>44621</v>
      </c>
    </row>
    <row r="7362" spans="1:5" x14ac:dyDescent="0.25">
      <c r="A7362" s="41" t="s">
        <v>84</v>
      </c>
      <c r="B7362" s="42">
        <v>8.9779999999999998</v>
      </c>
      <c r="C7362" s="42">
        <v>4219.66</v>
      </c>
      <c r="D7362" s="42">
        <v>470</v>
      </c>
      <c r="E7362" s="43">
        <v>44621</v>
      </c>
    </row>
    <row r="7363" spans="1:5" x14ac:dyDescent="0.25">
      <c r="A7363" s="41" t="s">
        <v>84</v>
      </c>
      <c r="B7363" s="42">
        <v>1.2E-2</v>
      </c>
      <c r="C7363" s="42">
        <v>5.64</v>
      </c>
      <c r="D7363" s="42">
        <v>470</v>
      </c>
      <c r="E7363" s="43">
        <v>44621</v>
      </c>
    </row>
    <row r="7364" spans="1:5" x14ac:dyDescent="0.25">
      <c r="A7364" s="41" t="s">
        <v>84</v>
      </c>
      <c r="B7364" s="42">
        <v>0.56000000000000005</v>
      </c>
      <c r="C7364" s="42">
        <v>263.2</v>
      </c>
      <c r="D7364" s="42">
        <v>470</v>
      </c>
      <c r="E7364" s="43">
        <v>44621</v>
      </c>
    </row>
    <row r="7365" spans="1:5" x14ac:dyDescent="0.25">
      <c r="A7365" s="41" t="s">
        <v>84</v>
      </c>
      <c r="B7365" s="42">
        <v>1.4119999999999999</v>
      </c>
      <c r="C7365" s="42">
        <v>663.64</v>
      </c>
      <c r="D7365" s="42">
        <v>470</v>
      </c>
      <c r="E7365" s="43">
        <v>44621</v>
      </c>
    </row>
    <row r="7366" spans="1:5" x14ac:dyDescent="0.25">
      <c r="A7366" s="41" t="s">
        <v>84</v>
      </c>
      <c r="B7366" s="42">
        <v>9.2200000000000006</v>
      </c>
      <c r="C7366" s="42">
        <v>4333.3999999999996</v>
      </c>
      <c r="D7366" s="42">
        <v>470</v>
      </c>
      <c r="E7366" s="43">
        <v>44621</v>
      </c>
    </row>
    <row r="7367" spans="1:5" x14ac:dyDescent="0.25">
      <c r="A7367" s="41" t="s">
        <v>84</v>
      </c>
      <c r="B7367" s="42">
        <v>0.12</v>
      </c>
      <c r="C7367" s="42">
        <v>56.4</v>
      </c>
      <c r="D7367" s="42">
        <v>470</v>
      </c>
      <c r="E7367" s="43">
        <v>44621</v>
      </c>
    </row>
    <row r="7368" spans="1:5" x14ac:dyDescent="0.25">
      <c r="A7368" s="41" t="s">
        <v>84</v>
      </c>
      <c r="B7368" s="42">
        <v>2.3479999999999999</v>
      </c>
      <c r="C7368" s="42">
        <v>1103.56</v>
      </c>
      <c r="D7368" s="42">
        <v>470</v>
      </c>
      <c r="E7368" s="43">
        <v>44621</v>
      </c>
    </row>
    <row r="7369" spans="1:5" x14ac:dyDescent="0.25">
      <c r="A7369" s="41" t="s">
        <v>84</v>
      </c>
      <c r="B7369" s="42">
        <v>9.2200000000000006</v>
      </c>
      <c r="C7369" s="42">
        <v>4333.3999999999996</v>
      </c>
      <c r="D7369" s="42">
        <v>470</v>
      </c>
      <c r="E7369" s="43">
        <v>44621</v>
      </c>
    </row>
    <row r="7370" spans="1:5" x14ac:dyDescent="0.25">
      <c r="A7370" s="41" t="s">
        <v>84</v>
      </c>
      <c r="B7370" s="42">
        <v>0.56000000000000005</v>
      </c>
      <c r="C7370" s="42">
        <v>263.2</v>
      </c>
      <c r="D7370" s="42">
        <v>470</v>
      </c>
      <c r="E7370" s="43">
        <v>44621</v>
      </c>
    </row>
    <row r="7371" spans="1:5" x14ac:dyDescent="0.25">
      <c r="A7371" s="41" t="s">
        <v>84</v>
      </c>
      <c r="B7371" s="42">
        <v>2.3479999999999999</v>
      </c>
      <c r="C7371" s="42">
        <v>1103.56</v>
      </c>
      <c r="D7371" s="42">
        <v>470</v>
      </c>
      <c r="E7371" s="43">
        <v>44621</v>
      </c>
    </row>
    <row r="7372" spans="1:5" x14ac:dyDescent="0.25">
      <c r="A7372" s="41" t="s">
        <v>84</v>
      </c>
      <c r="B7372" s="42">
        <v>9.2200000000000006</v>
      </c>
      <c r="C7372" s="42">
        <v>4333.43</v>
      </c>
      <c r="D7372" s="42">
        <v>470</v>
      </c>
      <c r="E7372" s="43">
        <v>44621</v>
      </c>
    </row>
    <row r="7373" spans="1:5" x14ac:dyDescent="0.25">
      <c r="A7373" s="41" t="s">
        <v>85</v>
      </c>
      <c r="B7373" s="42">
        <v>0.6</v>
      </c>
      <c r="C7373" s="42">
        <v>270</v>
      </c>
      <c r="D7373" s="42">
        <v>450</v>
      </c>
      <c r="E7373" s="43">
        <v>44621</v>
      </c>
    </row>
    <row r="7374" spans="1:5" x14ac:dyDescent="0.25">
      <c r="A7374" s="41" t="s">
        <v>85</v>
      </c>
      <c r="B7374" s="42">
        <v>0.51</v>
      </c>
      <c r="C7374" s="42">
        <v>229.5</v>
      </c>
      <c r="D7374" s="42">
        <v>450</v>
      </c>
      <c r="E7374" s="43">
        <v>44621</v>
      </c>
    </row>
    <row r="7375" spans="1:5" x14ac:dyDescent="0.25">
      <c r="A7375" s="41" t="s">
        <v>85</v>
      </c>
      <c r="B7375" s="42">
        <v>0.51</v>
      </c>
      <c r="C7375" s="42">
        <v>229.5</v>
      </c>
      <c r="D7375" s="42">
        <v>450</v>
      </c>
      <c r="E7375" s="43">
        <v>44621</v>
      </c>
    </row>
    <row r="7376" spans="1:5" x14ac:dyDescent="0.25">
      <c r="A7376" s="41" t="s">
        <v>85</v>
      </c>
      <c r="B7376" s="42">
        <v>0.51</v>
      </c>
      <c r="C7376" s="42">
        <v>229.5</v>
      </c>
      <c r="D7376" s="42">
        <v>450</v>
      </c>
      <c r="E7376" s="43">
        <v>44621</v>
      </c>
    </row>
    <row r="7377" spans="1:5" x14ac:dyDescent="0.25">
      <c r="A7377" s="41" t="s">
        <v>85</v>
      </c>
      <c r="B7377" s="42">
        <v>0.51</v>
      </c>
      <c r="C7377" s="42">
        <v>229.5</v>
      </c>
      <c r="D7377" s="42">
        <v>450</v>
      </c>
      <c r="E7377" s="43">
        <v>44621</v>
      </c>
    </row>
    <row r="7378" spans="1:5" x14ac:dyDescent="0.25">
      <c r="A7378" s="41" t="s">
        <v>85</v>
      </c>
      <c r="B7378" s="42">
        <v>0.51</v>
      </c>
      <c r="C7378" s="42">
        <v>229.5</v>
      </c>
      <c r="D7378" s="42">
        <v>450</v>
      </c>
      <c r="E7378" s="43">
        <v>44621</v>
      </c>
    </row>
    <row r="7379" spans="1:5" x14ac:dyDescent="0.25">
      <c r="A7379" s="41" t="s">
        <v>85</v>
      </c>
      <c r="B7379" s="42">
        <v>0.51</v>
      </c>
      <c r="C7379" s="42">
        <v>229.5</v>
      </c>
      <c r="D7379" s="42">
        <v>450</v>
      </c>
      <c r="E7379" s="43">
        <v>44621</v>
      </c>
    </row>
    <row r="7380" spans="1:5" x14ac:dyDescent="0.25">
      <c r="A7380" s="41" t="s">
        <v>85</v>
      </c>
      <c r="B7380" s="42">
        <v>0.51</v>
      </c>
      <c r="C7380" s="42">
        <v>229.5</v>
      </c>
      <c r="D7380" s="42">
        <v>450</v>
      </c>
      <c r="E7380" s="43">
        <v>44621</v>
      </c>
    </row>
    <row r="7381" spans="1:5" x14ac:dyDescent="0.25">
      <c r="A7381" s="41" t="s">
        <v>85</v>
      </c>
      <c r="B7381" s="42">
        <v>0.51</v>
      </c>
      <c r="C7381" s="42">
        <v>229.5</v>
      </c>
      <c r="D7381" s="42">
        <v>450</v>
      </c>
      <c r="E7381" s="43">
        <v>44621</v>
      </c>
    </row>
    <row r="7382" spans="1:5" x14ac:dyDescent="0.25">
      <c r="A7382" s="41" t="s">
        <v>85</v>
      </c>
      <c r="B7382" s="42">
        <v>0.51</v>
      </c>
      <c r="C7382" s="42">
        <v>229.5</v>
      </c>
      <c r="D7382" s="42">
        <v>450</v>
      </c>
      <c r="E7382" s="43">
        <v>44621</v>
      </c>
    </row>
    <row r="7383" spans="1:5" x14ac:dyDescent="0.25">
      <c r="A7383" s="41" t="s">
        <v>85</v>
      </c>
      <c r="B7383" s="42">
        <v>0.6</v>
      </c>
      <c r="C7383" s="42">
        <v>270</v>
      </c>
      <c r="D7383" s="42">
        <v>450</v>
      </c>
      <c r="E7383" s="43">
        <v>44621</v>
      </c>
    </row>
    <row r="7384" spans="1:5" x14ac:dyDescent="0.25">
      <c r="A7384" s="41" t="s">
        <v>85</v>
      </c>
      <c r="B7384" s="42">
        <v>0.6</v>
      </c>
      <c r="C7384" s="42">
        <v>270</v>
      </c>
      <c r="D7384" s="42">
        <v>450</v>
      </c>
      <c r="E7384" s="43">
        <v>44621</v>
      </c>
    </row>
    <row r="7385" spans="1:5" x14ac:dyDescent="0.25">
      <c r="A7385" s="41" t="s">
        <v>85</v>
      </c>
      <c r="B7385" s="42">
        <v>0.6</v>
      </c>
      <c r="C7385" s="42">
        <v>270</v>
      </c>
      <c r="D7385" s="42">
        <v>450</v>
      </c>
      <c r="E7385" s="43">
        <v>44621</v>
      </c>
    </row>
    <row r="7386" spans="1:5" x14ac:dyDescent="0.25">
      <c r="A7386" s="41" t="s">
        <v>85</v>
      </c>
      <c r="B7386" s="42">
        <v>0.6</v>
      </c>
      <c r="C7386" s="42">
        <v>270</v>
      </c>
      <c r="D7386" s="42">
        <v>450</v>
      </c>
      <c r="E7386" s="43">
        <v>44621</v>
      </c>
    </row>
    <row r="7387" spans="1:5" x14ac:dyDescent="0.25">
      <c r="A7387" s="41" t="s">
        <v>85</v>
      </c>
      <c r="B7387" s="42">
        <v>0.6</v>
      </c>
      <c r="C7387" s="42">
        <v>270</v>
      </c>
      <c r="D7387" s="42">
        <v>450</v>
      </c>
      <c r="E7387" s="43">
        <v>44621</v>
      </c>
    </row>
    <row r="7388" spans="1:5" x14ac:dyDescent="0.25">
      <c r="A7388" s="41" t="s">
        <v>85</v>
      </c>
      <c r="B7388" s="42">
        <v>0.6</v>
      </c>
      <c r="C7388" s="42">
        <v>270</v>
      </c>
      <c r="D7388" s="42">
        <v>450</v>
      </c>
      <c r="E7388" s="43">
        <v>44621</v>
      </c>
    </row>
    <row r="7389" spans="1:5" x14ac:dyDescent="0.25">
      <c r="A7389" s="41" t="s">
        <v>85</v>
      </c>
      <c r="B7389" s="42">
        <v>0.6</v>
      </c>
      <c r="C7389" s="42">
        <v>270</v>
      </c>
      <c r="D7389" s="42">
        <v>450</v>
      </c>
      <c r="E7389" s="43">
        <v>44621</v>
      </c>
    </row>
    <row r="7390" spans="1:5" x14ac:dyDescent="0.25">
      <c r="A7390" s="41" t="s">
        <v>85</v>
      </c>
      <c r="B7390" s="42">
        <v>0.6</v>
      </c>
      <c r="C7390" s="42">
        <v>270</v>
      </c>
      <c r="D7390" s="42">
        <v>450</v>
      </c>
      <c r="E7390" s="43">
        <v>44621</v>
      </c>
    </row>
    <row r="7391" spans="1:5" x14ac:dyDescent="0.25">
      <c r="A7391" s="41" t="s">
        <v>85</v>
      </c>
      <c r="B7391" s="42">
        <v>0.6</v>
      </c>
      <c r="C7391" s="42">
        <v>268.68</v>
      </c>
      <c r="D7391" s="42">
        <v>447.8</v>
      </c>
      <c r="E7391" s="43">
        <v>44621</v>
      </c>
    </row>
    <row r="7392" spans="1:5" x14ac:dyDescent="0.25">
      <c r="A7392" s="41" t="s">
        <v>85</v>
      </c>
      <c r="B7392" s="42">
        <v>0.6</v>
      </c>
      <c r="C7392" s="42">
        <v>266.39999999999998</v>
      </c>
      <c r="D7392" s="42">
        <v>444</v>
      </c>
      <c r="E7392" s="43">
        <v>44621</v>
      </c>
    </row>
    <row r="7393" spans="1:5" x14ac:dyDescent="0.25">
      <c r="A7393" s="41" t="s">
        <v>85</v>
      </c>
      <c r="B7393" s="42">
        <v>0.6</v>
      </c>
      <c r="C7393" s="42">
        <v>266.39999999999998</v>
      </c>
      <c r="D7393" s="42">
        <v>444</v>
      </c>
      <c r="E7393" s="43">
        <v>44621</v>
      </c>
    </row>
    <row r="7394" spans="1:5" x14ac:dyDescent="0.25">
      <c r="A7394" s="41" t="s">
        <v>85</v>
      </c>
      <c r="B7394" s="42">
        <v>0.6</v>
      </c>
      <c r="C7394" s="42">
        <v>266.39999999999998</v>
      </c>
      <c r="D7394" s="42">
        <v>444</v>
      </c>
      <c r="E7394" s="43">
        <v>44621</v>
      </c>
    </row>
    <row r="7395" spans="1:5" x14ac:dyDescent="0.25">
      <c r="A7395" s="41" t="s">
        <v>85</v>
      </c>
      <c r="B7395" s="42">
        <v>0.45</v>
      </c>
      <c r="C7395" s="42">
        <v>199.8</v>
      </c>
      <c r="D7395" s="42">
        <v>444</v>
      </c>
      <c r="E7395" s="43">
        <v>44621</v>
      </c>
    </row>
    <row r="7396" spans="1:5" x14ac:dyDescent="0.25">
      <c r="A7396" s="41" t="s">
        <v>85</v>
      </c>
      <c r="B7396" s="42">
        <v>0.45</v>
      </c>
      <c r="C7396" s="42">
        <v>199.8</v>
      </c>
      <c r="D7396" s="42">
        <v>444</v>
      </c>
      <c r="E7396" s="43">
        <v>44621</v>
      </c>
    </row>
    <row r="7397" spans="1:5" x14ac:dyDescent="0.25">
      <c r="A7397" s="41" t="s">
        <v>85</v>
      </c>
      <c r="B7397" s="42">
        <v>0.45</v>
      </c>
      <c r="C7397" s="42">
        <v>199.8</v>
      </c>
      <c r="D7397" s="42">
        <v>444</v>
      </c>
      <c r="E7397" s="43">
        <v>44621</v>
      </c>
    </row>
    <row r="7398" spans="1:5" x14ac:dyDescent="0.25">
      <c r="A7398" s="41" t="s">
        <v>85</v>
      </c>
      <c r="B7398" s="42">
        <v>0.45</v>
      </c>
      <c r="C7398" s="42">
        <v>199.8</v>
      </c>
      <c r="D7398" s="42">
        <v>444</v>
      </c>
      <c r="E7398" s="43">
        <v>44621</v>
      </c>
    </row>
    <row r="7399" spans="1:5" x14ac:dyDescent="0.25">
      <c r="A7399" s="41" t="s">
        <v>85</v>
      </c>
      <c r="B7399" s="42">
        <v>0.45</v>
      </c>
      <c r="C7399" s="42">
        <v>199.8</v>
      </c>
      <c r="D7399" s="42">
        <v>444</v>
      </c>
      <c r="E7399" s="43">
        <v>44621</v>
      </c>
    </row>
    <row r="7400" spans="1:5" x14ac:dyDescent="0.25">
      <c r="A7400" s="41" t="s">
        <v>85</v>
      </c>
      <c r="B7400" s="42">
        <v>0.45</v>
      </c>
      <c r="C7400" s="42">
        <v>199.8</v>
      </c>
      <c r="D7400" s="42">
        <v>444</v>
      </c>
      <c r="E7400" s="43">
        <v>44621</v>
      </c>
    </row>
    <row r="7401" spans="1:5" x14ac:dyDescent="0.25">
      <c r="A7401" s="41" t="s">
        <v>85</v>
      </c>
      <c r="B7401" s="42">
        <v>0.45</v>
      </c>
      <c r="C7401" s="42">
        <v>199.73</v>
      </c>
      <c r="D7401" s="42">
        <v>443.84</v>
      </c>
      <c r="E7401" s="43">
        <v>44621</v>
      </c>
    </row>
    <row r="7402" spans="1:5" x14ac:dyDescent="0.25">
      <c r="A7402" s="41" t="s">
        <v>85</v>
      </c>
      <c r="B7402" s="42">
        <v>0.6</v>
      </c>
      <c r="C7402" s="42">
        <v>266.17</v>
      </c>
      <c r="D7402" s="42">
        <v>443.62</v>
      </c>
      <c r="E7402" s="43">
        <v>44621</v>
      </c>
    </row>
    <row r="7403" spans="1:5" x14ac:dyDescent="0.25">
      <c r="A7403" s="41" t="s">
        <v>85</v>
      </c>
      <c r="B7403" s="42">
        <v>0.6</v>
      </c>
      <c r="C7403" s="42">
        <v>266.17</v>
      </c>
      <c r="D7403" s="42">
        <v>443.62</v>
      </c>
      <c r="E7403" s="43">
        <v>44621</v>
      </c>
    </row>
    <row r="7404" spans="1:5" x14ac:dyDescent="0.25">
      <c r="A7404" s="41" t="s">
        <v>12</v>
      </c>
      <c r="B7404" s="42">
        <v>0.6</v>
      </c>
      <c r="C7404" s="42">
        <v>514.28</v>
      </c>
      <c r="D7404" s="42">
        <v>857.13</v>
      </c>
      <c r="E7404" s="43">
        <v>44621</v>
      </c>
    </row>
    <row r="7405" spans="1:5" x14ac:dyDescent="0.25">
      <c r="A7405" s="41" t="s">
        <v>12</v>
      </c>
      <c r="B7405" s="42">
        <v>9.5000000000000001E-2</v>
      </c>
      <c r="C7405" s="42">
        <v>81.430000000000007</v>
      </c>
      <c r="D7405" s="42">
        <v>857.16</v>
      </c>
      <c r="E7405" s="43">
        <v>44621</v>
      </c>
    </row>
    <row r="7406" spans="1:5" x14ac:dyDescent="0.25">
      <c r="A7406" s="41" t="s">
        <v>12</v>
      </c>
      <c r="B7406" s="42">
        <v>9.6000000000000002E-2</v>
      </c>
      <c r="C7406" s="42">
        <v>82.29</v>
      </c>
      <c r="D7406" s="42">
        <v>857.19</v>
      </c>
      <c r="E7406" s="43">
        <v>44621</v>
      </c>
    </row>
    <row r="7407" spans="1:5" x14ac:dyDescent="0.25">
      <c r="A7407" s="41" t="s">
        <v>12</v>
      </c>
      <c r="B7407" s="42">
        <v>9.4E-2</v>
      </c>
      <c r="C7407" s="42">
        <v>80.569999999999993</v>
      </c>
      <c r="D7407" s="42">
        <v>857.13</v>
      </c>
      <c r="E7407" s="43">
        <v>44621</v>
      </c>
    </row>
    <row r="7408" spans="1:5" x14ac:dyDescent="0.25">
      <c r="A7408" s="41" t="s">
        <v>12</v>
      </c>
      <c r="B7408" s="42">
        <v>0.16500000000000001</v>
      </c>
      <c r="C7408" s="42">
        <v>141.43</v>
      </c>
      <c r="D7408" s="42">
        <v>857.15</v>
      </c>
      <c r="E7408" s="43">
        <v>44621</v>
      </c>
    </row>
    <row r="7409" spans="1:5" x14ac:dyDescent="0.25">
      <c r="A7409" s="41" t="s">
        <v>12</v>
      </c>
      <c r="B7409" s="42">
        <v>0.16800000000000001</v>
      </c>
      <c r="C7409" s="42">
        <v>144</v>
      </c>
      <c r="D7409" s="42">
        <v>857.14</v>
      </c>
      <c r="E7409" s="43">
        <v>44621</v>
      </c>
    </row>
    <row r="7410" spans="1:5" x14ac:dyDescent="0.25">
      <c r="A7410" s="41" t="s">
        <v>12</v>
      </c>
      <c r="B7410" s="42">
        <v>0.39200000000000002</v>
      </c>
      <c r="C7410" s="42">
        <v>336</v>
      </c>
      <c r="D7410" s="42">
        <v>857.14</v>
      </c>
      <c r="E7410" s="43">
        <v>44621</v>
      </c>
    </row>
    <row r="7411" spans="1:5" x14ac:dyDescent="0.25">
      <c r="A7411" s="41" t="s">
        <v>12</v>
      </c>
      <c r="B7411" s="42">
        <v>0.112</v>
      </c>
      <c r="C7411" s="42">
        <v>96</v>
      </c>
      <c r="D7411" s="42">
        <v>857.14</v>
      </c>
      <c r="E7411" s="43">
        <v>44621</v>
      </c>
    </row>
    <row r="7412" spans="1:5" x14ac:dyDescent="0.25">
      <c r="A7412" s="41" t="s">
        <v>12</v>
      </c>
      <c r="B7412" s="42">
        <v>0.5</v>
      </c>
      <c r="C7412" s="42">
        <v>428.57</v>
      </c>
      <c r="D7412" s="42">
        <v>857.14</v>
      </c>
      <c r="E7412" s="43">
        <v>44621</v>
      </c>
    </row>
    <row r="7413" spans="1:5" x14ac:dyDescent="0.25">
      <c r="A7413" s="41" t="s">
        <v>12</v>
      </c>
      <c r="B7413" s="42">
        <v>0.11</v>
      </c>
      <c r="C7413" s="42">
        <v>94.29</v>
      </c>
      <c r="D7413" s="42">
        <v>857.18</v>
      </c>
      <c r="E7413" s="43">
        <v>44621</v>
      </c>
    </row>
    <row r="7414" spans="1:5" x14ac:dyDescent="0.25">
      <c r="A7414" s="41" t="s">
        <v>12</v>
      </c>
      <c r="B7414" s="42">
        <v>0.112</v>
      </c>
      <c r="C7414" s="42">
        <v>96</v>
      </c>
      <c r="D7414" s="42">
        <v>857.14</v>
      </c>
      <c r="E7414" s="43">
        <v>44621</v>
      </c>
    </row>
    <row r="7415" spans="1:5" x14ac:dyDescent="0.25">
      <c r="A7415" s="41" t="s">
        <v>12</v>
      </c>
      <c r="B7415" s="42">
        <v>9.6000000000000002E-2</v>
      </c>
      <c r="C7415" s="42">
        <v>82.28</v>
      </c>
      <c r="D7415" s="42">
        <v>857.08</v>
      </c>
      <c r="E7415" s="43">
        <v>44621</v>
      </c>
    </row>
    <row r="7416" spans="1:5" x14ac:dyDescent="0.25">
      <c r="A7416" s="41" t="s">
        <v>12</v>
      </c>
      <c r="B7416" s="42">
        <v>0.22</v>
      </c>
      <c r="C7416" s="42">
        <v>188.67</v>
      </c>
      <c r="D7416" s="42">
        <v>857.59</v>
      </c>
      <c r="E7416" s="43">
        <v>44621</v>
      </c>
    </row>
    <row r="7417" spans="1:5" x14ac:dyDescent="0.25">
      <c r="A7417" s="41" t="s">
        <v>12</v>
      </c>
      <c r="B7417" s="42">
        <v>0.224</v>
      </c>
      <c r="C7417" s="42">
        <v>192.47</v>
      </c>
      <c r="D7417" s="42">
        <v>859.24</v>
      </c>
      <c r="E7417" s="43">
        <v>44621</v>
      </c>
    </row>
    <row r="7418" spans="1:5" x14ac:dyDescent="0.25">
      <c r="A7418" s="41" t="s">
        <v>12</v>
      </c>
      <c r="B7418" s="42">
        <v>0.52800000000000002</v>
      </c>
      <c r="C7418" s="42">
        <v>452.75</v>
      </c>
      <c r="D7418" s="42">
        <v>857.48</v>
      </c>
      <c r="E7418" s="43">
        <v>44621</v>
      </c>
    </row>
    <row r="7419" spans="1:5" x14ac:dyDescent="0.25">
      <c r="A7419" s="41" t="s">
        <v>12</v>
      </c>
      <c r="B7419" s="42">
        <v>0.11</v>
      </c>
      <c r="C7419" s="42">
        <v>94.28</v>
      </c>
      <c r="D7419" s="42">
        <v>857.09</v>
      </c>
      <c r="E7419" s="43">
        <v>44621</v>
      </c>
    </row>
    <row r="7420" spans="1:5" x14ac:dyDescent="0.25">
      <c r="A7420" s="41" t="s">
        <v>12</v>
      </c>
      <c r="B7420" s="42">
        <v>0.16300000000000001</v>
      </c>
      <c r="C7420" s="42">
        <v>139.72</v>
      </c>
      <c r="D7420" s="42">
        <v>857.18</v>
      </c>
      <c r="E7420" s="43">
        <v>44621</v>
      </c>
    </row>
    <row r="7421" spans="1:5" x14ac:dyDescent="0.25">
      <c r="A7421" s="41" t="s">
        <v>12</v>
      </c>
      <c r="B7421" s="42">
        <v>8.3000000000000004E-2</v>
      </c>
      <c r="C7421" s="42">
        <v>71.709999999999994</v>
      </c>
      <c r="D7421" s="42">
        <v>863.98</v>
      </c>
      <c r="E7421" s="43">
        <v>44621</v>
      </c>
    </row>
    <row r="7422" spans="1:5" x14ac:dyDescent="0.25">
      <c r="A7422" s="41" t="s">
        <v>12</v>
      </c>
      <c r="B7422" s="42">
        <v>0.27500000000000002</v>
      </c>
      <c r="C7422" s="42">
        <v>238.06</v>
      </c>
      <c r="D7422" s="42">
        <v>865.67</v>
      </c>
      <c r="E7422" s="43">
        <v>44621</v>
      </c>
    </row>
    <row r="7423" spans="1:5" x14ac:dyDescent="0.25">
      <c r="A7423" s="41" t="s">
        <v>12</v>
      </c>
      <c r="B7423" s="42">
        <v>8.4000000000000005E-2</v>
      </c>
      <c r="C7423" s="42">
        <v>72.72</v>
      </c>
      <c r="D7423" s="42">
        <v>865.71</v>
      </c>
      <c r="E7423" s="43">
        <v>44621</v>
      </c>
    </row>
    <row r="7424" spans="1:5" x14ac:dyDescent="0.25">
      <c r="A7424" s="41" t="s">
        <v>12</v>
      </c>
      <c r="B7424" s="42">
        <v>0.2</v>
      </c>
      <c r="C7424" s="42">
        <v>173.13</v>
      </c>
      <c r="D7424" s="42">
        <v>865.65</v>
      </c>
      <c r="E7424" s="43">
        <v>44621</v>
      </c>
    </row>
    <row r="7425" spans="1:5" x14ac:dyDescent="0.25">
      <c r="A7425" s="41" t="s">
        <v>12</v>
      </c>
      <c r="B7425" s="42">
        <v>8.3000000000000004E-2</v>
      </c>
      <c r="C7425" s="42">
        <v>71.849999999999994</v>
      </c>
      <c r="D7425" s="42">
        <v>865.66</v>
      </c>
      <c r="E7425" s="43">
        <v>44621</v>
      </c>
    </row>
    <row r="7426" spans="1:5" x14ac:dyDescent="0.25">
      <c r="A7426" s="41" t="s">
        <v>12</v>
      </c>
      <c r="B7426" s="42">
        <v>9.6000000000000002E-2</v>
      </c>
      <c r="C7426" s="42">
        <v>82.38</v>
      </c>
      <c r="D7426" s="42">
        <v>858.13</v>
      </c>
      <c r="E7426" s="43">
        <v>44621</v>
      </c>
    </row>
    <row r="7427" spans="1:5" x14ac:dyDescent="0.25">
      <c r="A7427" s="41" t="s">
        <v>12</v>
      </c>
      <c r="B7427" s="42">
        <v>0.38400000000000001</v>
      </c>
      <c r="C7427" s="42">
        <v>329.14</v>
      </c>
      <c r="D7427" s="42">
        <v>857.14</v>
      </c>
      <c r="E7427" s="43">
        <v>44621</v>
      </c>
    </row>
    <row r="7428" spans="1:5" x14ac:dyDescent="0.25">
      <c r="A7428" s="41" t="s">
        <v>12</v>
      </c>
      <c r="B7428" s="42">
        <v>0.38400000000000001</v>
      </c>
      <c r="C7428" s="42">
        <v>329.14</v>
      </c>
      <c r="D7428" s="42">
        <v>857.14</v>
      </c>
      <c r="E7428" s="43">
        <v>44621</v>
      </c>
    </row>
    <row r="7429" spans="1:5" x14ac:dyDescent="0.25">
      <c r="A7429" s="41" t="s">
        <v>14</v>
      </c>
      <c r="B7429" s="42">
        <v>0.16</v>
      </c>
      <c r="C7429" s="42">
        <v>274.29000000000002</v>
      </c>
      <c r="D7429" s="42">
        <v>1714.31</v>
      </c>
      <c r="E7429" s="43">
        <v>44621</v>
      </c>
    </row>
    <row r="7430" spans="1:5" x14ac:dyDescent="0.25">
      <c r="A7430" s="41" t="s">
        <v>14</v>
      </c>
      <c r="B7430" s="42">
        <v>0.24</v>
      </c>
      <c r="C7430" s="42">
        <v>411.43</v>
      </c>
      <c r="D7430" s="42">
        <v>1714.29</v>
      </c>
      <c r="E7430" s="43">
        <v>44621</v>
      </c>
    </row>
    <row r="7431" spans="1:5" x14ac:dyDescent="0.25">
      <c r="A7431" s="41" t="s">
        <v>14</v>
      </c>
      <c r="B7431" s="42">
        <v>0.32</v>
      </c>
      <c r="C7431" s="42">
        <v>704.56</v>
      </c>
      <c r="D7431" s="42">
        <v>2201.75</v>
      </c>
      <c r="E7431" s="43">
        <v>44621</v>
      </c>
    </row>
    <row r="7432" spans="1:5" x14ac:dyDescent="0.25">
      <c r="A7432" s="41" t="s">
        <v>14</v>
      </c>
      <c r="B7432" s="42">
        <v>0.24</v>
      </c>
      <c r="C7432" s="42">
        <v>512.36</v>
      </c>
      <c r="D7432" s="42">
        <v>2134.83</v>
      </c>
      <c r="E7432" s="43">
        <v>44621</v>
      </c>
    </row>
    <row r="7433" spans="1:5" x14ac:dyDescent="0.25">
      <c r="A7433" s="41" t="s">
        <v>16</v>
      </c>
      <c r="B7433" s="42">
        <v>0.30299999999999999</v>
      </c>
      <c r="C7433" s="42">
        <v>575.70000000000005</v>
      </c>
      <c r="D7433" s="42">
        <v>1900</v>
      </c>
      <c r="E7433" s="43">
        <v>44621</v>
      </c>
    </row>
    <row r="7434" spans="1:5" x14ac:dyDescent="0.25">
      <c r="A7434" s="41" t="s">
        <v>16</v>
      </c>
      <c r="B7434" s="42">
        <v>1.0589999999999999</v>
      </c>
      <c r="C7434" s="42">
        <v>2012.1</v>
      </c>
      <c r="D7434" s="42">
        <v>1900</v>
      </c>
      <c r="E7434" s="43">
        <v>44621</v>
      </c>
    </row>
    <row r="7435" spans="1:5" x14ac:dyDescent="0.25">
      <c r="A7435" s="41" t="s">
        <v>16</v>
      </c>
      <c r="B7435" s="42">
        <v>2.9420000000000002</v>
      </c>
      <c r="C7435" s="42">
        <v>5589.8</v>
      </c>
      <c r="D7435" s="42">
        <v>1900</v>
      </c>
      <c r="E7435" s="43">
        <v>44621</v>
      </c>
    </row>
    <row r="7436" spans="1:5" x14ac:dyDescent="0.25">
      <c r="A7436" s="41" t="s">
        <v>16</v>
      </c>
      <c r="B7436" s="42">
        <v>1.286</v>
      </c>
      <c r="C7436" s="42">
        <v>2443.4</v>
      </c>
      <c r="D7436" s="42">
        <v>1900</v>
      </c>
      <c r="E7436" s="43">
        <v>44621</v>
      </c>
    </row>
    <row r="7437" spans="1:5" x14ac:dyDescent="0.25">
      <c r="A7437" s="41" t="s">
        <v>16</v>
      </c>
      <c r="B7437" s="42">
        <v>1.3620000000000001</v>
      </c>
      <c r="C7437" s="42">
        <v>2587.8000000000002</v>
      </c>
      <c r="D7437" s="42">
        <v>1900</v>
      </c>
      <c r="E7437" s="43">
        <v>44621</v>
      </c>
    </row>
    <row r="7438" spans="1:5" x14ac:dyDescent="0.25">
      <c r="A7438" s="41" t="s">
        <v>16</v>
      </c>
      <c r="B7438" s="42">
        <v>1.3620000000000001</v>
      </c>
      <c r="C7438" s="42">
        <v>2587.8000000000002</v>
      </c>
      <c r="D7438" s="42">
        <v>1900</v>
      </c>
      <c r="E7438" s="43">
        <v>44621</v>
      </c>
    </row>
    <row r="7439" spans="1:5" x14ac:dyDescent="0.25">
      <c r="A7439" s="41" t="s">
        <v>16</v>
      </c>
      <c r="B7439" s="42">
        <v>1.286</v>
      </c>
      <c r="C7439" s="42">
        <v>2443.4</v>
      </c>
      <c r="D7439" s="42">
        <v>1900</v>
      </c>
      <c r="E7439" s="43">
        <v>44621</v>
      </c>
    </row>
    <row r="7440" spans="1:5" x14ac:dyDescent="0.25">
      <c r="A7440" s="41" t="s">
        <v>16</v>
      </c>
      <c r="B7440" s="42">
        <v>0.70399999999999996</v>
      </c>
      <c r="C7440" s="42">
        <v>1337.6</v>
      </c>
      <c r="D7440" s="42">
        <v>1900</v>
      </c>
      <c r="E7440" s="43">
        <v>44621</v>
      </c>
    </row>
    <row r="7441" spans="1:5" x14ac:dyDescent="0.25">
      <c r="A7441" s="41" t="s">
        <v>16</v>
      </c>
      <c r="B7441" s="42">
        <v>1.5129999999999999</v>
      </c>
      <c r="C7441" s="42">
        <v>2874.7</v>
      </c>
      <c r="D7441" s="42">
        <v>1900</v>
      </c>
      <c r="E7441" s="43">
        <v>44621</v>
      </c>
    </row>
    <row r="7442" spans="1:5" x14ac:dyDescent="0.25">
      <c r="A7442" s="41" t="s">
        <v>16</v>
      </c>
      <c r="B7442" s="42">
        <v>1.5129999999999999</v>
      </c>
      <c r="C7442" s="42">
        <v>2874.7</v>
      </c>
      <c r="D7442" s="42">
        <v>1900</v>
      </c>
      <c r="E7442" s="43">
        <v>44621</v>
      </c>
    </row>
    <row r="7443" spans="1:5" x14ac:dyDescent="0.25">
      <c r="A7443" s="41" t="s">
        <v>16</v>
      </c>
      <c r="B7443" s="42">
        <v>1.5129999999999999</v>
      </c>
      <c r="C7443" s="42">
        <v>2874.7</v>
      </c>
      <c r="D7443" s="42">
        <v>1900</v>
      </c>
      <c r="E7443" s="43">
        <v>44621</v>
      </c>
    </row>
    <row r="7444" spans="1:5" x14ac:dyDescent="0.25">
      <c r="A7444" s="41" t="s">
        <v>16</v>
      </c>
      <c r="B7444" s="42">
        <v>1.5129999999999999</v>
      </c>
      <c r="C7444" s="42">
        <v>2874.7</v>
      </c>
      <c r="D7444" s="42">
        <v>1900</v>
      </c>
      <c r="E7444" s="43">
        <v>44621</v>
      </c>
    </row>
    <row r="7445" spans="1:5" x14ac:dyDescent="0.25">
      <c r="A7445" s="41" t="s">
        <v>16</v>
      </c>
      <c r="B7445" s="42">
        <v>1.5129999999999999</v>
      </c>
      <c r="C7445" s="42">
        <v>2874.7</v>
      </c>
      <c r="D7445" s="42">
        <v>1900</v>
      </c>
      <c r="E7445" s="43">
        <v>44621</v>
      </c>
    </row>
    <row r="7446" spans="1:5" x14ac:dyDescent="0.25">
      <c r="A7446" s="41" t="s">
        <v>16</v>
      </c>
      <c r="B7446" s="42">
        <v>1.619</v>
      </c>
      <c r="C7446" s="42">
        <v>3076.1</v>
      </c>
      <c r="D7446" s="42">
        <v>1900</v>
      </c>
      <c r="E7446" s="43">
        <v>44621</v>
      </c>
    </row>
    <row r="7447" spans="1:5" x14ac:dyDescent="0.25">
      <c r="A7447" s="41" t="s">
        <v>16</v>
      </c>
      <c r="B7447" s="42">
        <v>0.81599999999999995</v>
      </c>
      <c r="C7447" s="42">
        <v>1550.4</v>
      </c>
      <c r="D7447" s="42">
        <v>1900</v>
      </c>
      <c r="E7447" s="43">
        <v>44621</v>
      </c>
    </row>
    <row r="7448" spans="1:5" x14ac:dyDescent="0.25">
      <c r="A7448" s="41" t="s">
        <v>16</v>
      </c>
      <c r="B7448" s="42">
        <v>1.21</v>
      </c>
      <c r="C7448" s="42">
        <v>2424.5500000000002</v>
      </c>
      <c r="D7448" s="42">
        <v>2003.76</v>
      </c>
      <c r="E7448" s="43">
        <v>44621</v>
      </c>
    </row>
    <row r="7449" spans="1:5" x14ac:dyDescent="0.25">
      <c r="A7449" s="41" t="s">
        <v>16</v>
      </c>
      <c r="B7449" s="42">
        <v>1.21</v>
      </c>
      <c r="C7449" s="42">
        <v>2486.5500000000002</v>
      </c>
      <c r="D7449" s="42">
        <v>2055</v>
      </c>
      <c r="E7449" s="43">
        <v>44621</v>
      </c>
    </row>
    <row r="7450" spans="1:5" x14ac:dyDescent="0.25">
      <c r="A7450" s="41" t="s">
        <v>16</v>
      </c>
      <c r="B7450" s="42">
        <v>1.135</v>
      </c>
      <c r="C7450" s="42">
        <v>2332.42</v>
      </c>
      <c r="D7450" s="42">
        <v>2055</v>
      </c>
      <c r="E7450" s="43">
        <v>44621</v>
      </c>
    </row>
    <row r="7451" spans="1:5" x14ac:dyDescent="0.25">
      <c r="A7451" s="41" t="s">
        <v>16</v>
      </c>
      <c r="B7451" s="42">
        <v>1.0589999999999999</v>
      </c>
      <c r="C7451" s="42">
        <v>2176.25</v>
      </c>
      <c r="D7451" s="42">
        <v>2055</v>
      </c>
      <c r="E7451" s="43">
        <v>44621</v>
      </c>
    </row>
    <row r="7452" spans="1:5" x14ac:dyDescent="0.25">
      <c r="A7452" s="41" t="s">
        <v>16</v>
      </c>
      <c r="B7452" s="42">
        <v>1.135</v>
      </c>
      <c r="C7452" s="42">
        <v>2332.4299999999998</v>
      </c>
      <c r="D7452" s="42">
        <v>2055</v>
      </c>
      <c r="E7452" s="43">
        <v>44621</v>
      </c>
    </row>
    <row r="7453" spans="1:5" x14ac:dyDescent="0.25">
      <c r="A7453" s="41" t="s">
        <v>48</v>
      </c>
      <c r="B7453" s="42">
        <v>0.12</v>
      </c>
      <c r="C7453" s="42">
        <v>136.80000000000001</v>
      </c>
      <c r="D7453" s="42">
        <v>1140</v>
      </c>
      <c r="E7453" s="43">
        <v>44621</v>
      </c>
    </row>
    <row r="7454" spans="1:5" x14ac:dyDescent="0.25">
      <c r="A7454" s="41" t="s">
        <v>48</v>
      </c>
      <c r="B7454" s="42">
        <v>0.20200000000000001</v>
      </c>
      <c r="C7454" s="42">
        <v>230.28</v>
      </c>
      <c r="D7454" s="42">
        <v>1140</v>
      </c>
      <c r="E7454" s="43">
        <v>44621</v>
      </c>
    </row>
    <row r="7455" spans="1:5" x14ac:dyDescent="0.25">
      <c r="A7455" s="41" t="s">
        <v>48</v>
      </c>
      <c r="B7455" s="42">
        <v>0.19500000000000001</v>
      </c>
      <c r="C7455" s="42">
        <v>222.3</v>
      </c>
      <c r="D7455" s="42">
        <v>1140</v>
      </c>
      <c r="E7455" s="43">
        <v>44621</v>
      </c>
    </row>
    <row r="7456" spans="1:5" x14ac:dyDescent="0.25">
      <c r="A7456" s="41" t="s">
        <v>48</v>
      </c>
      <c r="B7456" s="42">
        <v>1.0049999999999999</v>
      </c>
      <c r="C7456" s="42">
        <v>1145.7</v>
      </c>
      <c r="D7456" s="42">
        <v>1140</v>
      </c>
      <c r="E7456" s="43">
        <v>44621</v>
      </c>
    </row>
    <row r="7457" spans="1:5" x14ac:dyDescent="0.25">
      <c r="A7457" s="41" t="s">
        <v>48</v>
      </c>
      <c r="B7457" s="42">
        <v>8.5000000000000006E-2</v>
      </c>
      <c r="C7457" s="42">
        <v>96.9</v>
      </c>
      <c r="D7457" s="42">
        <v>1140</v>
      </c>
      <c r="E7457" s="43">
        <v>44621</v>
      </c>
    </row>
    <row r="7458" spans="1:5" x14ac:dyDescent="0.25">
      <c r="A7458" s="41" t="s">
        <v>48</v>
      </c>
      <c r="B7458" s="42">
        <v>0.13</v>
      </c>
      <c r="C7458" s="42">
        <v>148.19999999999999</v>
      </c>
      <c r="D7458" s="42">
        <v>1140</v>
      </c>
      <c r="E7458" s="43">
        <v>44621</v>
      </c>
    </row>
    <row r="7459" spans="1:5" x14ac:dyDescent="0.25">
      <c r="A7459" s="41" t="s">
        <v>48</v>
      </c>
      <c r="B7459" s="42">
        <v>0.68</v>
      </c>
      <c r="C7459" s="42">
        <v>775.2</v>
      </c>
      <c r="D7459" s="42">
        <v>1140</v>
      </c>
      <c r="E7459" s="43">
        <v>44621</v>
      </c>
    </row>
    <row r="7460" spans="1:5" x14ac:dyDescent="0.25">
      <c r="A7460" s="41" t="s">
        <v>48</v>
      </c>
      <c r="B7460" s="42">
        <v>0.32</v>
      </c>
      <c r="C7460" s="42">
        <v>364.8</v>
      </c>
      <c r="D7460" s="42">
        <v>1140</v>
      </c>
      <c r="E7460" s="43">
        <v>44621</v>
      </c>
    </row>
    <row r="7461" spans="1:5" x14ac:dyDescent="0.25">
      <c r="A7461" s="41" t="s">
        <v>48</v>
      </c>
      <c r="B7461" s="42">
        <v>3.5000000000000003E-2</v>
      </c>
      <c r="C7461" s="42">
        <v>39.9</v>
      </c>
      <c r="D7461" s="42">
        <v>1140</v>
      </c>
      <c r="E7461" s="43">
        <v>44621</v>
      </c>
    </row>
    <row r="7462" spans="1:5" x14ac:dyDescent="0.25">
      <c r="A7462" s="41" t="s">
        <v>48</v>
      </c>
      <c r="B7462" s="42">
        <v>0.05</v>
      </c>
      <c r="C7462" s="42">
        <v>57</v>
      </c>
      <c r="D7462" s="42">
        <v>1140</v>
      </c>
      <c r="E7462" s="43">
        <v>44621</v>
      </c>
    </row>
    <row r="7463" spans="1:5" x14ac:dyDescent="0.25">
      <c r="A7463" s="41" t="s">
        <v>48</v>
      </c>
      <c r="B7463" s="42">
        <v>0.32500000000000001</v>
      </c>
      <c r="C7463" s="42">
        <v>370.5</v>
      </c>
      <c r="D7463" s="42">
        <v>1140</v>
      </c>
      <c r="E7463" s="43">
        <v>44621</v>
      </c>
    </row>
    <row r="7464" spans="1:5" x14ac:dyDescent="0.25">
      <c r="A7464" s="41" t="s">
        <v>48</v>
      </c>
      <c r="B7464" s="42">
        <v>0.18</v>
      </c>
      <c r="C7464" s="42">
        <v>205.2</v>
      </c>
      <c r="D7464" s="42">
        <v>1140</v>
      </c>
      <c r="E7464" s="43">
        <v>44621</v>
      </c>
    </row>
    <row r="7465" spans="1:5" x14ac:dyDescent="0.25">
      <c r="A7465" s="41" t="s">
        <v>48</v>
      </c>
      <c r="B7465" s="42">
        <v>0.26</v>
      </c>
      <c r="C7465" s="42">
        <v>296.39999999999998</v>
      </c>
      <c r="D7465" s="42">
        <v>1140</v>
      </c>
      <c r="E7465" s="43">
        <v>44621</v>
      </c>
    </row>
    <row r="7466" spans="1:5" x14ac:dyDescent="0.25">
      <c r="A7466" s="41" t="s">
        <v>48</v>
      </c>
      <c r="B7466" s="42">
        <v>0.435</v>
      </c>
      <c r="C7466" s="42">
        <v>495.9</v>
      </c>
      <c r="D7466" s="42">
        <v>1140</v>
      </c>
      <c r="E7466" s="43">
        <v>44621</v>
      </c>
    </row>
    <row r="7467" spans="1:5" x14ac:dyDescent="0.25">
      <c r="A7467" s="41" t="s">
        <v>48</v>
      </c>
      <c r="B7467" s="42">
        <v>0.32</v>
      </c>
      <c r="C7467" s="42">
        <v>364.8</v>
      </c>
      <c r="D7467" s="42">
        <v>1140</v>
      </c>
      <c r="E7467" s="43">
        <v>44621</v>
      </c>
    </row>
    <row r="7468" spans="1:5" x14ac:dyDescent="0.25">
      <c r="A7468" s="41" t="s">
        <v>48</v>
      </c>
      <c r="B7468" s="42">
        <v>0.6</v>
      </c>
      <c r="C7468" s="42">
        <v>684</v>
      </c>
      <c r="D7468" s="42">
        <v>1140</v>
      </c>
      <c r="E7468" s="43">
        <v>44621</v>
      </c>
    </row>
    <row r="7469" spans="1:5" x14ac:dyDescent="0.25">
      <c r="A7469" s="41" t="s">
        <v>48</v>
      </c>
      <c r="B7469" s="42">
        <v>0.32</v>
      </c>
      <c r="C7469" s="42">
        <v>364.8</v>
      </c>
      <c r="D7469" s="42">
        <v>1140</v>
      </c>
      <c r="E7469" s="43">
        <v>44621</v>
      </c>
    </row>
    <row r="7470" spans="1:5" x14ac:dyDescent="0.25">
      <c r="A7470" s="41" t="s">
        <v>48</v>
      </c>
      <c r="B7470" s="42">
        <v>0.01</v>
      </c>
      <c r="C7470" s="42">
        <v>11.4</v>
      </c>
      <c r="D7470" s="42">
        <v>1140</v>
      </c>
      <c r="E7470" s="43">
        <v>44621</v>
      </c>
    </row>
    <row r="7471" spans="1:5" x14ac:dyDescent="0.25">
      <c r="A7471" s="41" t="s">
        <v>48</v>
      </c>
      <c r="B7471" s="42">
        <v>0.2</v>
      </c>
      <c r="C7471" s="42">
        <v>228</v>
      </c>
      <c r="D7471" s="42">
        <v>1140</v>
      </c>
      <c r="E7471" s="43">
        <v>44621</v>
      </c>
    </row>
    <row r="7472" spans="1:5" x14ac:dyDescent="0.25">
      <c r="A7472" s="41" t="s">
        <v>48</v>
      </c>
      <c r="B7472" s="42">
        <v>0.09</v>
      </c>
      <c r="C7472" s="42">
        <v>102.6</v>
      </c>
      <c r="D7472" s="42">
        <v>1140</v>
      </c>
      <c r="E7472" s="43">
        <v>44621</v>
      </c>
    </row>
    <row r="7473" spans="1:5" x14ac:dyDescent="0.25">
      <c r="A7473" s="41" t="s">
        <v>48</v>
      </c>
      <c r="B7473" s="42">
        <v>0.19500000000000001</v>
      </c>
      <c r="C7473" s="42">
        <v>222.3</v>
      </c>
      <c r="D7473" s="42">
        <v>1140</v>
      </c>
      <c r="E7473" s="43">
        <v>44621</v>
      </c>
    </row>
    <row r="7474" spans="1:5" x14ac:dyDescent="0.25">
      <c r="A7474" s="41" t="s">
        <v>48</v>
      </c>
      <c r="B7474" s="42">
        <v>0.2</v>
      </c>
      <c r="C7474" s="42">
        <v>228</v>
      </c>
      <c r="D7474" s="42">
        <v>1140</v>
      </c>
      <c r="E7474" s="43">
        <v>44621</v>
      </c>
    </row>
    <row r="7475" spans="1:5" x14ac:dyDescent="0.25">
      <c r="A7475" s="41" t="s">
        <v>48</v>
      </c>
      <c r="B7475" s="42">
        <v>0.32</v>
      </c>
      <c r="C7475" s="42">
        <v>364.8</v>
      </c>
      <c r="D7475" s="42">
        <v>1140</v>
      </c>
      <c r="E7475" s="43">
        <v>44621</v>
      </c>
    </row>
    <row r="7476" spans="1:5" x14ac:dyDescent="0.25">
      <c r="A7476" s="41" t="s">
        <v>48</v>
      </c>
      <c r="B7476" s="42">
        <v>7.4999999999999997E-2</v>
      </c>
      <c r="C7476" s="42">
        <v>85.5</v>
      </c>
      <c r="D7476" s="42">
        <v>1140</v>
      </c>
      <c r="E7476" s="43">
        <v>44621</v>
      </c>
    </row>
    <row r="7477" spans="1:5" x14ac:dyDescent="0.25">
      <c r="A7477" s="41" t="s">
        <v>48</v>
      </c>
      <c r="B7477" s="42">
        <v>0.58399999999999996</v>
      </c>
      <c r="C7477" s="42">
        <v>730.72</v>
      </c>
      <c r="D7477" s="42">
        <v>1251.23</v>
      </c>
      <c r="E7477" s="43">
        <v>44621</v>
      </c>
    </row>
    <row r="7478" spans="1:5" x14ac:dyDescent="0.25">
      <c r="A7478" s="41" t="s">
        <v>48</v>
      </c>
      <c r="B7478" s="42">
        <v>0.38600000000000001</v>
      </c>
      <c r="C7478" s="42">
        <v>494.08</v>
      </c>
      <c r="D7478" s="42">
        <v>1280</v>
      </c>
      <c r="E7478" s="43">
        <v>44621</v>
      </c>
    </row>
    <row r="7479" spans="1:5" x14ac:dyDescent="0.25">
      <c r="A7479" s="41" t="s">
        <v>48</v>
      </c>
      <c r="B7479" s="42">
        <v>0.32</v>
      </c>
      <c r="C7479" s="42">
        <v>409.6</v>
      </c>
      <c r="D7479" s="42">
        <v>1280</v>
      </c>
      <c r="E7479" s="43">
        <v>44621</v>
      </c>
    </row>
    <row r="7480" spans="1:5" x14ac:dyDescent="0.25">
      <c r="A7480" s="41" t="s">
        <v>48</v>
      </c>
      <c r="B7480" s="42">
        <v>0.1</v>
      </c>
      <c r="C7480" s="42">
        <v>128</v>
      </c>
      <c r="D7480" s="42">
        <v>1280</v>
      </c>
      <c r="E7480" s="43">
        <v>44621</v>
      </c>
    </row>
    <row r="7481" spans="1:5" x14ac:dyDescent="0.25">
      <c r="A7481" s="41" t="s">
        <v>48</v>
      </c>
      <c r="B7481" s="42">
        <v>0.1</v>
      </c>
      <c r="C7481" s="42">
        <v>128</v>
      </c>
      <c r="D7481" s="42">
        <v>1280</v>
      </c>
      <c r="E7481" s="43">
        <v>44621</v>
      </c>
    </row>
    <row r="7482" spans="1:5" x14ac:dyDescent="0.25">
      <c r="A7482" s="41" t="s">
        <v>55</v>
      </c>
      <c r="B7482" s="42">
        <v>0.18</v>
      </c>
      <c r="C7482" s="42">
        <v>322.41000000000003</v>
      </c>
      <c r="D7482" s="42">
        <v>1791.17</v>
      </c>
      <c r="E7482" s="43">
        <v>44621</v>
      </c>
    </row>
    <row r="7483" spans="1:5" x14ac:dyDescent="0.25">
      <c r="A7483" s="41" t="s">
        <v>55</v>
      </c>
      <c r="B7483" s="42">
        <v>0.45</v>
      </c>
      <c r="C7483" s="42">
        <v>906.1</v>
      </c>
      <c r="D7483" s="42">
        <v>2013.56</v>
      </c>
      <c r="E7483" s="43">
        <v>44621</v>
      </c>
    </row>
    <row r="7484" spans="1:5" x14ac:dyDescent="0.25">
      <c r="A7484" s="41" t="s">
        <v>55</v>
      </c>
      <c r="B7484" s="42">
        <v>0.15</v>
      </c>
      <c r="C7484" s="42">
        <v>769</v>
      </c>
      <c r="D7484" s="42">
        <v>5126.67</v>
      </c>
      <c r="E7484" s="43">
        <v>44621</v>
      </c>
    </row>
    <row r="7485" spans="1:5" x14ac:dyDescent="0.25">
      <c r="A7485" s="41" t="s">
        <v>55</v>
      </c>
      <c r="B7485" s="42">
        <v>0.36</v>
      </c>
      <c r="C7485" s="42">
        <v>1845.6</v>
      </c>
      <c r="D7485" s="42">
        <v>5126.67</v>
      </c>
      <c r="E7485" s="43">
        <v>44621</v>
      </c>
    </row>
    <row r="7486" spans="1:5" x14ac:dyDescent="0.25">
      <c r="A7486" s="41" t="s">
        <v>71</v>
      </c>
      <c r="B7486" s="42">
        <v>1.4179999999999999</v>
      </c>
      <c r="C7486" s="42">
        <v>680.64</v>
      </c>
      <c r="D7486" s="42">
        <v>480</v>
      </c>
      <c r="E7486" s="43">
        <v>44621</v>
      </c>
    </row>
    <row r="7487" spans="1:5" x14ac:dyDescent="0.25">
      <c r="A7487" s="41" t="s">
        <v>71</v>
      </c>
      <c r="B7487" s="42">
        <v>0.42599999999999999</v>
      </c>
      <c r="C7487" s="42">
        <v>204.48</v>
      </c>
      <c r="D7487" s="42">
        <v>480</v>
      </c>
      <c r="E7487" s="43">
        <v>44621</v>
      </c>
    </row>
    <row r="7488" spans="1:5" x14ac:dyDescent="0.25">
      <c r="A7488" s="41" t="s">
        <v>71</v>
      </c>
      <c r="B7488" s="42">
        <v>1.125</v>
      </c>
      <c r="C7488" s="42">
        <v>540</v>
      </c>
      <c r="D7488" s="42">
        <v>480</v>
      </c>
      <c r="E7488" s="43">
        <v>44621</v>
      </c>
    </row>
    <row r="7489" spans="1:5" x14ac:dyDescent="0.25">
      <c r="A7489" s="41" t="s">
        <v>71</v>
      </c>
      <c r="B7489" s="42">
        <v>0.92600000000000005</v>
      </c>
      <c r="C7489" s="42">
        <v>444.48</v>
      </c>
      <c r="D7489" s="42">
        <v>480</v>
      </c>
      <c r="E7489" s="43">
        <v>44621</v>
      </c>
    </row>
    <row r="7490" spans="1:5" x14ac:dyDescent="0.25">
      <c r="A7490" s="41" t="s">
        <v>71</v>
      </c>
      <c r="B7490" s="42">
        <v>0.18099999999999999</v>
      </c>
      <c r="C7490" s="42">
        <v>86.88</v>
      </c>
      <c r="D7490" s="42">
        <v>480</v>
      </c>
      <c r="E7490" s="43">
        <v>44621</v>
      </c>
    </row>
    <row r="7491" spans="1:5" x14ac:dyDescent="0.25">
      <c r="A7491" s="41" t="s">
        <v>71</v>
      </c>
      <c r="B7491" s="42">
        <v>0.255</v>
      </c>
      <c r="C7491" s="42">
        <v>122.4</v>
      </c>
      <c r="D7491" s="42">
        <v>480</v>
      </c>
      <c r="E7491" s="43">
        <v>44621</v>
      </c>
    </row>
    <row r="7492" spans="1:5" x14ac:dyDescent="0.25">
      <c r="A7492" s="41" t="s">
        <v>71</v>
      </c>
      <c r="B7492" s="42">
        <v>0.29799999999999999</v>
      </c>
      <c r="C7492" s="42">
        <v>143.04</v>
      </c>
      <c r="D7492" s="42">
        <v>480</v>
      </c>
      <c r="E7492" s="43">
        <v>44621</v>
      </c>
    </row>
    <row r="7493" spans="1:5" x14ac:dyDescent="0.25">
      <c r="A7493" s="41" t="s">
        <v>71</v>
      </c>
      <c r="B7493" s="42">
        <v>0.217</v>
      </c>
      <c r="C7493" s="42">
        <v>104.16</v>
      </c>
      <c r="D7493" s="42">
        <v>480</v>
      </c>
      <c r="E7493" s="43">
        <v>44621</v>
      </c>
    </row>
    <row r="7494" spans="1:5" x14ac:dyDescent="0.25">
      <c r="A7494" s="41" t="s">
        <v>71</v>
      </c>
      <c r="B7494" s="42">
        <v>0.42599999999999999</v>
      </c>
      <c r="C7494" s="42">
        <v>204.48</v>
      </c>
      <c r="D7494" s="42">
        <v>480</v>
      </c>
      <c r="E7494" s="43">
        <v>44621</v>
      </c>
    </row>
    <row r="7495" spans="1:5" x14ac:dyDescent="0.25">
      <c r="A7495" s="41" t="s">
        <v>71</v>
      </c>
      <c r="B7495" s="42">
        <v>0.6</v>
      </c>
      <c r="C7495" s="42">
        <v>288</v>
      </c>
      <c r="D7495" s="42">
        <v>480</v>
      </c>
      <c r="E7495" s="43">
        <v>44621</v>
      </c>
    </row>
    <row r="7496" spans="1:5" x14ac:dyDescent="0.25">
      <c r="A7496" s="41" t="s">
        <v>71</v>
      </c>
      <c r="B7496" s="42">
        <v>0.127</v>
      </c>
      <c r="C7496" s="42">
        <v>60.96</v>
      </c>
      <c r="D7496" s="42">
        <v>480</v>
      </c>
      <c r="E7496" s="43">
        <v>44621</v>
      </c>
    </row>
    <row r="7497" spans="1:5" x14ac:dyDescent="0.25">
      <c r="A7497" s="41" t="s">
        <v>71</v>
      </c>
      <c r="B7497" s="42">
        <v>0.58499999999999996</v>
      </c>
      <c r="C7497" s="42">
        <v>280.8</v>
      </c>
      <c r="D7497" s="42">
        <v>480</v>
      </c>
      <c r="E7497" s="43">
        <v>44621</v>
      </c>
    </row>
    <row r="7498" spans="1:5" x14ac:dyDescent="0.25">
      <c r="A7498" s="41" t="s">
        <v>71</v>
      </c>
      <c r="B7498" s="42">
        <v>0.38300000000000001</v>
      </c>
      <c r="C7498" s="42">
        <v>183.84</v>
      </c>
      <c r="D7498" s="42">
        <v>480</v>
      </c>
      <c r="E7498" s="43">
        <v>44621</v>
      </c>
    </row>
    <row r="7499" spans="1:5" x14ac:dyDescent="0.25">
      <c r="A7499" s="41" t="s">
        <v>71</v>
      </c>
      <c r="B7499" s="42">
        <v>0.18099999999999999</v>
      </c>
      <c r="C7499" s="42">
        <v>86.88</v>
      </c>
      <c r="D7499" s="42">
        <v>480</v>
      </c>
      <c r="E7499" s="43">
        <v>44621</v>
      </c>
    </row>
    <row r="7500" spans="1:5" x14ac:dyDescent="0.25">
      <c r="A7500" s="41" t="s">
        <v>71</v>
      </c>
      <c r="B7500" s="42">
        <v>0.89400000000000002</v>
      </c>
      <c r="C7500" s="42">
        <v>429.12</v>
      </c>
      <c r="D7500" s="42">
        <v>480</v>
      </c>
      <c r="E7500" s="43">
        <v>44621</v>
      </c>
    </row>
    <row r="7501" spans="1:5" x14ac:dyDescent="0.25">
      <c r="A7501" s="41" t="s">
        <v>71</v>
      </c>
      <c r="B7501" s="42">
        <v>0.111</v>
      </c>
      <c r="C7501" s="42">
        <v>53.28</v>
      </c>
      <c r="D7501" s="42">
        <v>480</v>
      </c>
      <c r="E7501" s="43">
        <v>44621</v>
      </c>
    </row>
    <row r="7502" spans="1:5" x14ac:dyDescent="0.25">
      <c r="A7502" s="41" t="s">
        <v>71</v>
      </c>
      <c r="B7502" s="42">
        <v>0.31900000000000001</v>
      </c>
      <c r="C7502" s="42">
        <v>153.12</v>
      </c>
      <c r="D7502" s="42">
        <v>480</v>
      </c>
      <c r="E7502" s="43">
        <v>44621</v>
      </c>
    </row>
    <row r="7503" spans="1:5" x14ac:dyDescent="0.25">
      <c r="A7503" s="41" t="s">
        <v>71</v>
      </c>
      <c r="B7503" s="42">
        <v>0.224</v>
      </c>
      <c r="C7503" s="42">
        <v>107.52</v>
      </c>
      <c r="D7503" s="42">
        <v>480</v>
      </c>
      <c r="E7503" s="43">
        <v>44621</v>
      </c>
    </row>
    <row r="7504" spans="1:5" x14ac:dyDescent="0.25">
      <c r="A7504" s="41" t="s">
        <v>71</v>
      </c>
      <c r="B7504" s="42">
        <v>1.5720000000000001</v>
      </c>
      <c r="C7504" s="42">
        <v>758.29</v>
      </c>
      <c r="D7504" s="42">
        <v>482.37</v>
      </c>
      <c r="E7504" s="43">
        <v>44621</v>
      </c>
    </row>
    <row r="7505" spans="1:5" x14ac:dyDescent="0.25">
      <c r="A7505" s="41" t="s">
        <v>71</v>
      </c>
      <c r="B7505" s="42">
        <v>0.85699999999999998</v>
      </c>
      <c r="C7505" s="42">
        <v>419.93</v>
      </c>
      <c r="D7505" s="42">
        <v>490</v>
      </c>
      <c r="E7505" s="43">
        <v>44621</v>
      </c>
    </row>
    <row r="7506" spans="1:5" x14ac:dyDescent="0.25">
      <c r="A7506" s="41" t="s">
        <v>71</v>
      </c>
      <c r="B7506" s="42">
        <v>0.14899999999999999</v>
      </c>
      <c r="C7506" s="42">
        <v>73.010000000000005</v>
      </c>
      <c r="D7506" s="42">
        <v>490</v>
      </c>
      <c r="E7506" s="43">
        <v>44621</v>
      </c>
    </row>
    <row r="7507" spans="1:5" x14ac:dyDescent="0.25">
      <c r="A7507" s="41" t="s">
        <v>71</v>
      </c>
      <c r="B7507" s="42">
        <v>1.1160000000000001</v>
      </c>
      <c r="C7507" s="42">
        <v>546.84</v>
      </c>
      <c r="D7507" s="42">
        <v>490</v>
      </c>
      <c r="E7507" s="43">
        <v>44621</v>
      </c>
    </row>
    <row r="7508" spans="1:5" x14ac:dyDescent="0.25">
      <c r="A7508" s="41" t="s">
        <v>71</v>
      </c>
      <c r="B7508" s="42">
        <v>0.85099999999999998</v>
      </c>
      <c r="C7508" s="42">
        <v>416.99</v>
      </c>
      <c r="D7508" s="42">
        <v>490</v>
      </c>
      <c r="E7508" s="43">
        <v>44621</v>
      </c>
    </row>
    <row r="7509" spans="1:5" x14ac:dyDescent="0.25">
      <c r="A7509" s="41" t="s">
        <v>71</v>
      </c>
      <c r="B7509" s="42">
        <v>0.5</v>
      </c>
      <c r="C7509" s="42">
        <v>245</v>
      </c>
      <c r="D7509" s="42">
        <v>490</v>
      </c>
      <c r="E7509" s="43">
        <v>44621</v>
      </c>
    </row>
    <row r="7510" spans="1:5" x14ac:dyDescent="0.25">
      <c r="A7510" s="41" t="s">
        <v>71</v>
      </c>
      <c r="B7510" s="42">
        <v>0.21299999999999999</v>
      </c>
      <c r="C7510" s="42">
        <v>104.37</v>
      </c>
      <c r="D7510" s="42">
        <v>490</v>
      </c>
      <c r="E7510" s="43">
        <v>44621</v>
      </c>
    </row>
    <row r="7511" spans="1:5" x14ac:dyDescent="0.25">
      <c r="A7511" s="41" t="s">
        <v>71</v>
      </c>
      <c r="B7511" s="42">
        <v>0.46800000000000003</v>
      </c>
      <c r="C7511" s="42">
        <v>229.32</v>
      </c>
      <c r="D7511" s="42">
        <v>490</v>
      </c>
      <c r="E7511" s="43">
        <v>44621</v>
      </c>
    </row>
    <row r="7512" spans="1:5" x14ac:dyDescent="0.25">
      <c r="A7512" s="41" t="s">
        <v>71</v>
      </c>
      <c r="B7512" s="42">
        <v>0.14899999999999999</v>
      </c>
      <c r="C7512" s="42">
        <v>73.010000000000005</v>
      </c>
      <c r="D7512" s="42">
        <v>490</v>
      </c>
      <c r="E7512" s="43">
        <v>44621</v>
      </c>
    </row>
    <row r="7513" spans="1:5" x14ac:dyDescent="0.25">
      <c r="A7513" s="41" t="s">
        <v>71</v>
      </c>
      <c r="B7513" s="42">
        <v>0.51100000000000001</v>
      </c>
      <c r="C7513" s="42">
        <v>250.39</v>
      </c>
      <c r="D7513" s="42">
        <v>490</v>
      </c>
      <c r="E7513" s="43">
        <v>44621</v>
      </c>
    </row>
    <row r="7514" spans="1:5" x14ac:dyDescent="0.25">
      <c r="A7514" s="41" t="s">
        <v>71</v>
      </c>
      <c r="B7514" s="42">
        <v>1.1919999999999999</v>
      </c>
      <c r="C7514" s="42">
        <v>584.08000000000004</v>
      </c>
      <c r="D7514" s="42">
        <v>490</v>
      </c>
      <c r="E7514" s="43">
        <v>44621</v>
      </c>
    </row>
    <row r="7515" spans="1:5" x14ac:dyDescent="0.25">
      <c r="A7515" s="41" t="s">
        <v>71</v>
      </c>
      <c r="B7515" s="42">
        <v>0.255</v>
      </c>
      <c r="C7515" s="42">
        <v>124.95</v>
      </c>
      <c r="D7515" s="42">
        <v>490</v>
      </c>
      <c r="E7515" s="43">
        <v>44621</v>
      </c>
    </row>
    <row r="7516" spans="1:5" x14ac:dyDescent="0.25">
      <c r="A7516" s="41" t="s">
        <v>71</v>
      </c>
      <c r="B7516" s="42">
        <v>0.42599999999999999</v>
      </c>
      <c r="C7516" s="42">
        <v>208.74</v>
      </c>
      <c r="D7516" s="42">
        <v>490</v>
      </c>
      <c r="E7516" s="43">
        <v>44621</v>
      </c>
    </row>
    <row r="7517" spans="1:5" x14ac:dyDescent="0.25">
      <c r="A7517" s="41" t="s">
        <v>71</v>
      </c>
      <c r="B7517" s="42">
        <v>0.29799999999999999</v>
      </c>
      <c r="C7517" s="42">
        <v>146.02000000000001</v>
      </c>
      <c r="D7517" s="42">
        <v>490</v>
      </c>
      <c r="E7517" s="43">
        <v>44621</v>
      </c>
    </row>
    <row r="7518" spans="1:5" x14ac:dyDescent="0.25">
      <c r="A7518" s="41" t="s">
        <v>71</v>
      </c>
      <c r="B7518" s="42">
        <v>0.21299999999999999</v>
      </c>
      <c r="C7518" s="42">
        <v>104.37</v>
      </c>
      <c r="D7518" s="42">
        <v>490</v>
      </c>
      <c r="E7518" s="43">
        <v>44621</v>
      </c>
    </row>
    <row r="7519" spans="1:5" x14ac:dyDescent="0.25">
      <c r="A7519" s="41" t="s">
        <v>71</v>
      </c>
      <c r="B7519" s="42">
        <v>0.42599999999999999</v>
      </c>
      <c r="C7519" s="42">
        <v>208.74</v>
      </c>
      <c r="D7519" s="42">
        <v>490</v>
      </c>
      <c r="E7519" s="43">
        <v>44621</v>
      </c>
    </row>
    <row r="7520" spans="1:5" x14ac:dyDescent="0.25">
      <c r="A7520" s="41" t="s">
        <v>71</v>
      </c>
      <c r="B7520" s="42">
        <v>0.13</v>
      </c>
      <c r="C7520" s="42">
        <v>63.7</v>
      </c>
      <c r="D7520" s="42">
        <v>490</v>
      </c>
      <c r="E7520" s="43">
        <v>44621</v>
      </c>
    </row>
    <row r="7521" spans="1:5" x14ac:dyDescent="0.25">
      <c r="A7521" s="41" t="s">
        <v>71</v>
      </c>
      <c r="B7521" s="42">
        <v>1.028</v>
      </c>
      <c r="C7521" s="42">
        <v>503.72</v>
      </c>
      <c r="D7521" s="42">
        <v>490</v>
      </c>
      <c r="E7521" s="43">
        <v>44621</v>
      </c>
    </row>
    <row r="7522" spans="1:5" x14ac:dyDescent="0.25">
      <c r="A7522" s="41" t="s">
        <v>71</v>
      </c>
      <c r="B7522" s="42">
        <v>1.1819999999999999</v>
      </c>
      <c r="C7522" s="42">
        <v>579.17999999999995</v>
      </c>
      <c r="D7522" s="42">
        <v>490</v>
      </c>
      <c r="E7522" s="43">
        <v>44621</v>
      </c>
    </row>
    <row r="7523" spans="1:5" x14ac:dyDescent="0.25">
      <c r="A7523" s="41" t="s">
        <v>71</v>
      </c>
      <c r="B7523" s="42">
        <v>0.7</v>
      </c>
      <c r="C7523" s="42">
        <v>343</v>
      </c>
      <c r="D7523" s="42">
        <v>490</v>
      </c>
      <c r="E7523" s="43">
        <v>44621</v>
      </c>
    </row>
    <row r="7524" spans="1:5" x14ac:dyDescent="0.25">
      <c r="A7524" s="41" t="s">
        <v>71</v>
      </c>
      <c r="B7524" s="42">
        <v>0.21299999999999999</v>
      </c>
      <c r="C7524" s="42">
        <v>104.37</v>
      </c>
      <c r="D7524" s="42">
        <v>490</v>
      </c>
      <c r="E7524" s="43">
        <v>44621</v>
      </c>
    </row>
    <row r="7525" spans="1:5" x14ac:dyDescent="0.25">
      <c r="A7525" s="41" t="s">
        <v>71</v>
      </c>
      <c r="B7525" s="42">
        <v>1.2</v>
      </c>
      <c r="C7525" s="42">
        <v>588</v>
      </c>
      <c r="D7525" s="42">
        <v>490</v>
      </c>
      <c r="E7525" s="43">
        <v>44621</v>
      </c>
    </row>
    <row r="7526" spans="1:5" x14ac:dyDescent="0.25">
      <c r="A7526" s="41" t="s">
        <v>71</v>
      </c>
      <c r="B7526" s="42">
        <v>0.16</v>
      </c>
      <c r="C7526" s="42">
        <v>78.400000000000006</v>
      </c>
      <c r="D7526" s="42">
        <v>490</v>
      </c>
      <c r="E7526" s="43">
        <v>44621</v>
      </c>
    </row>
    <row r="7527" spans="1:5" x14ac:dyDescent="0.25">
      <c r="A7527" s="41" t="s">
        <v>71</v>
      </c>
      <c r="B7527" s="42">
        <v>0.255</v>
      </c>
      <c r="C7527" s="42">
        <v>124.95</v>
      </c>
      <c r="D7527" s="42">
        <v>490</v>
      </c>
      <c r="E7527" s="43">
        <v>44621</v>
      </c>
    </row>
    <row r="7528" spans="1:5" x14ac:dyDescent="0.25">
      <c r="A7528" s="41" t="s">
        <v>71</v>
      </c>
      <c r="B7528" s="42">
        <v>0.192</v>
      </c>
      <c r="C7528" s="42">
        <v>94.08</v>
      </c>
      <c r="D7528" s="42">
        <v>490</v>
      </c>
      <c r="E7528" s="43">
        <v>44621</v>
      </c>
    </row>
    <row r="7529" spans="1:5" x14ac:dyDescent="0.25">
      <c r="A7529" s="41" t="s">
        <v>71</v>
      </c>
      <c r="B7529" s="42">
        <v>0.53200000000000003</v>
      </c>
      <c r="C7529" s="42">
        <v>260.68</v>
      </c>
      <c r="D7529" s="42">
        <v>490</v>
      </c>
      <c r="E7529" s="43">
        <v>44621</v>
      </c>
    </row>
    <row r="7530" spans="1:5" x14ac:dyDescent="0.25">
      <c r="A7530" s="41" t="s">
        <v>71</v>
      </c>
      <c r="B7530" s="42">
        <v>0.112</v>
      </c>
      <c r="C7530" s="42">
        <v>54.88</v>
      </c>
      <c r="D7530" s="42">
        <v>490</v>
      </c>
      <c r="E7530" s="43">
        <v>44621</v>
      </c>
    </row>
    <row r="7531" spans="1:5" x14ac:dyDescent="0.25">
      <c r="A7531" s="41" t="s">
        <v>71</v>
      </c>
      <c r="B7531" s="42">
        <v>0.70699999999999996</v>
      </c>
      <c r="C7531" s="42">
        <v>346.43</v>
      </c>
      <c r="D7531" s="42">
        <v>490</v>
      </c>
      <c r="E7531" s="43">
        <v>44621</v>
      </c>
    </row>
    <row r="7532" spans="1:5" x14ac:dyDescent="0.25">
      <c r="A7532" s="41" t="s">
        <v>71</v>
      </c>
      <c r="B7532" s="42">
        <v>0.63800000000000001</v>
      </c>
      <c r="C7532" s="42">
        <v>312.62</v>
      </c>
      <c r="D7532" s="42">
        <v>490</v>
      </c>
      <c r="E7532" s="43">
        <v>44621</v>
      </c>
    </row>
    <row r="7533" spans="1:5" x14ac:dyDescent="0.25">
      <c r="A7533" s="41" t="s">
        <v>71</v>
      </c>
      <c r="B7533" s="42">
        <v>0.2</v>
      </c>
      <c r="C7533" s="42">
        <v>98</v>
      </c>
      <c r="D7533" s="42">
        <v>490</v>
      </c>
      <c r="E7533" s="43">
        <v>44621</v>
      </c>
    </row>
    <row r="7534" spans="1:5" x14ac:dyDescent="0.25">
      <c r="A7534" s="41" t="s">
        <v>71</v>
      </c>
      <c r="B7534" s="42">
        <v>0.16</v>
      </c>
      <c r="C7534" s="42">
        <v>78.400000000000006</v>
      </c>
      <c r="D7534" s="42">
        <v>490</v>
      </c>
      <c r="E7534" s="43">
        <v>44621</v>
      </c>
    </row>
    <row r="7535" spans="1:5" x14ac:dyDescent="0.25">
      <c r="A7535" s="41" t="s">
        <v>71</v>
      </c>
      <c r="B7535" s="42">
        <v>0.58499999999999996</v>
      </c>
      <c r="C7535" s="42">
        <v>286.64999999999998</v>
      </c>
      <c r="D7535" s="42">
        <v>490</v>
      </c>
      <c r="E7535" s="43">
        <v>44621</v>
      </c>
    </row>
    <row r="7536" spans="1:5" x14ac:dyDescent="0.25">
      <c r="A7536" s="41" t="s">
        <v>71</v>
      </c>
      <c r="B7536" s="42">
        <v>9.8000000000000004E-2</v>
      </c>
      <c r="C7536" s="42">
        <v>122.2</v>
      </c>
      <c r="D7536" s="42">
        <v>1246.94</v>
      </c>
      <c r="E7536" s="43">
        <v>44621</v>
      </c>
    </row>
    <row r="7537" spans="1:5" x14ac:dyDescent="0.25">
      <c r="A7537" s="41" t="s">
        <v>71</v>
      </c>
      <c r="B7537" s="42">
        <v>0.38300000000000001</v>
      </c>
      <c r="C7537" s="42">
        <v>506.91</v>
      </c>
      <c r="D7537" s="42">
        <v>1323.52</v>
      </c>
      <c r="E7537" s="43">
        <v>44621</v>
      </c>
    </row>
    <row r="7538" spans="1:5" x14ac:dyDescent="0.25">
      <c r="A7538" s="41" t="s">
        <v>71</v>
      </c>
      <c r="B7538" s="42">
        <v>1.2</v>
      </c>
      <c r="C7538" s="42">
        <v>1044.78</v>
      </c>
      <c r="D7538" s="42">
        <v>870.65</v>
      </c>
      <c r="E7538" s="43">
        <v>44621</v>
      </c>
    </row>
    <row r="7539" spans="1:5" x14ac:dyDescent="0.25">
      <c r="A7539" s="41" t="s">
        <v>71</v>
      </c>
      <c r="B7539" s="42">
        <v>0.77800000000000002</v>
      </c>
      <c r="C7539" s="42">
        <v>381.22</v>
      </c>
      <c r="D7539" s="42">
        <v>490</v>
      </c>
      <c r="E7539" s="43">
        <v>44621</v>
      </c>
    </row>
    <row r="7540" spans="1:5" x14ac:dyDescent="0.25">
      <c r="A7540" s="41" t="s">
        <v>71</v>
      </c>
      <c r="B7540" s="42">
        <v>1.2</v>
      </c>
      <c r="C7540" s="42">
        <v>588</v>
      </c>
      <c r="D7540" s="42">
        <v>490</v>
      </c>
      <c r="E7540" s="43">
        <v>44621</v>
      </c>
    </row>
    <row r="7541" spans="1:5" x14ac:dyDescent="0.25">
      <c r="A7541" s="41" t="s">
        <v>39</v>
      </c>
      <c r="B7541" s="42">
        <v>1.68</v>
      </c>
      <c r="C7541" s="42">
        <v>450.8</v>
      </c>
      <c r="D7541" s="42">
        <v>268.33</v>
      </c>
      <c r="E7541" s="43">
        <v>44621</v>
      </c>
    </row>
    <row r="7542" spans="1:5" x14ac:dyDescent="0.25">
      <c r="A7542" s="41" t="s">
        <v>39</v>
      </c>
      <c r="B7542" s="42">
        <v>0.86</v>
      </c>
      <c r="C7542" s="42">
        <v>230.77</v>
      </c>
      <c r="D7542" s="42">
        <v>268.33999999999997</v>
      </c>
      <c r="E7542" s="43">
        <v>44621</v>
      </c>
    </row>
    <row r="7543" spans="1:5" x14ac:dyDescent="0.25">
      <c r="A7543" s="41" t="s">
        <v>39</v>
      </c>
      <c r="B7543" s="42">
        <v>1.68</v>
      </c>
      <c r="C7543" s="42">
        <v>450.8</v>
      </c>
      <c r="D7543" s="42">
        <v>268.33</v>
      </c>
      <c r="E7543" s="43">
        <v>44621</v>
      </c>
    </row>
    <row r="7544" spans="1:5" x14ac:dyDescent="0.25">
      <c r="A7544" s="41" t="s">
        <v>39</v>
      </c>
      <c r="B7544" s="42">
        <v>0.84</v>
      </c>
      <c r="C7544" s="42">
        <v>225.4</v>
      </c>
      <c r="D7544" s="42">
        <v>268.33</v>
      </c>
      <c r="E7544" s="43">
        <v>44621</v>
      </c>
    </row>
    <row r="7545" spans="1:5" x14ac:dyDescent="0.25">
      <c r="A7545" s="41" t="s">
        <v>39</v>
      </c>
      <c r="B7545" s="42">
        <v>0.78</v>
      </c>
      <c r="C7545" s="42">
        <v>209.3</v>
      </c>
      <c r="D7545" s="42">
        <v>268.33</v>
      </c>
      <c r="E7545" s="43">
        <v>44621</v>
      </c>
    </row>
    <row r="7546" spans="1:5" x14ac:dyDescent="0.25">
      <c r="A7546" s="41" t="s">
        <v>39</v>
      </c>
      <c r="B7546" s="42">
        <v>1.3</v>
      </c>
      <c r="C7546" s="42">
        <v>348.83</v>
      </c>
      <c r="D7546" s="42">
        <v>268.33</v>
      </c>
      <c r="E7546" s="43">
        <v>44621</v>
      </c>
    </row>
    <row r="7547" spans="1:5" x14ac:dyDescent="0.25">
      <c r="A7547" s="41" t="s">
        <v>39</v>
      </c>
      <c r="B7547" s="42">
        <v>1.26</v>
      </c>
      <c r="C7547" s="42">
        <v>338.1</v>
      </c>
      <c r="D7547" s="42">
        <v>268.33</v>
      </c>
      <c r="E7547" s="43">
        <v>44621</v>
      </c>
    </row>
    <row r="7548" spans="1:5" x14ac:dyDescent="0.25">
      <c r="A7548" s="41" t="s">
        <v>39</v>
      </c>
      <c r="B7548" s="42">
        <v>1.44</v>
      </c>
      <c r="C7548" s="42">
        <v>386.4</v>
      </c>
      <c r="D7548" s="42">
        <v>268.33</v>
      </c>
      <c r="E7548" s="43">
        <v>44621</v>
      </c>
    </row>
    <row r="7549" spans="1:5" x14ac:dyDescent="0.25">
      <c r="A7549" s="41" t="s">
        <v>39</v>
      </c>
      <c r="B7549" s="42">
        <v>1.68</v>
      </c>
      <c r="C7549" s="42">
        <v>450.8</v>
      </c>
      <c r="D7549" s="42">
        <v>268.33</v>
      </c>
      <c r="E7549" s="43">
        <v>44621</v>
      </c>
    </row>
    <row r="7550" spans="1:5" x14ac:dyDescent="0.25">
      <c r="A7550" s="41" t="s">
        <v>39</v>
      </c>
      <c r="B7550" s="42">
        <v>1.04</v>
      </c>
      <c r="C7550" s="42">
        <v>279.07</v>
      </c>
      <c r="D7550" s="42">
        <v>268.33999999999997</v>
      </c>
      <c r="E7550" s="43">
        <v>44621</v>
      </c>
    </row>
    <row r="7551" spans="1:5" x14ac:dyDescent="0.25">
      <c r="A7551" s="41" t="s">
        <v>40</v>
      </c>
      <c r="B7551" s="42">
        <v>3.5409999999999999</v>
      </c>
      <c r="C7551" s="42">
        <v>2308.88</v>
      </c>
      <c r="D7551" s="42">
        <v>652.04</v>
      </c>
      <c r="E7551" s="43">
        <v>44621</v>
      </c>
    </row>
    <row r="7552" spans="1:5" x14ac:dyDescent="0.25">
      <c r="A7552" s="41" t="s">
        <v>40</v>
      </c>
      <c r="B7552" s="42">
        <v>1.877</v>
      </c>
      <c r="C7552" s="42">
        <v>1276.3599999999999</v>
      </c>
      <c r="D7552" s="42">
        <v>680</v>
      </c>
      <c r="E7552" s="43">
        <v>44621</v>
      </c>
    </row>
    <row r="7553" spans="1:5" x14ac:dyDescent="0.25">
      <c r="A7553" s="41" t="s">
        <v>40</v>
      </c>
      <c r="B7553" s="42">
        <v>4.3789999999999996</v>
      </c>
      <c r="C7553" s="42">
        <v>2977.72</v>
      </c>
      <c r="D7553" s="42">
        <v>680</v>
      </c>
      <c r="E7553" s="43">
        <v>44621</v>
      </c>
    </row>
    <row r="7554" spans="1:5" x14ac:dyDescent="0.25">
      <c r="A7554" s="41" t="s">
        <v>40</v>
      </c>
      <c r="B7554" s="42">
        <v>0.64400000000000002</v>
      </c>
      <c r="C7554" s="42">
        <v>437.92</v>
      </c>
      <c r="D7554" s="42">
        <v>680</v>
      </c>
      <c r="E7554" s="43">
        <v>44621</v>
      </c>
    </row>
    <row r="7555" spans="1:5" x14ac:dyDescent="0.25">
      <c r="A7555" s="41" t="s">
        <v>40</v>
      </c>
      <c r="B7555" s="42">
        <v>1.5009999999999999</v>
      </c>
      <c r="C7555" s="42">
        <v>1020.68</v>
      </c>
      <c r="D7555" s="42">
        <v>680</v>
      </c>
      <c r="E7555" s="43">
        <v>44621</v>
      </c>
    </row>
    <row r="7556" spans="1:5" x14ac:dyDescent="0.25">
      <c r="A7556" s="41" t="s">
        <v>40</v>
      </c>
      <c r="B7556" s="42">
        <v>3.7530000000000001</v>
      </c>
      <c r="C7556" s="42">
        <v>2552.04</v>
      </c>
      <c r="D7556" s="42">
        <v>680</v>
      </c>
      <c r="E7556" s="43">
        <v>44621</v>
      </c>
    </row>
    <row r="7557" spans="1:5" x14ac:dyDescent="0.25">
      <c r="A7557" s="41" t="s">
        <v>40</v>
      </c>
      <c r="B7557" s="42">
        <v>3.7530000000000001</v>
      </c>
      <c r="C7557" s="42">
        <v>2552.04</v>
      </c>
      <c r="D7557" s="42">
        <v>680</v>
      </c>
      <c r="E7557" s="43">
        <v>44621</v>
      </c>
    </row>
    <row r="7558" spans="1:5" x14ac:dyDescent="0.25">
      <c r="A7558" s="41" t="s">
        <v>40</v>
      </c>
      <c r="B7558" s="42">
        <v>2.94</v>
      </c>
      <c r="C7558" s="42">
        <v>1999.2</v>
      </c>
      <c r="D7558" s="42">
        <v>680</v>
      </c>
      <c r="E7558" s="43">
        <v>44621</v>
      </c>
    </row>
    <row r="7559" spans="1:5" x14ac:dyDescent="0.25">
      <c r="A7559" s="41" t="s">
        <v>40</v>
      </c>
      <c r="B7559" s="42">
        <v>1.153</v>
      </c>
      <c r="C7559" s="42">
        <v>784.04</v>
      </c>
      <c r="D7559" s="42">
        <v>680</v>
      </c>
      <c r="E7559" s="43">
        <v>44621</v>
      </c>
    </row>
    <row r="7560" spans="1:5" x14ac:dyDescent="0.25">
      <c r="A7560" s="41" t="s">
        <v>40</v>
      </c>
      <c r="B7560" s="42">
        <v>0.751</v>
      </c>
      <c r="C7560" s="42">
        <v>408.54</v>
      </c>
      <c r="D7560" s="42">
        <v>543.99</v>
      </c>
      <c r="E7560" s="43">
        <v>44621</v>
      </c>
    </row>
    <row r="7561" spans="1:5" x14ac:dyDescent="0.25">
      <c r="A7561" s="41" t="s">
        <v>40</v>
      </c>
      <c r="B7561" s="42">
        <v>1.2889999999999999</v>
      </c>
      <c r="C7561" s="42">
        <v>701.22</v>
      </c>
      <c r="D7561" s="42">
        <v>544</v>
      </c>
      <c r="E7561" s="43">
        <v>44621</v>
      </c>
    </row>
    <row r="7562" spans="1:5" x14ac:dyDescent="0.25">
      <c r="A7562" s="41" t="s">
        <v>241</v>
      </c>
      <c r="B7562" s="42">
        <v>1.591</v>
      </c>
      <c r="C7562" s="42">
        <v>636.4</v>
      </c>
      <c r="D7562" s="42">
        <v>400</v>
      </c>
      <c r="E7562" s="43">
        <v>44621</v>
      </c>
    </row>
    <row r="7563" spans="1:5" x14ac:dyDescent="0.25">
      <c r="A7563" s="41" t="s">
        <v>241</v>
      </c>
      <c r="B7563" s="42">
        <v>1.591</v>
      </c>
      <c r="C7563" s="42">
        <v>659.66</v>
      </c>
      <c r="D7563" s="42">
        <v>414.62</v>
      </c>
      <c r="E7563" s="43">
        <v>44621</v>
      </c>
    </row>
    <row r="7564" spans="1:5" x14ac:dyDescent="0.25">
      <c r="A7564" s="41" t="s">
        <v>241</v>
      </c>
      <c r="B7564" s="42">
        <v>0.25900000000000001</v>
      </c>
      <c r="C7564" s="42">
        <v>107.39</v>
      </c>
      <c r="D7564" s="42">
        <v>414.63</v>
      </c>
      <c r="E7564" s="43">
        <v>44621</v>
      </c>
    </row>
    <row r="7565" spans="1:5" x14ac:dyDescent="0.25">
      <c r="A7565" s="41" t="s">
        <v>41</v>
      </c>
      <c r="B7565" s="42">
        <v>4.7E-2</v>
      </c>
      <c r="C7565" s="42">
        <v>17.489999999999998</v>
      </c>
      <c r="D7565" s="42">
        <v>372.13</v>
      </c>
      <c r="E7565" s="43">
        <v>44621</v>
      </c>
    </row>
    <row r="7566" spans="1:5" x14ac:dyDescent="0.25">
      <c r="A7566" s="41" t="s">
        <v>41</v>
      </c>
      <c r="B7566" s="42">
        <v>4.9000000000000002E-2</v>
      </c>
      <c r="C7566" s="42">
        <v>18.23</v>
      </c>
      <c r="D7566" s="42">
        <v>372.04</v>
      </c>
      <c r="E7566" s="43">
        <v>44621</v>
      </c>
    </row>
    <row r="7567" spans="1:5" x14ac:dyDescent="0.25">
      <c r="A7567" s="41" t="s">
        <v>41</v>
      </c>
      <c r="B7567" s="42">
        <v>0.121</v>
      </c>
      <c r="C7567" s="42">
        <v>45.03</v>
      </c>
      <c r="D7567" s="42">
        <v>372.15</v>
      </c>
      <c r="E7567" s="43">
        <v>44621</v>
      </c>
    </row>
    <row r="7568" spans="1:5" x14ac:dyDescent="0.25">
      <c r="A7568" s="41" t="s">
        <v>41</v>
      </c>
      <c r="B7568" s="42">
        <v>4.3999999999999997E-2</v>
      </c>
      <c r="C7568" s="42">
        <v>16.37</v>
      </c>
      <c r="D7568" s="42">
        <v>372.05</v>
      </c>
      <c r="E7568" s="43">
        <v>44621</v>
      </c>
    </row>
    <row r="7569" spans="1:5" x14ac:dyDescent="0.25">
      <c r="A7569" s="41" t="s">
        <v>41</v>
      </c>
      <c r="B7569" s="42">
        <v>3.7999999999999999E-2</v>
      </c>
      <c r="C7569" s="42">
        <v>14.14</v>
      </c>
      <c r="D7569" s="42">
        <v>372.11</v>
      </c>
      <c r="E7569" s="43">
        <v>44621</v>
      </c>
    </row>
    <row r="7570" spans="1:5" x14ac:dyDescent="0.25">
      <c r="A7570" s="41" t="s">
        <v>41</v>
      </c>
      <c r="B7570" s="42">
        <v>8.7999999999999995E-2</v>
      </c>
      <c r="C7570" s="42">
        <v>32.75</v>
      </c>
      <c r="D7570" s="42">
        <v>372.16</v>
      </c>
      <c r="E7570" s="43">
        <v>44621</v>
      </c>
    </row>
    <row r="7571" spans="1:5" x14ac:dyDescent="0.25">
      <c r="A7571" s="41" t="s">
        <v>41</v>
      </c>
      <c r="B7571" s="42">
        <v>6.6000000000000003E-2</v>
      </c>
      <c r="C7571" s="42">
        <v>24.56</v>
      </c>
      <c r="D7571" s="42">
        <v>372.12</v>
      </c>
      <c r="E7571" s="43">
        <v>44621</v>
      </c>
    </row>
    <row r="7572" spans="1:5" x14ac:dyDescent="0.25">
      <c r="A7572" s="41" t="s">
        <v>41</v>
      </c>
      <c r="B7572" s="42">
        <v>0.04</v>
      </c>
      <c r="C7572" s="42">
        <v>14.88</v>
      </c>
      <c r="D7572" s="42">
        <v>372</v>
      </c>
      <c r="E7572" s="43">
        <v>44621</v>
      </c>
    </row>
    <row r="7573" spans="1:5" x14ac:dyDescent="0.25">
      <c r="A7573" s="41" t="s">
        <v>41</v>
      </c>
      <c r="B7573" s="42">
        <v>0.17599999999999999</v>
      </c>
      <c r="C7573" s="42">
        <v>65.489999999999995</v>
      </c>
      <c r="D7573" s="42">
        <v>372.1</v>
      </c>
      <c r="E7573" s="43">
        <v>44621</v>
      </c>
    </row>
    <row r="7574" spans="1:5" x14ac:dyDescent="0.25">
      <c r="A7574" s="41" t="s">
        <v>41</v>
      </c>
      <c r="B7574" s="42">
        <v>0.127</v>
      </c>
      <c r="C7574" s="42">
        <v>47.26</v>
      </c>
      <c r="D7574" s="42">
        <v>372.13</v>
      </c>
      <c r="E7574" s="43">
        <v>44621</v>
      </c>
    </row>
    <row r="7575" spans="1:5" x14ac:dyDescent="0.25">
      <c r="A7575" s="41" t="s">
        <v>41</v>
      </c>
      <c r="B7575" s="42">
        <v>4.3999999999999997E-2</v>
      </c>
      <c r="C7575" s="42">
        <v>16.37</v>
      </c>
      <c r="D7575" s="42">
        <v>372.05</v>
      </c>
      <c r="E7575" s="43">
        <v>44621</v>
      </c>
    </row>
    <row r="7576" spans="1:5" x14ac:dyDescent="0.25">
      <c r="A7576" s="41" t="s">
        <v>41</v>
      </c>
      <c r="B7576" s="42">
        <v>7.4999999999999997E-2</v>
      </c>
      <c r="C7576" s="42">
        <v>27.91</v>
      </c>
      <c r="D7576" s="42">
        <v>372.13</v>
      </c>
      <c r="E7576" s="43">
        <v>44621</v>
      </c>
    </row>
    <row r="7577" spans="1:5" x14ac:dyDescent="0.25">
      <c r="A7577" s="41" t="s">
        <v>41</v>
      </c>
      <c r="B7577" s="42">
        <v>0.17</v>
      </c>
      <c r="C7577" s="42">
        <v>63.26</v>
      </c>
      <c r="D7577" s="42">
        <v>372.12</v>
      </c>
      <c r="E7577" s="43">
        <v>44621</v>
      </c>
    </row>
    <row r="7578" spans="1:5" x14ac:dyDescent="0.25">
      <c r="A7578" s="41" t="s">
        <v>41</v>
      </c>
      <c r="B7578" s="42">
        <v>0.06</v>
      </c>
      <c r="C7578" s="42">
        <v>22.33</v>
      </c>
      <c r="D7578" s="42">
        <v>372.17</v>
      </c>
      <c r="E7578" s="43">
        <v>44621</v>
      </c>
    </row>
    <row r="7579" spans="1:5" x14ac:dyDescent="0.25">
      <c r="A7579" s="41" t="s">
        <v>41</v>
      </c>
      <c r="B7579" s="42">
        <v>4.3999999999999997E-2</v>
      </c>
      <c r="C7579" s="42">
        <v>16.37</v>
      </c>
      <c r="D7579" s="42">
        <v>372.05</v>
      </c>
      <c r="E7579" s="43">
        <v>44621</v>
      </c>
    </row>
    <row r="7580" spans="1:5" x14ac:dyDescent="0.25">
      <c r="A7580" s="41" t="s">
        <v>41</v>
      </c>
      <c r="B7580" s="42">
        <v>4.7E-2</v>
      </c>
      <c r="C7580" s="42">
        <v>17.489999999999998</v>
      </c>
      <c r="D7580" s="42">
        <v>372.13</v>
      </c>
      <c r="E7580" s="43">
        <v>44621</v>
      </c>
    </row>
    <row r="7581" spans="1:5" x14ac:dyDescent="0.25">
      <c r="A7581" s="41" t="s">
        <v>41</v>
      </c>
      <c r="B7581" s="42">
        <v>1.04</v>
      </c>
      <c r="C7581" s="42">
        <v>387.02</v>
      </c>
      <c r="D7581" s="42">
        <v>372.13</v>
      </c>
      <c r="E7581" s="43">
        <v>44621</v>
      </c>
    </row>
    <row r="7582" spans="1:5" x14ac:dyDescent="0.25">
      <c r="A7582" s="41" t="s">
        <v>41</v>
      </c>
      <c r="B7582" s="42">
        <v>4.7E-2</v>
      </c>
      <c r="C7582" s="42">
        <v>17.489999999999998</v>
      </c>
      <c r="D7582" s="42">
        <v>372.13</v>
      </c>
      <c r="E7582" s="43">
        <v>44621</v>
      </c>
    </row>
    <row r="7583" spans="1:5" x14ac:dyDescent="0.25">
      <c r="A7583" s="41" t="s">
        <v>41</v>
      </c>
      <c r="B7583" s="42">
        <v>0.08</v>
      </c>
      <c r="C7583" s="42">
        <v>29.77</v>
      </c>
      <c r="D7583" s="42">
        <v>372.13</v>
      </c>
      <c r="E7583" s="43">
        <v>44621</v>
      </c>
    </row>
    <row r="7584" spans="1:5" x14ac:dyDescent="0.25">
      <c r="A7584" s="41" t="s">
        <v>41</v>
      </c>
      <c r="B7584" s="42">
        <v>0.11</v>
      </c>
      <c r="C7584" s="42">
        <v>40.93</v>
      </c>
      <c r="D7584" s="42">
        <v>372.09</v>
      </c>
      <c r="E7584" s="43">
        <v>44621</v>
      </c>
    </row>
    <row r="7585" spans="1:5" x14ac:dyDescent="0.25">
      <c r="A7585" s="41" t="s">
        <v>41</v>
      </c>
      <c r="B7585" s="42">
        <v>1.04</v>
      </c>
      <c r="C7585" s="42">
        <v>387.02</v>
      </c>
      <c r="D7585" s="42">
        <v>372.13</v>
      </c>
      <c r="E7585" s="43">
        <v>44621</v>
      </c>
    </row>
    <row r="7586" spans="1:5" x14ac:dyDescent="0.25">
      <c r="A7586" s="41" t="s">
        <v>41</v>
      </c>
      <c r="B7586" s="42">
        <v>9.7000000000000003E-2</v>
      </c>
      <c r="C7586" s="42">
        <v>36.1</v>
      </c>
      <c r="D7586" s="42">
        <v>372.16</v>
      </c>
      <c r="E7586" s="43">
        <v>44621</v>
      </c>
    </row>
    <row r="7587" spans="1:5" x14ac:dyDescent="0.25">
      <c r="A7587" s="41" t="s">
        <v>41</v>
      </c>
      <c r="B7587" s="42">
        <v>0.17599999999999999</v>
      </c>
      <c r="C7587" s="42">
        <v>65.489999999999995</v>
      </c>
      <c r="D7587" s="42">
        <v>372.1</v>
      </c>
      <c r="E7587" s="43">
        <v>44621</v>
      </c>
    </row>
    <row r="7588" spans="1:5" x14ac:dyDescent="0.25">
      <c r="A7588" s="41" t="s">
        <v>41</v>
      </c>
      <c r="B7588" s="42">
        <v>0.78</v>
      </c>
      <c r="C7588" s="42">
        <v>289.8</v>
      </c>
      <c r="D7588" s="42">
        <v>371.54</v>
      </c>
      <c r="E7588" s="43">
        <v>44621</v>
      </c>
    </row>
    <row r="7589" spans="1:5" x14ac:dyDescent="0.25">
      <c r="A7589" s="41" t="s">
        <v>41</v>
      </c>
      <c r="B7589" s="42">
        <v>2.4E-2</v>
      </c>
      <c r="C7589" s="42">
        <v>7.82</v>
      </c>
      <c r="D7589" s="42">
        <v>325.83</v>
      </c>
      <c r="E7589" s="43">
        <v>44621</v>
      </c>
    </row>
    <row r="7590" spans="1:5" x14ac:dyDescent="0.25">
      <c r="A7590" s="41" t="s">
        <v>41</v>
      </c>
      <c r="B7590" s="42">
        <v>3.3000000000000002E-2</v>
      </c>
      <c r="C7590" s="42">
        <v>10.76</v>
      </c>
      <c r="D7590" s="42">
        <v>326.06</v>
      </c>
      <c r="E7590" s="43">
        <v>44621</v>
      </c>
    </row>
    <row r="7591" spans="1:5" x14ac:dyDescent="0.25">
      <c r="A7591" s="41" t="s">
        <v>41</v>
      </c>
      <c r="B7591" s="42">
        <v>8.7999999999999995E-2</v>
      </c>
      <c r="C7591" s="42">
        <v>28.69</v>
      </c>
      <c r="D7591" s="42">
        <v>326.02</v>
      </c>
      <c r="E7591" s="43">
        <v>44621</v>
      </c>
    </row>
    <row r="7592" spans="1:5" x14ac:dyDescent="0.25">
      <c r="A7592" s="41" t="s">
        <v>41</v>
      </c>
      <c r="B7592" s="42">
        <v>0.16200000000000001</v>
      </c>
      <c r="C7592" s="42">
        <v>52.81</v>
      </c>
      <c r="D7592" s="42">
        <v>325.99</v>
      </c>
      <c r="E7592" s="43">
        <v>44621</v>
      </c>
    </row>
    <row r="7593" spans="1:5" x14ac:dyDescent="0.25">
      <c r="A7593" s="41" t="s">
        <v>41</v>
      </c>
      <c r="B7593" s="42">
        <v>0.221</v>
      </c>
      <c r="C7593" s="42">
        <v>72.05</v>
      </c>
      <c r="D7593" s="42">
        <v>326.02</v>
      </c>
      <c r="E7593" s="43">
        <v>44621</v>
      </c>
    </row>
    <row r="7594" spans="1:5" x14ac:dyDescent="0.25">
      <c r="A7594" s="41" t="s">
        <v>41</v>
      </c>
      <c r="B7594" s="42">
        <v>0.221</v>
      </c>
      <c r="C7594" s="42">
        <v>72.05</v>
      </c>
      <c r="D7594" s="42">
        <v>326.02</v>
      </c>
      <c r="E7594" s="43">
        <v>44621</v>
      </c>
    </row>
    <row r="7595" spans="1:5" x14ac:dyDescent="0.25">
      <c r="A7595" s="41" t="s">
        <v>2</v>
      </c>
      <c r="B7595" s="42">
        <v>0.88200000000000001</v>
      </c>
      <c r="C7595" s="42">
        <v>661.5</v>
      </c>
      <c r="D7595" s="42">
        <v>750</v>
      </c>
      <c r="E7595" s="43">
        <v>44621</v>
      </c>
    </row>
    <row r="7596" spans="1:5" x14ac:dyDescent="0.25">
      <c r="A7596" s="41" t="s">
        <v>2</v>
      </c>
      <c r="B7596" s="42">
        <v>0.64800000000000002</v>
      </c>
      <c r="C7596" s="42">
        <v>486</v>
      </c>
      <c r="D7596" s="42">
        <v>750</v>
      </c>
      <c r="E7596" s="43">
        <v>44621</v>
      </c>
    </row>
    <row r="7597" spans="1:5" x14ac:dyDescent="0.25">
      <c r="A7597" s="41" t="s">
        <v>2</v>
      </c>
      <c r="B7597" s="42">
        <v>0.42</v>
      </c>
      <c r="C7597" s="42">
        <v>315</v>
      </c>
      <c r="D7597" s="42">
        <v>750</v>
      </c>
      <c r="E7597" s="43">
        <v>44621</v>
      </c>
    </row>
    <row r="7598" spans="1:5" x14ac:dyDescent="0.25">
      <c r="A7598" s="41" t="s">
        <v>2</v>
      </c>
      <c r="B7598" s="42">
        <v>0.28000000000000003</v>
      </c>
      <c r="C7598" s="42">
        <v>210</v>
      </c>
      <c r="D7598" s="42">
        <v>750</v>
      </c>
      <c r="E7598" s="43">
        <v>44621</v>
      </c>
    </row>
    <row r="7599" spans="1:5" x14ac:dyDescent="0.25">
      <c r="A7599" s="41" t="s">
        <v>2</v>
      </c>
      <c r="B7599" s="42">
        <v>0.73499999999999999</v>
      </c>
      <c r="C7599" s="42">
        <v>551.25</v>
      </c>
      <c r="D7599" s="42">
        <v>750</v>
      </c>
      <c r="E7599" s="43">
        <v>44621</v>
      </c>
    </row>
    <row r="7600" spans="1:5" x14ac:dyDescent="0.25">
      <c r="A7600" s="41" t="s">
        <v>2</v>
      </c>
      <c r="B7600" s="42">
        <v>1.1970000000000001</v>
      </c>
      <c r="C7600" s="42">
        <v>897.75</v>
      </c>
      <c r="D7600" s="42">
        <v>750</v>
      </c>
      <c r="E7600" s="43">
        <v>44621</v>
      </c>
    </row>
    <row r="7601" spans="1:5" x14ac:dyDescent="0.25">
      <c r="A7601" s="41" t="s">
        <v>2</v>
      </c>
      <c r="B7601" s="42">
        <v>1.1499999999999999</v>
      </c>
      <c r="C7601" s="42">
        <v>934.11</v>
      </c>
      <c r="D7601" s="42">
        <v>812.27</v>
      </c>
      <c r="E7601" s="43">
        <v>44621</v>
      </c>
    </row>
    <row r="7602" spans="1:5" x14ac:dyDescent="0.25">
      <c r="A7602" s="41" t="s">
        <v>2</v>
      </c>
      <c r="B7602" s="42">
        <v>1.591</v>
      </c>
      <c r="C7602" s="42">
        <v>1360.31</v>
      </c>
      <c r="D7602" s="42">
        <v>855</v>
      </c>
      <c r="E7602" s="43">
        <v>44621</v>
      </c>
    </row>
    <row r="7603" spans="1:5" x14ac:dyDescent="0.25">
      <c r="A7603" s="41" t="s">
        <v>2</v>
      </c>
      <c r="B7603" s="42">
        <v>1.591</v>
      </c>
      <c r="C7603" s="42">
        <v>1360.3</v>
      </c>
      <c r="D7603" s="42">
        <v>855</v>
      </c>
      <c r="E7603" s="43">
        <v>44621</v>
      </c>
    </row>
    <row r="7604" spans="1:5" x14ac:dyDescent="0.25">
      <c r="A7604" s="41" t="s">
        <v>2</v>
      </c>
      <c r="B7604" s="42">
        <v>0.92</v>
      </c>
      <c r="C7604" s="42">
        <v>728.78</v>
      </c>
      <c r="D7604" s="42">
        <v>792.15</v>
      </c>
      <c r="E7604" s="43">
        <v>44621</v>
      </c>
    </row>
    <row r="7605" spans="1:5" x14ac:dyDescent="0.25">
      <c r="A7605" s="41" t="s">
        <v>2</v>
      </c>
      <c r="B7605" s="42">
        <v>0.42</v>
      </c>
      <c r="C7605" s="42">
        <v>328.12</v>
      </c>
      <c r="D7605" s="42">
        <v>781.24</v>
      </c>
      <c r="E7605" s="43">
        <v>44621</v>
      </c>
    </row>
    <row r="7606" spans="1:5" x14ac:dyDescent="0.25">
      <c r="A7606" s="41" t="s">
        <v>2</v>
      </c>
      <c r="B7606" s="42">
        <v>0.499</v>
      </c>
      <c r="C7606" s="42">
        <v>393.79</v>
      </c>
      <c r="D7606" s="42">
        <v>789.16</v>
      </c>
      <c r="E7606" s="43">
        <v>44621</v>
      </c>
    </row>
    <row r="7607" spans="1:5" x14ac:dyDescent="0.25">
      <c r="A7607" s="41" t="s">
        <v>42</v>
      </c>
      <c r="B7607" s="42">
        <v>1</v>
      </c>
      <c r="C7607" s="42">
        <v>397.5</v>
      </c>
      <c r="D7607" s="42">
        <v>397.5</v>
      </c>
      <c r="E7607" s="43">
        <v>44621</v>
      </c>
    </row>
    <row r="7608" spans="1:5" x14ac:dyDescent="0.25">
      <c r="A7608" s="41" t="s">
        <v>42</v>
      </c>
      <c r="B7608" s="42">
        <v>0.75</v>
      </c>
      <c r="C7608" s="42">
        <v>298.11</v>
      </c>
      <c r="D7608" s="42">
        <v>397.48</v>
      </c>
      <c r="E7608" s="43">
        <v>44621</v>
      </c>
    </row>
    <row r="7609" spans="1:5" x14ac:dyDescent="0.25">
      <c r="A7609" s="41" t="s">
        <v>42</v>
      </c>
      <c r="B7609" s="42">
        <v>0.75</v>
      </c>
      <c r="C7609" s="42">
        <v>298.11</v>
      </c>
      <c r="D7609" s="42">
        <v>397.48</v>
      </c>
      <c r="E7609" s="43">
        <v>44621</v>
      </c>
    </row>
    <row r="7610" spans="1:5" x14ac:dyDescent="0.25">
      <c r="A7610" s="41" t="s">
        <v>42</v>
      </c>
      <c r="B7610" s="42">
        <v>0.75</v>
      </c>
      <c r="C7610" s="42">
        <v>298.11</v>
      </c>
      <c r="D7610" s="42">
        <v>397.48</v>
      </c>
      <c r="E7610" s="43">
        <v>44621</v>
      </c>
    </row>
    <row r="7611" spans="1:5" x14ac:dyDescent="0.25">
      <c r="A7611" s="41" t="s">
        <v>42</v>
      </c>
      <c r="B7611" s="42">
        <v>0.75</v>
      </c>
      <c r="C7611" s="42">
        <v>298.11</v>
      </c>
      <c r="D7611" s="42">
        <v>397.48</v>
      </c>
      <c r="E7611" s="43">
        <v>44621</v>
      </c>
    </row>
    <row r="7612" spans="1:5" x14ac:dyDescent="0.25">
      <c r="A7612" s="41" t="s">
        <v>42</v>
      </c>
      <c r="B7612" s="42">
        <v>0.75</v>
      </c>
      <c r="C7612" s="42">
        <v>298.11</v>
      </c>
      <c r="D7612" s="42">
        <v>397.48</v>
      </c>
      <c r="E7612" s="43">
        <v>44621</v>
      </c>
    </row>
    <row r="7613" spans="1:5" x14ac:dyDescent="0.25">
      <c r="A7613" s="41" t="s">
        <v>42</v>
      </c>
      <c r="B7613" s="42">
        <v>0.75</v>
      </c>
      <c r="C7613" s="42">
        <v>298.12</v>
      </c>
      <c r="D7613" s="42">
        <v>397.49</v>
      </c>
      <c r="E7613" s="43">
        <v>44621</v>
      </c>
    </row>
    <row r="7614" spans="1:5" x14ac:dyDescent="0.25">
      <c r="A7614" s="41" t="s">
        <v>42</v>
      </c>
      <c r="B7614" s="42">
        <v>0.3</v>
      </c>
      <c r="C7614" s="42">
        <v>119.25</v>
      </c>
      <c r="D7614" s="42">
        <v>397.5</v>
      </c>
      <c r="E7614" s="43">
        <v>44621</v>
      </c>
    </row>
    <row r="7615" spans="1:5" x14ac:dyDescent="0.25">
      <c r="A7615" s="41" t="s">
        <v>42</v>
      </c>
      <c r="B7615" s="42">
        <v>0.75</v>
      </c>
      <c r="C7615" s="42">
        <v>298.13</v>
      </c>
      <c r="D7615" s="42">
        <v>397.51</v>
      </c>
      <c r="E7615" s="43">
        <v>44621</v>
      </c>
    </row>
    <row r="7616" spans="1:5" x14ac:dyDescent="0.25">
      <c r="A7616" s="41" t="s">
        <v>42</v>
      </c>
      <c r="B7616" s="42">
        <v>0.75</v>
      </c>
      <c r="C7616" s="42">
        <v>298.12</v>
      </c>
      <c r="D7616" s="42">
        <v>397.49</v>
      </c>
      <c r="E7616" s="43">
        <v>44621</v>
      </c>
    </row>
    <row r="7617" spans="1:5" x14ac:dyDescent="0.25">
      <c r="A7617" s="41" t="s">
        <v>42</v>
      </c>
      <c r="B7617" s="42">
        <v>1</v>
      </c>
      <c r="C7617" s="42">
        <v>397.5</v>
      </c>
      <c r="D7617" s="42">
        <v>397.5</v>
      </c>
      <c r="E7617" s="43">
        <v>44621</v>
      </c>
    </row>
    <row r="7618" spans="1:5" x14ac:dyDescent="0.25">
      <c r="A7618" s="41" t="s">
        <v>42</v>
      </c>
      <c r="B7618" s="42">
        <v>0.7</v>
      </c>
      <c r="C7618" s="42">
        <v>278.25</v>
      </c>
      <c r="D7618" s="42">
        <v>397.5</v>
      </c>
      <c r="E7618" s="43">
        <v>44621</v>
      </c>
    </row>
    <row r="7619" spans="1:5" x14ac:dyDescent="0.25">
      <c r="A7619" s="41" t="s">
        <v>42</v>
      </c>
      <c r="B7619" s="42">
        <v>0.5</v>
      </c>
      <c r="C7619" s="42">
        <v>198.75</v>
      </c>
      <c r="D7619" s="42">
        <v>397.5</v>
      </c>
      <c r="E7619" s="43">
        <v>44621</v>
      </c>
    </row>
    <row r="7620" spans="1:5" x14ac:dyDescent="0.25">
      <c r="A7620" s="41" t="s">
        <v>42</v>
      </c>
      <c r="B7620" s="42">
        <v>0.5</v>
      </c>
      <c r="C7620" s="42">
        <v>198.75</v>
      </c>
      <c r="D7620" s="42">
        <v>397.5</v>
      </c>
      <c r="E7620" s="43">
        <v>44621</v>
      </c>
    </row>
    <row r="7621" spans="1:5" x14ac:dyDescent="0.25">
      <c r="A7621" s="41" t="s">
        <v>42</v>
      </c>
      <c r="B7621" s="42">
        <v>0.5</v>
      </c>
      <c r="C7621" s="42">
        <v>198.75</v>
      </c>
      <c r="D7621" s="42">
        <v>397.5</v>
      </c>
      <c r="E7621" s="43">
        <v>44621</v>
      </c>
    </row>
    <row r="7622" spans="1:5" x14ac:dyDescent="0.25">
      <c r="A7622" s="41" t="s">
        <v>42</v>
      </c>
      <c r="B7622" s="42">
        <v>0.1</v>
      </c>
      <c r="C7622" s="42">
        <v>39.75</v>
      </c>
      <c r="D7622" s="42">
        <v>397.5</v>
      </c>
      <c r="E7622" s="43">
        <v>44621</v>
      </c>
    </row>
    <row r="7623" spans="1:5" x14ac:dyDescent="0.25">
      <c r="A7623" s="41" t="s">
        <v>42</v>
      </c>
      <c r="B7623" s="42">
        <v>0.5</v>
      </c>
      <c r="C7623" s="42">
        <v>198.75</v>
      </c>
      <c r="D7623" s="42">
        <v>397.5</v>
      </c>
      <c r="E7623" s="43">
        <v>44621</v>
      </c>
    </row>
    <row r="7624" spans="1:5" x14ac:dyDescent="0.25">
      <c r="A7624" s="41" t="s">
        <v>43</v>
      </c>
      <c r="B7624" s="42">
        <v>0.877</v>
      </c>
      <c r="C7624" s="42">
        <v>168.09</v>
      </c>
      <c r="D7624" s="42">
        <v>191.66</v>
      </c>
      <c r="E7624" s="43">
        <v>44621</v>
      </c>
    </row>
    <row r="7625" spans="1:5" x14ac:dyDescent="0.25">
      <c r="A7625" s="41" t="s">
        <v>43</v>
      </c>
      <c r="B7625" s="42">
        <v>0.60099999999999998</v>
      </c>
      <c r="C7625" s="42">
        <v>115.19</v>
      </c>
      <c r="D7625" s="42">
        <v>191.66</v>
      </c>
      <c r="E7625" s="43">
        <v>44621</v>
      </c>
    </row>
    <row r="7626" spans="1:5" x14ac:dyDescent="0.25">
      <c r="A7626" s="41" t="s">
        <v>43</v>
      </c>
      <c r="B7626" s="42">
        <v>0.81799999999999995</v>
      </c>
      <c r="C7626" s="42">
        <v>156.78</v>
      </c>
      <c r="D7626" s="42">
        <v>191.66</v>
      </c>
      <c r="E7626" s="43">
        <v>44621</v>
      </c>
    </row>
    <row r="7627" spans="1:5" x14ac:dyDescent="0.25">
      <c r="A7627" s="41" t="s">
        <v>43</v>
      </c>
      <c r="B7627" s="42">
        <v>0.98099999999999998</v>
      </c>
      <c r="C7627" s="42">
        <v>188.03</v>
      </c>
      <c r="D7627" s="42">
        <v>191.67</v>
      </c>
      <c r="E7627" s="43">
        <v>44621</v>
      </c>
    </row>
    <row r="7628" spans="1:5" x14ac:dyDescent="0.25">
      <c r="A7628" s="41" t="s">
        <v>43</v>
      </c>
      <c r="B7628" s="42">
        <v>1.202</v>
      </c>
      <c r="C7628" s="42">
        <v>230.39</v>
      </c>
      <c r="D7628" s="42">
        <v>191.67</v>
      </c>
      <c r="E7628" s="43">
        <v>44621</v>
      </c>
    </row>
    <row r="7629" spans="1:5" x14ac:dyDescent="0.25">
      <c r="A7629" s="41" t="s">
        <v>43</v>
      </c>
      <c r="B7629" s="42">
        <v>3.6070000000000002</v>
      </c>
      <c r="C7629" s="42">
        <v>691.34</v>
      </c>
      <c r="D7629" s="42">
        <v>191.67</v>
      </c>
      <c r="E7629" s="43">
        <v>44621</v>
      </c>
    </row>
    <row r="7630" spans="1:5" x14ac:dyDescent="0.25">
      <c r="A7630" s="41" t="s">
        <v>43</v>
      </c>
      <c r="B7630" s="42">
        <v>0.49099999999999999</v>
      </c>
      <c r="C7630" s="42">
        <v>94.11</v>
      </c>
      <c r="D7630" s="42">
        <v>191.67</v>
      </c>
      <c r="E7630" s="43">
        <v>44621</v>
      </c>
    </row>
    <row r="7631" spans="1:5" x14ac:dyDescent="0.25">
      <c r="A7631" s="41" t="s">
        <v>43</v>
      </c>
      <c r="B7631" s="42">
        <v>0.93500000000000005</v>
      </c>
      <c r="C7631" s="42">
        <v>179.21</v>
      </c>
      <c r="D7631" s="42">
        <v>191.67</v>
      </c>
      <c r="E7631" s="43">
        <v>44621</v>
      </c>
    </row>
    <row r="7632" spans="1:5" x14ac:dyDescent="0.25">
      <c r="A7632" s="41" t="s">
        <v>43</v>
      </c>
      <c r="B7632" s="42">
        <v>0.93500000000000005</v>
      </c>
      <c r="C7632" s="42">
        <v>179.21</v>
      </c>
      <c r="D7632" s="42">
        <v>191.67</v>
      </c>
      <c r="E7632" s="43">
        <v>44621</v>
      </c>
    </row>
    <row r="7633" spans="1:5" x14ac:dyDescent="0.25">
      <c r="A7633" s="41" t="s">
        <v>44</v>
      </c>
      <c r="B7633" s="42">
        <v>1.18</v>
      </c>
      <c r="C7633" s="42">
        <v>332.37</v>
      </c>
      <c r="D7633" s="42">
        <v>281.67</v>
      </c>
      <c r="E7633" s="43">
        <v>44621</v>
      </c>
    </row>
    <row r="7634" spans="1:5" x14ac:dyDescent="0.25">
      <c r="A7634" s="41" t="s">
        <v>44</v>
      </c>
      <c r="B7634" s="42">
        <v>1.28</v>
      </c>
      <c r="C7634" s="42">
        <v>322.27999999999997</v>
      </c>
      <c r="D7634" s="42">
        <v>251.78</v>
      </c>
      <c r="E7634" s="43">
        <v>44621</v>
      </c>
    </row>
    <row r="7635" spans="1:5" x14ac:dyDescent="0.25">
      <c r="A7635" s="41" t="s">
        <v>44</v>
      </c>
      <c r="B7635" s="42">
        <v>0.96</v>
      </c>
      <c r="C7635" s="42">
        <v>260.83999999999997</v>
      </c>
      <c r="D7635" s="42">
        <v>271.70999999999998</v>
      </c>
      <c r="E7635" s="43">
        <v>44621</v>
      </c>
    </row>
    <row r="7636" spans="1:5" x14ac:dyDescent="0.25">
      <c r="A7636" s="41" t="s">
        <v>44</v>
      </c>
      <c r="B7636" s="42">
        <v>0.56000000000000005</v>
      </c>
      <c r="C7636" s="42">
        <v>157.72999999999999</v>
      </c>
      <c r="D7636" s="42">
        <v>281.66000000000003</v>
      </c>
      <c r="E7636" s="43">
        <v>44621</v>
      </c>
    </row>
    <row r="7637" spans="1:5" x14ac:dyDescent="0.25">
      <c r="A7637" s="41" t="s">
        <v>44</v>
      </c>
      <c r="B7637" s="42">
        <v>0.96</v>
      </c>
      <c r="C7637" s="42">
        <v>270.39999999999998</v>
      </c>
      <c r="D7637" s="42">
        <v>281.67</v>
      </c>
      <c r="E7637" s="43">
        <v>44621</v>
      </c>
    </row>
    <row r="7638" spans="1:5" x14ac:dyDescent="0.25">
      <c r="A7638" s="41" t="s">
        <v>44</v>
      </c>
      <c r="B7638" s="42">
        <v>1.28</v>
      </c>
      <c r="C7638" s="42">
        <v>360.53</v>
      </c>
      <c r="D7638" s="42">
        <v>281.66000000000003</v>
      </c>
      <c r="E7638" s="43">
        <v>44621</v>
      </c>
    </row>
    <row r="7639" spans="1:5" x14ac:dyDescent="0.25">
      <c r="A7639" s="41" t="s">
        <v>44</v>
      </c>
      <c r="B7639" s="42">
        <v>0.16</v>
      </c>
      <c r="C7639" s="42">
        <v>45.07</v>
      </c>
      <c r="D7639" s="42">
        <v>281.69</v>
      </c>
      <c r="E7639" s="43">
        <v>44621</v>
      </c>
    </row>
    <row r="7640" spans="1:5" x14ac:dyDescent="0.25">
      <c r="A7640" s="41" t="s">
        <v>44</v>
      </c>
      <c r="B7640" s="42">
        <v>0.64</v>
      </c>
      <c r="C7640" s="42">
        <v>180.27</v>
      </c>
      <c r="D7640" s="42">
        <v>281.67</v>
      </c>
      <c r="E7640" s="43">
        <v>44621</v>
      </c>
    </row>
    <row r="7641" spans="1:5" x14ac:dyDescent="0.25">
      <c r="A7641" s="41" t="s">
        <v>45</v>
      </c>
      <c r="B7641" s="42">
        <v>0.78</v>
      </c>
      <c r="C7641" s="42">
        <v>271.94</v>
      </c>
      <c r="D7641" s="42">
        <v>348.64</v>
      </c>
      <c r="E7641" s="43">
        <v>44621</v>
      </c>
    </row>
    <row r="7642" spans="1:5" x14ac:dyDescent="0.25">
      <c r="A7642" s="41" t="s">
        <v>45</v>
      </c>
      <c r="B7642" s="42">
        <v>0.52</v>
      </c>
      <c r="C7642" s="42">
        <v>185.25</v>
      </c>
      <c r="D7642" s="42">
        <v>356.25</v>
      </c>
      <c r="E7642" s="43">
        <v>44621</v>
      </c>
    </row>
    <row r="7643" spans="1:5" x14ac:dyDescent="0.25">
      <c r="A7643" s="41" t="s">
        <v>45</v>
      </c>
      <c r="B7643" s="42">
        <v>0.78</v>
      </c>
      <c r="C7643" s="42">
        <v>277.87</v>
      </c>
      <c r="D7643" s="42">
        <v>356.24</v>
      </c>
      <c r="E7643" s="43">
        <v>44621</v>
      </c>
    </row>
    <row r="7644" spans="1:5" x14ac:dyDescent="0.25">
      <c r="A7644" s="41" t="s">
        <v>45</v>
      </c>
      <c r="B7644" s="42">
        <v>0.78</v>
      </c>
      <c r="C7644" s="42">
        <v>277.70999999999998</v>
      </c>
      <c r="D7644" s="42">
        <v>356.04</v>
      </c>
      <c r="E7644" s="43">
        <v>44621</v>
      </c>
    </row>
    <row r="7645" spans="1:5" x14ac:dyDescent="0.25">
      <c r="A7645" s="41" t="s">
        <v>45</v>
      </c>
      <c r="B7645" s="42">
        <v>1.04</v>
      </c>
      <c r="C7645" s="42">
        <v>369.78</v>
      </c>
      <c r="D7645" s="42">
        <v>355.56</v>
      </c>
      <c r="E7645" s="43">
        <v>44621</v>
      </c>
    </row>
    <row r="7646" spans="1:5" x14ac:dyDescent="0.25">
      <c r="A7646" s="41" t="s">
        <v>45</v>
      </c>
      <c r="B7646" s="42">
        <v>0.1</v>
      </c>
      <c r="C7646" s="42">
        <v>35.619999999999997</v>
      </c>
      <c r="D7646" s="42">
        <v>356.2</v>
      </c>
      <c r="E7646" s="43">
        <v>44621</v>
      </c>
    </row>
    <row r="7647" spans="1:5" x14ac:dyDescent="0.25">
      <c r="A7647" s="41" t="s">
        <v>45</v>
      </c>
      <c r="B7647" s="42">
        <v>0.78</v>
      </c>
      <c r="C7647" s="42">
        <v>277.88</v>
      </c>
      <c r="D7647" s="42">
        <v>356.26</v>
      </c>
      <c r="E7647" s="43">
        <v>44621</v>
      </c>
    </row>
    <row r="7648" spans="1:5" x14ac:dyDescent="0.25">
      <c r="A7648" s="41" t="s">
        <v>45</v>
      </c>
      <c r="B7648" s="42">
        <v>0.82</v>
      </c>
      <c r="C7648" s="42">
        <v>292.12</v>
      </c>
      <c r="D7648" s="42">
        <v>356.24</v>
      </c>
      <c r="E7648" s="43">
        <v>44621</v>
      </c>
    </row>
    <row r="7649" spans="1:5" x14ac:dyDescent="0.25">
      <c r="A7649" s="41" t="s">
        <v>46</v>
      </c>
      <c r="B7649" s="42">
        <v>0.90900000000000003</v>
      </c>
      <c r="C7649" s="42">
        <v>695.44</v>
      </c>
      <c r="D7649" s="42">
        <v>765.06</v>
      </c>
      <c r="E7649" s="43">
        <v>44621</v>
      </c>
    </row>
    <row r="7650" spans="1:5" x14ac:dyDescent="0.25">
      <c r="A7650" s="41" t="s">
        <v>46</v>
      </c>
      <c r="B7650" s="42">
        <v>4.57</v>
      </c>
      <c r="C7650" s="42">
        <v>3496.35</v>
      </c>
      <c r="D7650" s="42">
        <v>765.07</v>
      </c>
      <c r="E7650" s="43">
        <v>44621</v>
      </c>
    </row>
    <row r="7651" spans="1:5" x14ac:dyDescent="0.25">
      <c r="A7651" s="41" t="s">
        <v>46</v>
      </c>
      <c r="B7651" s="42">
        <v>2.028</v>
      </c>
      <c r="C7651" s="42">
        <v>1622.4</v>
      </c>
      <c r="D7651" s="42">
        <v>800</v>
      </c>
      <c r="E7651" s="43">
        <v>44621</v>
      </c>
    </row>
    <row r="7652" spans="1:5" x14ac:dyDescent="0.25">
      <c r="A7652" s="41" t="s">
        <v>46</v>
      </c>
      <c r="B7652" s="42">
        <v>1.091</v>
      </c>
      <c r="C7652" s="42">
        <v>837.23</v>
      </c>
      <c r="D7652" s="42">
        <v>767.4</v>
      </c>
      <c r="E7652" s="43">
        <v>44621</v>
      </c>
    </row>
    <row r="7653" spans="1:5" x14ac:dyDescent="0.25">
      <c r="A7653" s="41" t="s">
        <v>46</v>
      </c>
      <c r="B7653" s="42">
        <v>1.25</v>
      </c>
      <c r="C7653" s="42">
        <v>959.24</v>
      </c>
      <c r="D7653" s="42">
        <v>767.39</v>
      </c>
      <c r="E7653" s="43">
        <v>44621</v>
      </c>
    </row>
    <row r="7654" spans="1:5" x14ac:dyDescent="0.25">
      <c r="A7654" s="41" t="s">
        <v>46</v>
      </c>
      <c r="B7654" s="42">
        <v>1.1160000000000001</v>
      </c>
      <c r="C7654" s="42">
        <v>856.41</v>
      </c>
      <c r="D7654" s="42">
        <v>767.39</v>
      </c>
      <c r="E7654" s="43">
        <v>44621</v>
      </c>
    </row>
    <row r="7655" spans="1:5" x14ac:dyDescent="0.25">
      <c r="A7655" s="41" t="s">
        <v>46</v>
      </c>
      <c r="B7655" s="42">
        <v>1.5429999999999999</v>
      </c>
      <c r="C7655" s="42">
        <v>1207.2</v>
      </c>
      <c r="D7655" s="42">
        <v>782.37</v>
      </c>
      <c r="E7655" s="43">
        <v>44621</v>
      </c>
    </row>
    <row r="7656" spans="1:5" x14ac:dyDescent="0.25">
      <c r="A7656" s="41" t="s">
        <v>46</v>
      </c>
      <c r="B7656" s="42">
        <v>0.97</v>
      </c>
      <c r="C7656" s="42">
        <v>776</v>
      </c>
      <c r="D7656" s="42">
        <v>800</v>
      </c>
      <c r="E7656" s="43">
        <v>44621</v>
      </c>
    </row>
    <row r="7657" spans="1:5" x14ac:dyDescent="0.25">
      <c r="A7657" s="41" t="s">
        <v>46</v>
      </c>
      <c r="B7657" s="42">
        <v>1.5429999999999999</v>
      </c>
      <c r="C7657" s="42">
        <v>1234.4000000000001</v>
      </c>
      <c r="D7657" s="42">
        <v>800</v>
      </c>
      <c r="E7657" s="43">
        <v>44621</v>
      </c>
    </row>
    <row r="7658" spans="1:5" x14ac:dyDescent="0.25">
      <c r="A7658" s="41" t="s">
        <v>46</v>
      </c>
      <c r="B7658" s="42">
        <v>0.72799999999999998</v>
      </c>
      <c r="C7658" s="42">
        <v>582.4</v>
      </c>
      <c r="D7658" s="42">
        <v>800</v>
      </c>
      <c r="E7658" s="43">
        <v>44621</v>
      </c>
    </row>
    <row r="7659" spans="1:5" x14ac:dyDescent="0.25">
      <c r="A7659" s="41" t="s">
        <v>46</v>
      </c>
      <c r="B7659" s="42">
        <v>1</v>
      </c>
      <c r="C7659" s="42">
        <v>800</v>
      </c>
      <c r="D7659" s="42">
        <v>800</v>
      </c>
      <c r="E7659" s="43">
        <v>44621</v>
      </c>
    </row>
    <row r="7660" spans="1:5" x14ac:dyDescent="0.25">
      <c r="A7660" s="41" t="s">
        <v>46</v>
      </c>
      <c r="B7660" s="42">
        <v>0.97</v>
      </c>
      <c r="C7660" s="42">
        <v>770.74</v>
      </c>
      <c r="D7660" s="42">
        <v>794.58</v>
      </c>
      <c r="E7660" s="43">
        <v>44621</v>
      </c>
    </row>
    <row r="7661" spans="1:5" x14ac:dyDescent="0.25">
      <c r="A7661" s="41" t="s">
        <v>46</v>
      </c>
      <c r="B7661" s="42">
        <v>1.044</v>
      </c>
      <c r="C7661" s="42">
        <v>835.2</v>
      </c>
      <c r="D7661" s="42">
        <v>800</v>
      </c>
      <c r="E7661" s="43">
        <v>44621</v>
      </c>
    </row>
    <row r="7662" spans="1:5" x14ac:dyDescent="0.25">
      <c r="A7662" s="41" t="s">
        <v>46</v>
      </c>
      <c r="B7662" s="42">
        <v>0.97</v>
      </c>
      <c r="C7662" s="42">
        <v>776</v>
      </c>
      <c r="D7662" s="42">
        <v>800</v>
      </c>
      <c r="E7662" s="43">
        <v>44621</v>
      </c>
    </row>
    <row r="7663" spans="1:5" x14ac:dyDescent="0.25">
      <c r="A7663" s="41" t="s">
        <v>47</v>
      </c>
      <c r="B7663" s="42">
        <v>2</v>
      </c>
      <c r="C7663" s="42">
        <v>1483.34</v>
      </c>
      <c r="D7663" s="42">
        <v>741.67</v>
      </c>
      <c r="E7663" s="43">
        <v>44621</v>
      </c>
    </row>
    <row r="7664" spans="1:5" x14ac:dyDescent="0.25">
      <c r="A7664" s="41" t="s">
        <v>47</v>
      </c>
      <c r="B7664" s="42">
        <v>1.2609999999999999</v>
      </c>
      <c r="C7664" s="42">
        <v>935.24</v>
      </c>
      <c r="D7664" s="42">
        <v>741.67</v>
      </c>
      <c r="E7664" s="43">
        <v>44621</v>
      </c>
    </row>
    <row r="7665" spans="1:5" x14ac:dyDescent="0.25">
      <c r="A7665" s="41" t="s">
        <v>47</v>
      </c>
      <c r="B7665" s="42">
        <v>0.23899999999999999</v>
      </c>
      <c r="C7665" s="42">
        <v>177.26</v>
      </c>
      <c r="D7665" s="42">
        <v>741.67</v>
      </c>
      <c r="E7665" s="43">
        <v>44621</v>
      </c>
    </row>
    <row r="7666" spans="1:5" x14ac:dyDescent="0.25">
      <c r="A7666" s="41" t="s">
        <v>47</v>
      </c>
      <c r="B7666" s="42">
        <v>1.3240000000000001</v>
      </c>
      <c r="C7666" s="42">
        <v>981.97</v>
      </c>
      <c r="D7666" s="42">
        <v>741.67</v>
      </c>
      <c r="E7666" s="43">
        <v>44621</v>
      </c>
    </row>
    <row r="7667" spans="1:5" x14ac:dyDescent="0.25">
      <c r="A7667" s="41" t="s">
        <v>47</v>
      </c>
      <c r="B7667" s="42">
        <v>1.482</v>
      </c>
      <c r="C7667" s="42">
        <v>1099.1500000000001</v>
      </c>
      <c r="D7667" s="42">
        <v>741.67</v>
      </c>
      <c r="E7667" s="43">
        <v>44621</v>
      </c>
    </row>
    <row r="7668" spans="1:5" x14ac:dyDescent="0.25">
      <c r="A7668" s="41" t="s">
        <v>47</v>
      </c>
      <c r="B7668" s="42">
        <v>0.63100000000000001</v>
      </c>
      <c r="C7668" s="42">
        <v>467.99</v>
      </c>
      <c r="D7668" s="42">
        <v>741.66</v>
      </c>
      <c r="E7668" s="43">
        <v>44621</v>
      </c>
    </row>
    <row r="7669" spans="1:5" x14ac:dyDescent="0.25">
      <c r="A7669" s="41" t="s">
        <v>47</v>
      </c>
      <c r="B7669" s="42">
        <v>1.054</v>
      </c>
      <c r="C7669" s="42">
        <v>781.72</v>
      </c>
      <c r="D7669" s="42">
        <v>741.67</v>
      </c>
      <c r="E7669" s="43">
        <v>44621</v>
      </c>
    </row>
    <row r="7670" spans="1:5" x14ac:dyDescent="0.25">
      <c r="A7670" s="41" t="s">
        <v>53</v>
      </c>
      <c r="B7670" s="42">
        <v>2.97</v>
      </c>
      <c r="C7670" s="42">
        <v>846.45</v>
      </c>
      <c r="D7670" s="42">
        <v>285</v>
      </c>
      <c r="E7670" s="43">
        <v>44621</v>
      </c>
    </row>
    <row r="7671" spans="1:5" x14ac:dyDescent="0.25">
      <c r="A7671" s="41" t="s">
        <v>53</v>
      </c>
      <c r="B7671" s="42">
        <v>2.617</v>
      </c>
      <c r="C7671" s="42">
        <v>745.84</v>
      </c>
      <c r="D7671" s="42">
        <v>285</v>
      </c>
      <c r="E7671" s="43">
        <v>44621</v>
      </c>
    </row>
    <row r="7672" spans="1:5" x14ac:dyDescent="0.25">
      <c r="A7672" s="41" t="s">
        <v>53</v>
      </c>
      <c r="B7672" s="42">
        <v>4.05</v>
      </c>
      <c r="C7672" s="42">
        <v>1154.25</v>
      </c>
      <c r="D7672" s="42">
        <v>285</v>
      </c>
      <c r="E7672" s="43">
        <v>44621</v>
      </c>
    </row>
    <row r="7673" spans="1:5" x14ac:dyDescent="0.25">
      <c r="A7673" s="41" t="s">
        <v>53</v>
      </c>
      <c r="B7673" s="42">
        <v>0.8</v>
      </c>
      <c r="C7673" s="42">
        <v>228</v>
      </c>
      <c r="D7673" s="42">
        <v>285</v>
      </c>
      <c r="E7673" s="43">
        <v>44621</v>
      </c>
    </row>
    <row r="7674" spans="1:5" x14ac:dyDescent="0.25">
      <c r="A7674" s="41" t="s">
        <v>53</v>
      </c>
      <c r="B7674" s="42">
        <v>1.1539999999999999</v>
      </c>
      <c r="C7674" s="42">
        <v>328.89</v>
      </c>
      <c r="D7674" s="42">
        <v>285</v>
      </c>
      <c r="E7674" s="43">
        <v>44621</v>
      </c>
    </row>
    <row r="7675" spans="1:5" x14ac:dyDescent="0.25">
      <c r="A7675" s="41" t="s">
        <v>53</v>
      </c>
      <c r="B7675" s="42">
        <v>1.357</v>
      </c>
      <c r="C7675" s="42">
        <v>386.75</v>
      </c>
      <c r="D7675" s="42">
        <v>285</v>
      </c>
      <c r="E7675" s="43">
        <v>44621</v>
      </c>
    </row>
    <row r="7676" spans="1:5" x14ac:dyDescent="0.25">
      <c r="A7676" s="41" t="s">
        <v>53</v>
      </c>
      <c r="B7676" s="42">
        <v>2.036</v>
      </c>
      <c r="C7676" s="42">
        <v>580.26</v>
      </c>
      <c r="D7676" s="42">
        <v>285</v>
      </c>
      <c r="E7676" s="43">
        <v>44621</v>
      </c>
    </row>
    <row r="7677" spans="1:5" x14ac:dyDescent="0.25">
      <c r="A7677" s="41" t="s">
        <v>53</v>
      </c>
      <c r="B7677" s="42">
        <v>4.4550000000000001</v>
      </c>
      <c r="C7677" s="42">
        <v>1269.67</v>
      </c>
      <c r="D7677" s="42">
        <v>285</v>
      </c>
      <c r="E7677" s="43">
        <v>44621</v>
      </c>
    </row>
    <row r="7678" spans="1:5" x14ac:dyDescent="0.25">
      <c r="A7678" s="41" t="s">
        <v>53</v>
      </c>
      <c r="B7678" s="42">
        <v>16.248000000000001</v>
      </c>
      <c r="C7678" s="42">
        <v>4630.68</v>
      </c>
      <c r="D7678" s="42">
        <v>285</v>
      </c>
      <c r="E7678" s="43">
        <v>44621</v>
      </c>
    </row>
    <row r="7679" spans="1:5" x14ac:dyDescent="0.25">
      <c r="A7679" s="41" t="s">
        <v>53</v>
      </c>
      <c r="B7679" s="42">
        <v>1.018</v>
      </c>
      <c r="C7679" s="42">
        <v>290.13</v>
      </c>
      <c r="D7679" s="42">
        <v>285</v>
      </c>
      <c r="E7679" s="43">
        <v>44621</v>
      </c>
    </row>
    <row r="7680" spans="1:5" x14ac:dyDescent="0.25">
      <c r="A7680" s="41" t="s">
        <v>53</v>
      </c>
      <c r="B7680" s="42">
        <v>1.357</v>
      </c>
      <c r="C7680" s="42">
        <v>386.75</v>
      </c>
      <c r="D7680" s="42">
        <v>285</v>
      </c>
      <c r="E7680" s="43">
        <v>44621</v>
      </c>
    </row>
    <row r="7681" spans="1:5" x14ac:dyDescent="0.25">
      <c r="A7681" s="41" t="s">
        <v>53</v>
      </c>
      <c r="B7681" s="42">
        <v>3.1190000000000002</v>
      </c>
      <c r="C7681" s="42">
        <v>888.91</v>
      </c>
      <c r="D7681" s="42">
        <v>285</v>
      </c>
      <c r="E7681" s="43">
        <v>44621</v>
      </c>
    </row>
    <row r="7682" spans="1:5" x14ac:dyDescent="0.25">
      <c r="A7682" s="41" t="s">
        <v>53</v>
      </c>
      <c r="B7682" s="42">
        <v>0.84</v>
      </c>
      <c r="C7682" s="42">
        <v>239.4</v>
      </c>
      <c r="D7682" s="42">
        <v>285</v>
      </c>
      <c r="E7682" s="43">
        <v>44621</v>
      </c>
    </row>
    <row r="7683" spans="1:5" x14ac:dyDescent="0.25">
      <c r="A7683" s="41" t="s">
        <v>53</v>
      </c>
      <c r="B7683" s="42">
        <v>1.4850000000000001</v>
      </c>
      <c r="C7683" s="42">
        <v>423.23</v>
      </c>
      <c r="D7683" s="42">
        <v>285</v>
      </c>
      <c r="E7683" s="43">
        <v>44621</v>
      </c>
    </row>
    <row r="7684" spans="1:5" x14ac:dyDescent="0.25">
      <c r="A7684" s="41" t="s">
        <v>53</v>
      </c>
      <c r="B7684" s="42">
        <v>1.357</v>
      </c>
      <c r="C7684" s="42">
        <v>386.74</v>
      </c>
      <c r="D7684" s="42">
        <v>285</v>
      </c>
      <c r="E7684" s="43">
        <v>44621</v>
      </c>
    </row>
    <row r="7685" spans="1:5" x14ac:dyDescent="0.25">
      <c r="A7685" s="41" t="s">
        <v>53</v>
      </c>
      <c r="B7685" s="42">
        <v>4.0720000000000001</v>
      </c>
      <c r="C7685" s="42">
        <v>1160.52</v>
      </c>
      <c r="D7685" s="42">
        <v>285</v>
      </c>
      <c r="E7685" s="43">
        <v>44621</v>
      </c>
    </row>
    <row r="7686" spans="1:5" x14ac:dyDescent="0.25">
      <c r="A7686" s="41" t="s">
        <v>53</v>
      </c>
      <c r="B7686" s="42">
        <v>2.97</v>
      </c>
      <c r="C7686" s="42">
        <v>846.45</v>
      </c>
      <c r="D7686" s="42">
        <v>285</v>
      </c>
      <c r="E7686" s="43">
        <v>44621</v>
      </c>
    </row>
    <row r="7687" spans="1:5" x14ac:dyDescent="0.25">
      <c r="A7687" s="41" t="s">
        <v>53</v>
      </c>
      <c r="B7687" s="42">
        <v>7.29</v>
      </c>
      <c r="C7687" s="42">
        <v>2084.19</v>
      </c>
      <c r="D7687" s="42">
        <v>285.89999999999998</v>
      </c>
      <c r="E7687" s="43">
        <v>44621</v>
      </c>
    </row>
    <row r="7688" spans="1:5" x14ac:dyDescent="0.25">
      <c r="A7688" s="41" t="s">
        <v>53</v>
      </c>
      <c r="B7688" s="42">
        <v>3.77</v>
      </c>
      <c r="C7688" s="42">
        <v>1093.3</v>
      </c>
      <c r="D7688" s="42">
        <v>290</v>
      </c>
      <c r="E7688" s="43">
        <v>44621</v>
      </c>
    </row>
    <row r="7689" spans="1:5" x14ac:dyDescent="0.25">
      <c r="A7689" s="41" t="s">
        <v>53</v>
      </c>
      <c r="B7689" s="42">
        <v>1.4850000000000001</v>
      </c>
      <c r="C7689" s="42">
        <v>430.65</v>
      </c>
      <c r="D7689" s="42">
        <v>290</v>
      </c>
      <c r="E7689" s="43">
        <v>44621</v>
      </c>
    </row>
    <row r="7690" spans="1:5" x14ac:dyDescent="0.25">
      <c r="A7690" s="41" t="s">
        <v>53</v>
      </c>
      <c r="B7690" s="42">
        <v>5.94</v>
      </c>
      <c r="C7690" s="42">
        <v>1722.6</v>
      </c>
      <c r="D7690" s="42">
        <v>290</v>
      </c>
      <c r="E7690" s="43">
        <v>44621</v>
      </c>
    </row>
    <row r="7691" spans="1:5" x14ac:dyDescent="0.25">
      <c r="A7691" s="41" t="s">
        <v>53</v>
      </c>
      <c r="B7691" s="42">
        <v>0.67900000000000005</v>
      </c>
      <c r="C7691" s="42">
        <v>196.91</v>
      </c>
      <c r="D7691" s="42">
        <v>290</v>
      </c>
      <c r="E7691" s="43">
        <v>44621</v>
      </c>
    </row>
    <row r="7692" spans="1:5" x14ac:dyDescent="0.25">
      <c r="A7692" s="41" t="s">
        <v>53</v>
      </c>
      <c r="B7692" s="42">
        <v>4.8600000000000003</v>
      </c>
      <c r="C7692" s="42">
        <v>1409.4</v>
      </c>
      <c r="D7692" s="42">
        <v>290</v>
      </c>
      <c r="E7692" s="43">
        <v>44621</v>
      </c>
    </row>
    <row r="7693" spans="1:5" x14ac:dyDescent="0.25">
      <c r="A7693" s="41" t="s">
        <v>53</v>
      </c>
      <c r="B7693" s="42">
        <v>2.2280000000000002</v>
      </c>
      <c r="C7693" s="42">
        <v>646.12</v>
      </c>
      <c r="D7693" s="42">
        <v>290</v>
      </c>
      <c r="E7693" s="43">
        <v>44621</v>
      </c>
    </row>
    <row r="7694" spans="1:5" x14ac:dyDescent="0.25">
      <c r="A7694" s="41" t="s">
        <v>53</v>
      </c>
      <c r="B7694" s="42">
        <v>1.018</v>
      </c>
      <c r="C7694" s="42">
        <v>295.22000000000003</v>
      </c>
      <c r="D7694" s="42">
        <v>290</v>
      </c>
      <c r="E7694" s="43">
        <v>44621</v>
      </c>
    </row>
    <row r="7695" spans="1:5" x14ac:dyDescent="0.25">
      <c r="A7695" s="41" t="s">
        <v>53</v>
      </c>
      <c r="B7695" s="42">
        <v>4.4550000000000001</v>
      </c>
      <c r="C7695" s="42">
        <v>1291.95</v>
      </c>
      <c r="D7695" s="42">
        <v>290</v>
      </c>
      <c r="E7695" s="43">
        <v>44621</v>
      </c>
    </row>
    <row r="7696" spans="1:5" x14ac:dyDescent="0.25">
      <c r="A7696" s="41" t="s">
        <v>53</v>
      </c>
      <c r="B7696" s="42">
        <v>1</v>
      </c>
      <c r="C7696" s="42">
        <v>290</v>
      </c>
      <c r="D7696" s="42">
        <v>290</v>
      </c>
      <c r="E7696" s="43">
        <v>44621</v>
      </c>
    </row>
    <row r="7697" spans="1:5" x14ac:dyDescent="0.25">
      <c r="A7697" s="41" t="s">
        <v>53</v>
      </c>
      <c r="B7697" s="42">
        <v>7.4249999999999998</v>
      </c>
      <c r="C7697" s="42">
        <v>2153.25</v>
      </c>
      <c r="D7697" s="42">
        <v>290</v>
      </c>
      <c r="E7697" s="43">
        <v>44621</v>
      </c>
    </row>
    <row r="7698" spans="1:5" x14ac:dyDescent="0.25">
      <c r="A7698" s="41" t="s">
        <v>53</v>
      </c>
      <c r="B7698" s="42">
        <v>15.535</v>
      </c>
      <c r="C7698" s="42">
        <v>4505.1499999999996</v>
      </c>
      <c r="D7698" s="42">
        <v>290</v>
      </c>
      <c r="E7698" s="43">
        <v>44621</v>
      </c>
    </row>
    <row r="7699" spans="1:5" x14ac:dyDescent="0.25">
      <c r="A7699" s="41" t="s">
        <v>179</v>
      </c>
      <c r="B7699" s="42">
        <v>0.29499999999999998</v>
      </c>
      <c r="C7699" s="42">
        <v>52.51</v>
      </c>
      <c r="D7699" s="42">
        <v>178</v>
      </c>
      <c r="E7699" s="43">
        <v>44621</v>
      </c>
    </row>
    <row r="7700" spans="1:5" x14ac:dyDescent="0.25">
      <c r="A7700" s="41" t="s">
        <v>179</v>
      </c>
      <c r="B7700" s="42">
        <v>3.7999999999999999E-2</v>
      </c>
      <c r="C7700" s="42">
        <v>6.76</v>
      </c>
      <c r="D7700" s="42">
        <v>177.89</v>
      </c>
      <c r="E7700" s="43">
        <v>44621</v>
      </c>
    </row>
    <row r="7701" spans="1:5" x14ac:dyDescent="0.25">
      <c r="A7701" s="41" t="s">
        <v>179</v>
      </c>
      <c r="B7701" s="42">
        <v>0.05</v>
      </c>
      <c r="C7701" s="42">
        <v>8.9</v>
      </c>
      <c r="D7701" s="42">
        <v>178</v>
      </c>
      <c r="E7701" s="43">
        <v>44621</v>
      </c>
    </row>
    <row r="7702" spans="1:5" x14ac:dyDescent="0.25">
      <c r="A7702" s="41" t="s">
        <v>179</v>
      </c>
      <c r="B7702" s="42">
        <v>0.29499999999999998</v>
      </c>
      <c r="C7702" s="42">
        <v>52.51</v>
      </c>
      <c r="D7702" s="42">
        <v>178</v>
      </c>
      <c r="E7702" s="43">
        <v>44621</v>
      </c>
    </row>
    <row r="7703" spans="1:5" x14ac:dyDescent="0.25">
      <c r="A7703" s="41" t="s">
        <v>179</v>
      </c>
      <c r="B7703" s="42">
        <v>6.3029999999999999</v>
      </c>
      <c r="C7703" s="42">
        <v>1121.93</v>
      </c>
      <c r="D7703" s="42">
        <v>178</v>
      </c>
      <c r="E7703" s="43">
        <v>44621</v>
      </c>
    </row>
    <row r="7704" spans="1:5" x14ac:dyDescent="0.25">
      <c r="A7704" s="41" t="s">
        <v>179</v>
      </c>
      <c r="B7704" s="42">
        <v>0.09</v>
      </c>
      <c r="C7704" s="42">
        <v>16.02</v>
      </c>
      <c r="D7704" s="42">
        <v>178</v>
      </c>
      <c r="E7704" s="43">
        <v>44621</v>
      </c>
    </row>
    <row r="7705" spans="1:5" x14ac:dyDescent="0.25">
      <c r="A7705" s="41" t="s">
        <v>179</v>
      </c>
      <c r="B7705" s="42">
        <v>4.2999999999999997E-2</v>
      </c>
      <c r="C7705" s="42">
        <v>7.65</v>
      </c>
      <c r="D7705" s="42">
        <v>177.91</v>
      </c>
      <c r="E7705" s="43">
        <v>44621</v>
      </c>
    </row>
    <row r="7706" spans="1:5" x14ac:dyDescent="0.25">
      <c r="A7706" s="41" t="s">
        <v>179</v>
      </c>
      <c r="B7706" s="42">
        <v>7.4999999999999997E-2</v>
      </c>
      <c r="C7706" s="42">
        <v>13.35</v>
      </c>
      <c r="D7706" s="42">
        <v>178</v>
      </c>
      <c r="E7706" s="43">
        <v>44621</v>
      </c>
    </row>
    <row r="7707" spans="1:5" x14ac:dyDescent="0.25">
      <c r="A7707" s="41" t="s">
        <v>179</v>
      </c>
      <c r="B7707" s="42">
        <v>4.2999999999999997E-2</v>
      </c>
      <c r="C7707" s="42">
        <v>7.65</v>
      </c>
      <c r="D7707" s="42">
        <v>177.91</v>
      </c>
      <c r="E7707" s="43">
        <v>44621</v>
      </c>
    </row>
    <row r="7708" spans="1:5" x14ac:dyDescent="0.25">
      <c r="A7708" s="41" t="s">
        <v>179</v>
      </c>
      <c r="B7708" s="42">
        <v>2.1</v>
      </c>
      <c r="C7708" s="42">
        <v>373.8</v>
      </c>
      <c r="D7708" s="42">
        <v>178</v>
      </c>
      <c r="E7708" s="43">
        <v>44621</v>
      </c>
    </row>
    <row r="7709" spans="1:5" x14ac:dyDescent="0.25">
      <c r="A7709" s="41" t="s">
        <v>179</v>
      </c>
      <c r="B7709" s="42">
        <v>2.177</v>
      </c>
      <c r="C7709" s="42">
        <v>387.51</v>
      </c>
      <c r="D7709" s="42">
        <v>178</v>
      </c>
      <c r="E7709" s="43">
        <v>44621</v>
      </c>
    </row>
    <row r="7710" spans="1:5" x14ac:dyDescent="0.25">
      <c r="A7710" s="41" t="s">
        <v>179</v>
      </c>
      <c r="B7710" s="42">
        <v>5.69</v>
      </c>
      <c r="C7710" s="42">
        <v>1012.82</v>
      </c>
      <c r="D7710" s="42">
        <v>178</v>
      </c>
      <c r="E7710" s="43">
        <v>44621</v>
      </c>
    </row>
    <row r="7711" spans="1:5" x14ac:dyDescent="0.25">
      <c r="A7711" s="41" t="s">
        <v>179</v>
      </c>
      <c r="B7711" s="42">
        <v>0.2</v>
      </c>
      <c r="C7711" s="42">
        <v>35.6</v>
      </c>
      <c r="D7711" s="42">
        <v>178</v>
      </c>
      <c r="E7711" s="43">
        <v>44621</v>
      </c>
    </row>
    <row r="7712" spans="1:5" x14ac:dyDescent="0.25">
      <c r="A7712" s="41" t="s">
        <v>179</v>
      </c>
      <c r="B7712" s="42">
        <v>0.05</v>
      </c>
      <c r="C7712" s="42">
        <v>8.9</v>
      </c>
      <c r="D7712" s="42">
        <v>178</v>
      </c>
      <c r="E7712" s="43">
        <v>44621</v>
      </c>
    </row>
    <row r="7713" spans="1:5" x14ac:dyDescent="0.25">
      <c r="A7713" s="41" t="s">
        <v>179</v>
      </c>
      <c r="B7713" s="42">
        <v>4.2999999999999997E-2</v>
      </c>
      <c r="C7713" s="42">
        <v>7.65</v>
      </c>
      <c r="D7713" s="42">
        <v>177.91</v>
      </c>
      <c r="E7713" s="43">
        <v>44621</v>
      </c>
    </row>
    <row r="7714" spans="1:5" x14ac:dyDescent="0.25">
      <c r="A7714" s="41" t="s">
        <v>179</v>
      </c>
      <c r="B7714" s="42">
        <v>0.125</v>
      </c>
      <c r="C7714" s="42">
        <v>22.25</v>
      </c>
      <c r="D7714" s="42">
        <v>178</v>
      </c>
      <c r="E7714" s="43">
        <v>44621</v>
      </c>
    </row>
    <row r="7715" spans="1:5" x14ac:dyDescent="0.25">
      <c r="A7715" s="41" t="s">
        <v>179</v>
      </c>
      <c r="B7715" s="42">
        <v>5.4320000000000004</v>
      </c>
      <c r="C7715" s="42">
        <v>966.9</v>
      </c>
      <c r="D7715" s="42">
        <v>178</v>
      </c>
      <c r="E7715" s="43">
        <v>44621</v>
      </c>
    </row>
    <row r="7716" spans="1:5" x14ac:dyDescent="0.25">
      <c r="A7716" s="41" t="s">
        <v>179</v>
      </c>
      <c r="B7716" s="42">
        <v>4.5629999999999997</v>
      </c>
      <c r="C7716" s="42">
        <v>812.22</v>
      </c>
      <c r="D7716" s="42">
        <v>178</v>
      </c>
      <c r="E7716" s="43">
        <v>44621</v>
      </c>
    </row>
    <row r="7717" spans="1:5" x14ac:dyDescent="0.25">
      <c r="A7717" s="41" t="s">
        <v>179</v>
      </c>
      <c r="B7717" s="42">
        <v>2.33</v>
      </c>
      <c r="C7717" s="42">
        <v>414.74</v>
      </c>
      <c r="D7717" s="42">
        <v>178</v>
      </c>
      <c r="E7717" s="43">
        <v>44621</v>
      </c>
    </row>
    <row r="7718" spans="1:5" x14ac:dyDescent="0.25">
      <c r="A7718" s="41" t="s">
        <v>179</v>
      </c>
      <c r="B7718" s="42">
        <v>1.238</v>
      </c>
      <c r="C7718" s="42">
        <v>220.36</v>
      </c>
      <c r="D7718" s="42">
        <v>178</v>
      </c>
      <c r="E7718" s="43">
        <v>44621</v>
      </c>
    </row>
    <row r="7719" spans="1:5" x14ac:dyDescent="0.25">
      <c r="A7719" s="41" t="s">
        <v>179</v>
      </c>
      <c r="B7719" s="42">
        <v>0.26</v>
      </c>
      <c r="C7719" s="42">
        <v>46.28</v>
      </c>
      <c r="D7719" s="42">
        <v>178</v>
      </c>
      <c r="E7719" s="43">
        <v>44621</v>
      </c>
    </row>
    <row r="7720" spans="1:5" x14ac:dyDescent="0.25">
      <c r="A7720" s="41" t="s">
        <v>179</v>
      </c>
      <c r="B7720" s="42">
        <v>4.2999999999999997E-2</v>
      </c>
      <c r="C7720" s="42">
        <v>7.65</v>
      </c>
      <c r="D7720" s="42">
        <v>177.91</v>
      </c>
      <c r="E7720" s="43">
        <v>44621</v>
      </c>
    </row>
    <row r="7721" spans="1:5" x14ac:dyDescent="0.25">
      <c r="A7721" s="41" t="s">
        <v>179</v>
      </c>
      <c r="B7721" s="42">
        <v>0.45</v>
      </c>
      <c r="C7721" s="42">
        <v>80.099999999999994</v>
      </c>
      <c r="D7721" s="42">
        <v>178</v>
      </c>
      <c r="E7721" s="43">
        <v>44621</v>
      </c>
    </row>
    <row r="7722" spans="1:5" x14ac:dyDescent="0.25">
      <c r="A7722" s="41" t="s">
        <v>179</v>
      </c>
      <c r="B7722" s="42">
        <v>6.5</v>
      </c>
      <c r="C7722" s="42">
        <v>1157.01</v>
      </c>
      <c r="D7722" s="42">
        <v>178</v>
      </c>
      <c r="E7722" s="43">
        <v>44621</v>
      </c>
    </row>
    <row r="7723" spans="1:5" x14ac:dyDescent="0.25">
      <c r="A7723" s="41" t="s">
        <v>179</v>
      </c>
      <c r="B7723" s="42">
        <v>0.125</v>
      </c>
      <c r="C7723" s="42">
        <v>22.25</v>
      </c>
      <c r="D7723" s="42">
        <v>178</v>
      </c>
      <c r="E7723" s="43">
        <v>44621</v>
      </c>
    </row>
    <row r="7724" spans="1:5" x14ac:dyDescent="0.25">
      <c r="A7724" s="41" t="s">
        <v>179</v>
      </c>
      <c r="B7724" s="42">
        <v>1.0680000000000001</v>
      </c>
      <c r="C7724" s="42">
        <v>190.1</v>
      </c>
      <c r="D7724" s="42">
        <v>178</v>
      </c>
      <c r="E7724" s="43">
        <v>44621</v>
      </c>
    </row>
    <row r="7725" spans="1:5" x14ac:dyDescent="0.25">
      <c r="A7725" s="41" t="s">
        <v>179</v>
      </c>
      <c r="B7725" s="42">
        <v>0.27500000000000002</v>
      </c>
      <c r="C7725" s="42">
        <v>48.95</v>
      </c>
      <c r="D7725" s="42">
        <v>178</v>
      </c>
      <c r="E7725" s="43">
        <v>44621</v>
      </c>
    </row>
    <row r="7726" spans="1:5" x14ac:dyDescent="0.25">
      <c r="A7726" s="41" t="s">
        <v>179</v>
      </c>
      <c r="B7726" s="42">
        <v>4.2999999999999997E-2</v>
      </c>
      <c r="C7726" s="42">
        <v>7.65</v>
      </c>
      <c r="D7726" s="42">
        <v>177.91</v>
      </c>
      <c r="E7726" s="43">
        <v>44621</v>
      </c>
    </row>
    <row r="7727" spans="1:5" x14ac:dyDescent="0.25">
      <c r="A7727" s="41" t="s">
        <v>179</v>
      </c>
      <c r="B7727" s="42">
        <v>0.105</v>
      </c>
      <c r="C7727" s="42">
        <v>18.690000000000001</v>
      </c>
      <c r="D7727" s="42">
        <v>178</v>
      </c>
      <c r="E7727" s="43">
        <v>44621</v>
      </c>
    </row>
    <row r="7728" spans="1:5" x14ac:dyDescent="0.25">
      <c r="A7728" s="41" t="s">
        <v>179</v>
      </c>
      <c r="B7728" s="42">
        <v>0.745</v>
      </c>
      <c r="C7728" s="42">
        <v>132.61000000000001</v>
      </c>
      <c r="D7728" s="42">
        <v>178</v>
      </c>
      <c r="E7728" s="43">
        <v>44621</v>
      </c>
    </row>
    <row r="7729" spans="1:5" x14ac:dyDescent="0.25">
      <c r="A7729" s="41" t="s">
        <v>179</v>
      </c>
      <c r="B7729" s="42">
        <v>0.05</v>
      </c>
      <c r="C7729" s="42">
        <v>8.9</v>
      </c>
      <c r="D7729" s="42">
        <v>178</v>
      </c>
      <c r="E7729" s="43">
        <v>44621</v>
      </c>
    </row>
    <row r="7730" spans="1:5" x14ac:dyDescent="0.25">
      <c r="A7730" s="41" t="s">
        <v>179</v>
      </c>
      <c r="B7730" s="42">
        <v>4.2999999999999997E-2</v>
      </c>
      <c r="C7730" s="42">
        <v>7.65</v>
      </c>
      <c r="D7730" s="42">
        <v>177.91</v>
      </c>
      <c r="E7730" s="43">
        <v>44621</v>
      </c>
    </row>
    <row r="7731" spans="1:5" x14ac:dyDescent="0.25">
      <c r="A7731" s="41" t="s">
        <v>179</v>
      </c>
      <c r="B7731" s="42">
        <v>0.52</v>
      </c>
      <c r="C7731" s="42">
        <v>92.56</v>
      </c>
      <c r="D7731" s="42">
        <v>178</v>
      </c>
      <c r="E7731" s="43">
        <v>44621</v>
      </c>
    </row>
    <row r="7732" spans="1:5" x14ac:dyDescent="0.25">
      <c r="A7732" s="41" t="s">
        <v>179</v>
      </c>
      <c r="B7732" s="42">
        <v>2.6739999999999999</v>
      </c>
      <c r="C7732" s="42">
        <v>475.99</v>
      </c>
      <c r="D7732" s="42">
        <v>178.01</v>
      </c>
      <c r="E7732" s="43">
        <v>44621</v>
      </c>
    </row>
    <row r="7733" spans="1:5" x14ac:dyDescent="0.25">
      <c r="A7733" s="41" t="s">
        <v>179</v>
      </c>
      <c r="B7733" s="42">
        <v>0.105</v>
      </c>
      <c r="C7733" s="42">
        <v>18.690000000000001</v>
      </c>
      <c r="D7733" s="42">
        <v>178</v>
      </c>
      <c r="E7733" s="43">
        <v>44621</v>
      </c>
    </row>
    <row r="7734" spans="1:5" x14ac:dyDescent="0.25">
      <c r="A7734" s="41" t="s">
        <v>179</v>
      </c>
      <c r="B7734" s="42">
        <v>0.05</v>
      </c>
      <c r="C7734" s="42">
        <v>8.9</v>
      </c>
      <c r="D7734" s="42">
        <v>178</v>
      </c>
      <c r="E7734" s="43">
        <v>44621</v>
      </c>
    </row>
    <row r="7735" spans="1:5" x14ac:dyDescent="0.25">
      <c r="A7735" s="41" t="s">
        <v>179</v>
      </c>
      <c r="B7735" s="42">
        <v>2.1</v>
      </c>
      <c r="C7735" s="42">
        <v>379.07</v>
      </c>
      <c r="D7735" s="42">
        <v>180.51</v>
      </c>
      <c r="E7735" s="43">
        <v>44621</v>
      </c>
    </row>
    <row r="7736" spans="1:5" x14ac:dyDescent="0.25">
      <c r="A7736" s="41" t="s">
        <v>179</v>
      </c>
      <c r="B7736" s="42">
        <v>0.3</v>
      </c>
      <c r="C7736" s="42">
        <v>54.29</v>
      </c>
      <c r="D7736" s="42">
        <v>180.97</v>
      </c>
      <c r="E7736" s="43">
        <v>44621</v>
      </c>
    </row>
    <row r="7737" spans="1:5" x14ac:dyDescent="0.25">
      <c r="A7737" s="41" t="s">
        <v>179</v>
      </c>
      <c r="B7737" s="42">
        <v>8.5000000000000006E-2</v>
      </c>
      <c r="C7737" s="42">
        <v>15.39</v>
      </c>
      <c r="D7737" s="42">
        <v>181.06</v>
      </c>
      <c r="E7737" s="43">
        <v>44621</v>
      </c>
    </row>
    <row r="7738" spans="1:5" x14ac:dyDescent="0.25">
      <c r="A7738" s="41" t="s">
        <v>179</v>
      </c>
      <c r="B7738" s="42">
        <v>0.42</v>
      </c>
      <c r="C7738" s="42">
        <v>76.02</v>
      </c>
      <c r="D7738" s="42">
        <v>181</v>
      </c>
      <c r="E7738" s="43">
        <v>44621</v>
      </c>
    </row>
    <row r="7739" spans="1:5" x14ac:dyDescent="0.25">
      <c r="A7739" s="41" t="s">
        <v>179</v>
      </c>
      <c r="B7739" s="42">
        <v>4.593</v>
      </c>
      <c r="C7739" s="42">
        <v>831.33</v>
      </c>
      <c r="D7739" s="42">
        <v>181</v>
      </c>
      <c r="E7739" s="43">
        <v>44621</v>
      </c>
    </row>
    <row r="7740" spans="1:5" x14ac:dyDescent="0.25">
      <c r="A7740" s="41" t="s">
        <v>179</v>
      </c>
      <c r="B7740" s="42">
        <v>0.05</v>
      </c>
      <c r="C7740" s="42">
        <v>9.0500000000000007</v>
      </c>
      <c r="D7740" s="42">
        <v>181</v>
      </c>
      <c r="E7740" s="43">
        <v>44621</v>
      </c>
    </row>
    <row r="7741" spans="1:5" x14ac:dyDescent="0.25">
      <c r="A7741" s="41" t="s">
        <v>179</v>
      </c>
      <c r="B7741" s="42">
        <v>0.17499999999999999</v>
      </c>
      <c r="C7741" s="42">
        <v>31.68</v>
      </c>
      <c r="D7741" s="42">
        <v>181.03</v>
      </c>
      <c r="E7741" s="43">
        <v>44621</v>
      </c>
    </row>
    <row r="7742" spans="1:5" x14ac:dyDescent="0.25">
      <c r="A7742" s="41" t="s">
        <v>179</v>
      </c>
      <c r="B7742" s="42">
        <v>6.4669999999999996</v>
      </c>
      <c r="C7742" s="42">
        <v>1170.52</v>
      </c>
      <c r="D7742" s="42">
        <v>181</v>
      </c>
      <c r="E7742" s="43">
        <v>44621</v>
      </c>
    </row>
    <row r="7743" spans="1:5" x14ac:dyDescent="0.25">
      <c r="A7743" s="41" t="s">
        <v>179</v>
      </c>
      <c r="B7743" s="42">
        <v>6.8000000000000005E-2</v>
      </c>
      <c r="C7743" s="42">
        <v>12.31</v>
      </c>
      <c r="D7743" s="42">
        <v>181.03</v>
      </c>
      <c r="E7743" s="43">
        <v>44621</v>
      </c>
    </row>
    <row r="7744" spans="1:5" x14ac:dyDescent="0.25">
      <c r="A7744" s="41" t="s">
        <v>179</v>
      </c>
      <c r="B7744" s="42">
        <v>0.05</v>
      </c>
      <c r="C7744" s="42">
        <v>9.0500000000000007</v>
      </c>
      <c r="D7744" s="42">
        <v>181</v>
      </c>
      <c r="E7744" s="43">
        <v>44621</v>
      </c>
    </row>
    <row r="7745" spans="1:5" x14ac:dyDescent="0.25">
      <c r="A7745" s="41" t="s">
        <v>179</v>
      </c>
      <c r="B7745" s="42">
        <v>2.33</v>
      </c>
      <c r="C7745" s="42">
        <v>421.73</v>
      </c>
      <c r="D7745" s="42">
        <v>181</v>
      </c>
      <c r="E7745" s="43">
        <v>44621</v>
      </c>
    </row>
    <row r="7746" spans="1:5" x14ac:dyDescent="0.25">
      <c r="A7746" s="41" t="s">
        <v>179</v>
      </c>
      <c r="B7746" s="42">
        <v>2.08</v>
      </c>
      <c r="C7746" s="42">
        <v>376.48</v>
      </c>
      <c r="D7746" s="42">
        <v>181</v>
      </c>
      <c r="E7746" s="43">
        <v>44621</v>
      </c>
    </row>
    <row r="7747" spans="1:5" x14ac:dyDescent="0.25">
      <c r="A7747" s="41" t="s">
        <v>179</v>
      </c>
      <c r="B7747" s="42">
        <v>0.74</v>
      </c>
      <c r="C7747" s="42">
        <v>133.94</v>
      </c>
      <c r="D7747" s="42">
        <v>181</v>
      </c>
      <c r="E7747" s="43">
        <v>44621</v>
      </c>
    </row>
    <row r="7748" spans="1:5" x14ac:dyDescent="0.25">
      <c r="A7748" s="41" t="s">
        <v>179</v>
      </c>
      <c r="B7748" s="42">
        <v>0.05</v>
      </c>
      <c r="C7748" s="42">
        <v>9.0500000000000007</v>
      </c>
      <c r="D7748" s="42">
        <v>181</v>
      </c>
      <c r="E7748" s="43">
        <v>44621</v>
      </c>
    </row>
    <row r="7749" spans="1:5" x14ac:dyDescent="0.25">
      <c r="A7749" s="41" t="s">
        <v>179</v>
      </c>
      <c r="B7749" s="42">
        <v>1.407</v>
      </c>
      <c r="C7749" s="42">
        <v>254.66</v>
      </c>
      <c r="D7749" s="42">
        <v>181</v>
      </c>
      <c r="E7749" s="43">
        <v>44621</v>
      </c>
    </row>
    <row r="7750" spans="1:5" x14ac:dyDescent="0.25">
      <c r="A7750" s="41" t="s">
        <v>179</v>
      </c>
      <c r="B7750" s="42">
        <v>7.335</v>
      </c>
      <c r="C7750" s="42">
        <v>1327.64</v>
      </c>
      <c r="D7750" s="42">
        <v>181</v>
      </c>
      <c r="E7750" s="43">
        <v>44621</v>
      </c>
    </row>
    <row r="7751" spans="1:5" x14ac:dyDescent="0.25">
      <c r="A7751" s="41" t="s">
        <v>179</v>
      </c>
      <c r="B7751" s="42">
        <v>0.76500000000000001</v>
      </c>
      <c r="C7751" s="42">
        <v>138.47</v>
      </c>
      <c r="D7751" s="42">
        <v>181.01</v>
      </c>
      <c r="E7751" s="43">
        <v>44621</v>
      </c>
    </row>
    <row r="7752" spans="1:5" x14ac:dyDescent="0.25">
      <c r="A7752" s="41" t="s">
        <v>179</v>
      </c>
      <c r="B7752" s="42">
        <v>0.4</v>
      </c>
      <c r="C7752" s="42">
        <v>72.400000000000006</v>
      </c>
      <c r="D7752" s="42">
        <v>181</v>
      </c>
      <c r="E7752" s="43">
        <v>44621</v>
      </c>
    </row>
    <row r="7753" spans="1:5" x14ac:dyDescent="0.25">
      <c r="A7753" s="41" t="s">
        <v>179</v>
      </c>
      <c r="B7753" s="42">
        <v>0.05</v>
      </c>
      <c r="C7753" s="42">
        <v>9.0500000000000007</v>
      </c>
      <c r="D7753" s="42">
        <v>181</v>
      </c>
      <c r="E7753" s="43">
        <v>44621</v>
      </c>
    </row>
    <row r="7754" spans="1:5" x14ac:dyDescent="0.25">
      <c r="A7754" s="41" t="s">
        <v>179</v>
      </c>
      <c r="B7754" s="42">
        <v>0.09</v>
      </c>
      <c r="C7754" s="42">
        <v>16.29</v>
      </c>
      <c r="D7754" s="42">
        <v>181</v>
      </c>
      <c r="E7754" s="43">
        <v>44621</v>
      </c>
    </row>
    <row r="7755" spans="1:5" x14ac:dyDescent="0.25">
      <c r="A7755" s="41" t="s">
        <v>179</v>
      </c>
      <c r="B7755" s="42">
        <v>3.524</v>
      </c>
      <c r="C7755" s="42">
        <v>637.84</v>
      </c>
      <c r="D7755" s="42">
        <v>181</v>
      </c>
      <c r="E7755" s="43">
        <v>44621</v>
      </c>
    </row>
    <row r="7756" spans="1:5" x14ac:dyDescent="0.25">
      <c r="A7756" s="41" t="s">
        <v>179</v>
      </c>
      <c r="B7756" s="42">
        <v>0.05</v>
      </c>
      <c r="C7756" s="42">
        <v>9.0500000000000007</v>
      </c>
      <c r="D7756" s="42">
        <v>181</v>
      </c>
      <c r="E7756" s="43">
        <v>44621</v>
      </c>
    </row>
    <row r="7757" spans="1:5" x14ac:dyDescent="0.25">
      <c r="A7757" s="41" t="s">
        <v>179</v>
      </c>
      <c r="B7757" s="42">
        <v>6.4480000000000004</v>
      </c>
      <c r="C7757" s="42">
        <v>1167.0899999999999</v>
      </c>
      <c r="D7757" s="42">
        <v>181</v>
      </c>
      <c r="E7757" s="43">
        <v>44621</v>
      </c>
    </row>
    <row r="7758" spans="1:5" x14ac:dyDescent="0.25">
      <c r="A7758" s="41" t="s">
        <v>179</v>
      </c>
      <c r="B7758" s="42">
        <v>0.05</v>
      </c>
      <c r="C7758" s="42">
        <v>9.0500000000000007</v>
      </c>
      <c r="D7758" s="42">
        <v>181</v>
      </c>
      <c r="E7758" s="43">
        <v>44621</v>
      </c>
    </row>
    <row r="7759" spans="1:5" x14ac:dyDescent="0.25">
      <c r="A7759" s="41" t="s">
        <v>179</v>
      </c>
      <c r="B7759" s="42">
        <v>0.05</v>
      </c>
      <c r="C7759" s="42">
        <v>9.0500000000000007</v>
      </c>
      <c r="D7759" s="42">
        <v>181</v>
      </c>
      <c r="E7759" s="43">
        <v>44621</v>
      </c>
    </row>
    <row r="7760" spans="1:5" x14ac:dyDescent="0.25">
      <c r="A7760" s="41" t="s">
        <v>179</v>
      </c>
      <c r="B7760" s="42">
        <v>2.33</v>
      </c>
      <c r="C7760" s="42">
        <v>421.73</v>
      </c>
      <c r="D7760" s="42">
        <v>181</v>
      </c>
      <c r="E7760" s="43">
        <v>44621</v>
      </c>
    </row>
    <row r="7761" spans="1:5" x14ac:dyDescent="0.25">
      <c r="A7761" s="41" t="s">
        <v>179</v>
      </c>
      <c r="B7761" s="42">
        <v>0.4</v>
      </c>
      <c r="C7761" s="42">
        <v>72.400000000000006</v>
      </c>
      <c r="D7761" s="42">
        <v>181</v>
      </c>
      <c r="E7761" s="43">
        <v>44621</v>
      </c>
    </row>
    <row r="7762" spans="1:5" x14ac:dyDescent="0.25">
      <c r="A7762" s="41" t="s">
        <v>179</v>
      </c>
      <c r="B7762" s="42">
        <v>0.36499999999999999</v>
      </c>
      <c r="C7762" s="42">
        <v>66.069999999999993</v>
      </c>
      <c r="D7762" s="42">
        <v>181.01</v>
      </c>
      <c r="E7762" s="43">
        <v>44621</v>
      </c>
    </row>
    <row r="7763" spans="1:5" x14ac:dyDescent="0.25">
      <c r="A7763" s="41" t="s">
        <v>179</v>
      </c>
      <c r="B7763" s="42">
        <v>0.17499999999999999</v>
      </c>
      <c r="C7763" s="42">
        <v>31.67</v>
      </c>
      <c r="D7763" s="42">
        <v>180.97</v>
      </c>
      <c r="E7763" s="43">
        <v>44621</v>
      </c>
    </row>
    <row r="7764" spans="1:5" x14ac:dyDescent="0.25">
      <c r="A7764" s="41" t="s">
        <v>179</v>
      </c>
      <c r="B7764" s="42">
        <v>0.94799999999999995</v>
      </c>
      <c r="C7764" s="42">
        <v>171.59</v>
      </c>
      <c r="D7764" s="42">
        <v>181</v>
      </c>
      <c r="E7764" s="43">
        <v>44621</v>
      </c>
    </row>
    <row r="7765" spans="1:5" x14ac:dyDescent="0.25">
      <c r="A7765" s="41" t="s">
        <v>179</v>
      </c>
      <c r="B7765" s="42">
        <v>0.47</v>
      </c>
      <c r="C7765" s="42">
        <v>85.07</v>
      </c>
      <c r="D7765" s="42">
        <v>181</v>
      </c>
      <c r="E7765" s="43">
        <v>44621</v>
      </c>
    </row>
    <row r="7766" spans="1:5" x14ac:dyDescent="0.25">
      <c r="A7766" s="41" t="s">
        <v>179</v>
      </c>
      <c r="B7766" s="42">
        <v>0.05</v>
      </c>
      <c r="C7766" s="42">
        <v>9.0500000000000007</v>
      </c>
      <c r="D7766" s="42">
        <v>181</v>
      </c>
      <c r="E7766" s="43">
        <v>44621</v>
      </c>
    </row>
    <row r="7767" spans="1:5" x14ac:dyDescent="0.25">
      <c r="A7767" s="41" t="s">
        <v>179</v>
      </c>
      <c r="B7767" s="42">
        <v>0.3</v>
      </c>
      <c r="C7767" s="42">
        <v>54.3</v>
      </c>
      <c r="D7767" s="42">
        <v>181</v>
      </c>
      <c r="E7767" s="43">
        <v>44621</v>
      </c>
    </row>
    <row r="7768" spans="1:5" x14ac:dyDescent="0.25">
      <c r="A7768" s="41" t="s">
        <v>179</v>
      </c>
      <c r="B7768" s="42">
        <v>0.05</v>
      </c>
      <c r="C7768" s="42">
        <v>9.0500000000000007</v>
      </c>
      <c r="D7768" s="42">
        <v>181</v>
      </c>
      <c r="E7768" s="43">
        <v>44621</v>
      </c>
    </row>
    <row r="7769" spans="1:5" x14ac:dyDescent="0.25">
      <c r="A7769" s="41" t="s">
        <v>179</v>
      </c>
      <c r="B7769" s="42">
        <v>0.05</v>
      </c>
      <c r="C7769" s="42">
        <v>9.0500000000000007</v>
      </c>
      <c r="D7769" s="42">
        <v>181</v>
      </c>
      <c r="E7769" s="43">
        <v>44621</v>
      </c>
    </row>
    <row r="7770" spans="1:5" x14ac:dyDescent="0.25">
      <c r="A7770" s="41" t="s">
        <v>179</v>
      </c>
      <c r="B7770" s="42">
        <v>0.52</v>
      </c>
      <c r="C7770" s="42">
        <v>94.12</v>
      </c>
      <c r="D7770" s="42">
        <v>181</v>
      </c>
      <c r="E7770" s="43">
        <v>44621</v>
      </c>
    </row>
    <row r="7771" spans="1:5" x14ac:dyDescent="0.25">
      <c r="A7771" s="41" t="s">
        <v>179</v>
      </c>
      <c r="B7771" s="42">
        <v>7.01</v>
      </c>
      <c r="C7771" s="42">
        <v>1268.81</v>
      </c>
      <c r="D7771" s="42">
        <v>181</v>
      </c>
      <c r="E7771" s="43">
        <v>44621</v>
      </c>
    </row>
    <row r="7772" spans="1:5" x14ac:dyDescent="0.25">
      <c r="A7772" s="41" t="s">
        <v>179</v>
      </c>
      <c r="B7772" s="42">
        <v>2.5000000000000001E-2</v>
      </c>
      <c r="C7772" s="42">
        <v>4.5199999999999996</v>
      </c>
      <c r="D7772" s="42">
        <v>180.8</v>
      </c>
      <c r="E7772" s="43">
        <v>44621</v>
      </c>
    </row>
    <row r="7773" spans="1:5" x14ac:dyDescent="0.25">
      <c r="A7773" s="41" t="s">
        <v>179</v>
      </c>
      <c r="B7773" s="42">
        <v>3.7999999999999999E-2</v>
      </c>
      <c r="C7773" s="42">
        <v>6.88</v>
      </c>
      <c r="D7773" s="42">
        <v>181.05</v>
      </c>
      <c r="E7773" s="43">
        <v>44621</v>
      </c>
    </row>
    <row r="7774" spans="1:5" x14ac:dyDescent="0.25">
      <c r="A7774" s="41" t="s">
        <v>179</v>
      </c>
      <c r="B7774" s="42">
        <v>0.78500000000000003</v>
      </c>
      <c r="C7774" s="42">
        <v>142.09</v>
      </c>
      <c r="D7774" s="42">
        <v>181.01</v>
      </c>
      <c r="E7774" s="43">
        <v>44621</v>
      </c>
    </row>
    <row r="7775" spans="1:5" x14ac:dyDescent="0.25">
      <c r="A7775" s="41" t="s">
        <v>179</v>
      </c>
      <c r="B7775" s="42">
        <v>0.05</v>
      </c>
      <c r="C7775" s="42">
        <v>9.0500000000000007</v>
      </c>
      <c r="D7775" s="42">
        <v>181</v>
      </c>
      <c r="E7775" s="43">
        <v>44621</v>
      </c>
    </row>
    <row r="7776" spans="1:5" x14ac:dyDescent="0.25">
      <c r="A7776" s="41" t="s">
        <v>179</v>
      </c>
      <c r="B7776" s="42">
        <v>1.8</v>
      </c>
      <c r="C7776" s="42">
        <v>325.8</v>
      </c>
      <c r="D7776" s="42">
        <v>181</v>
      </c>
      <c r="E7776" s="43">
        <v>44621</v>
      </c>
    </row>
    <row r="7777" spans="1:5" x14ac:dyDescent="0.25">
      <c r="A7777" s="41" t="s">
        <v>179</v>
      </c>
      <c r="B7777" s="42">
        <v>2.4780000000000002</v>
      </c>
      <c r="C7777" s="42">
        <v>448.52</v>
      </c>
      <c r="D7777" s="42">
        <v>181</v>
      </c>
      <c r="E7777" s="43">
        <v>44621</v>
      </c>
    </row>
    <row r="7778" spans="1:5" x14ac:dyDescent="0.25">
      <c r="A7778" s="41" t="s">
        <v>179</v>
      </c>
      <c r="B7778" s="42">
        <v>5.69</v>
      </c>
      <c r="C7778" s="42">
        <v>1029.8900000000001</v>
      </c>
      <c r="D7778" s="42">
        <v>181</v>
      </c>
      <c r="E7778" s="43">
        <v>44621</v>
      </c>
    </row>
    <row r="7779" spans="1:5" x14ac:dyDescent="0.25">
      <c r="A7779" s="41" t="s">
        <v>179</v>
      </c>
      <c r="B7779" s="42">
        <v>3.7999999999999999E-2</v>
      </c>
      <c r="C7779" s="42">
        <v>6.88</v>
      </c>
      <c r="D7779" s="42">
        <v>181.05</v>
      </c>
      <c r="E7779" s="43">
        <v>44621</v>
      </c>
    </row>
    <row r="7780" spans="1:5" x14ac:dyDescent="0.25">
      <c r="A7780" s="41" t="s">
        <v>179</v>
      </c>
      <c r="B7780" s="42">
        <v>0.3</v>
      </c>
      <c r="C7780" s="42">
        <v>54.3</v>
      </c>
      <c r="D7780" s="42">
        <v>181</v>
      </c>
      <c r="E7780" s="43">
        <v>44621</v>
      </c>
    </row>
    <row r="7781" spans="1:5" x14ac:dyDescent="0.25">
      <c r="A7781" s="41" t="s">
        <v>179</v>
      </c>
      <c r="B7781" s="42">
        <v>0.1</v>
      </c>
      <c r="C7781" s="42">
        <v>18.100000000000001</v>
      </c>
      <c r="D7781" s="42">
        <v>181</v>
      </c>
      <c r="E7781" s="43">
        <v>44621</v>
      </c>
    </row>
    <row r="7782" spans="1:5" x14ac:dyDescent="0.25">
      <c r="A7782" s="41" t="s">
        <v>179</v>
      </c>
      <c r="B7782" s="42">
        <v>0.125</v>
      </c>
      <c r="C7782" s="42">
        <v>22.62</v>
      </c>
      <c r="D7782" s="42">
        <v>180.96</v>
      </c>
      <c r="E7782" s="43">
        <v>44621</v>
      </c>
    </row>
    <row r="7783" spans="1:5" x14ac:dyDescent="0.25">
      <c r="A7783" s="41" t="s">
        <v>179</v>
      </c>
      <c r="B7783" s="42">
        <v>0.3</v>
      </c>
      <c r="C7783" s="42">
        <v>54.3</v>
      </c>
      <c r="D7783" s="42">
        <v>181</v>
      </c>
      <c r="E7783" s="43">
        <v>44621</v>
      </c>
    </row>
    <row r="7784" spans="1:5" x14ac:dyDescent="0.25">
      <c r="A7784" s="41" t="s">
        <v>179</v>
      </c>
      <c r="B7784" s="42">
        <v>3.996</v>
      </c>
      <c r="C7784" s="42">
        <v>723.28</v>
      </c>
      <c r="D7784" s="42">
        <v>181</v>
      </c>
      <c r="E7784" s="43">
        <v>44621</v>
      </c>
    </row>
    <row r="7785" spans="1:5" x14ac:dyDescent="0.25">
      <c r="A7785" s="41" t="s">
        <v>179</v>
      </c>
      <c r="B7785" s="42">
        <v>3.7999999999999999E-2</v>
      </c>
      <c r="C7785" s="42">
        <v>6.88</v>
      </c>
      <c r="D7785" s="42">
        <v>181.05</v>
      </c>
      <c r="E7785" s="43">
        <v>44621</v>
      </c>
    </row>
    <row r="7786" spans="1:5" x14ac:dyDescent="0.25">
      <c r="A7786" s="41" t="s">
        <v>179</v>
      </c>
      <c r="B7786" s="42">
        <v>4.0289999999999999</v>
      </c>
      <c r="C7786" s="42">
        <v>729.25</v>
      </c>
      <c r="D7786" s="42">
        <v>181</v>
      </c>
      <c r="E7786" s="43">
        <v>44621</v>
      </c>
    </row>
    <row r="7787" spans="1:5" x14ac:dyDescent="0.25">
      <c r="A7787" s="41" t="s">
        <v>179</v>
      </c>
      <c r="B7787" s="42">
        <v>0.05</v>
      </c>
      <c r="C7787" s="42">
        <v>9.0500000000000007</v>
      </c>
      <c r="D7787" s="42">
        <v>181</v>
      </c>
      <c r="E7787" s="43">
        <v>44621</v>
      </c>
    </row>
    <row r="7788" spans="1:5" x14ac:dyDescent="0.25">
      <c r="A7788" s="41" t="s">
        <v>179</v>
      </c>
      <c r="B7788" s="42">
        <v>2.33</v>
      </c>
      <c r="C7788" s="42">
        <v>421.73</v>
      </c>
      <c r="D7788" s="42">
        <v>181</v>
      </c>
      <c r="E7788" s="43">
        <v>44621</v>
      </c>
    </row>
    <row r="7789" spans="1:5" x14ac:dyDescent="0.25">
      <c r="A7789" s="41" t="s">
        <v>179</v>
      </c>
      <c r="B7789" s="42">
        <v>1.238</v>
      </c>
      <c r="C7789" s="42">
        <v>224.08</v>
      </c>
      <c r="D7789" s="42">
        <v>181</v>
      </c>
      <c r="E7789" s="43">
        <v>44621</v>
      </c>
    </row>
    <row r="7790" spans="1:5" x14ac:dyDescent="0.25">
      <c r="A7790" s="41" t="s">
        <v>179</v>
      </c>
      <c r="B7790" s="42">
        <v>0.6</v>
      </c>
      <c r="C7790" s="42">
        <v>108.6</v>
      </c>
      <c r="D7790" s="42">
        <v>181</v>
      </c>
      <c r="E7790" s="43">
        <v>44621</v>
      </c>
    </row>
    <row r="7791" spans="1:5" x14ac:dyDescent="0.25">
      <c r="A7791" s="41" t="s">
        <v>179</v>
      </c>
      <c r="B7791" s="42">
        <v>3.7999999999999999E-2</v>
      </c>
      <c r="C7791" s="42">
        <v>6.88</v>
      </c>
      <c r="D7791" s="42">
        <v>181.05</v>
      </c>
      <c r="E7791" s="43">
        <v>44621</v>
      </c>
    </row>
    <row r="7792" spans="1:5" x14ac:dyDescent="0.25">
      <c r="A7792" s="41" t="s">
        <v>179</v>
      </c>
      <c r="B7792" s="42">
        <v>0.65</v>
      </c>
      <c r="C7792" s="42">
        <v>117.65</v>
      </c>
      <c r="D7792" s="42">
        <v>181</v>
      </c>
      <c r="E7792" s="43">
        <v>44621</v>
      </c>
    </row>
    <row r="7793" spans="1:5" x14ac:dyDescent="0.25">
      <c r="A7793" s="41" t="s">
        <v>179</v>
      </c>
      <c r="B7793" s="42">
        <v>2.302</v>
      </c>
      <c r="C7793" s="42">
        <v>416.66</v>
      </c>
      <c r="D7793" s="42">
        <v>181</v>
      </c>
      <c r="E7793" s="43">
        <v>44621</v>
      </c>
    </row>
    <row r="7794" spans="1:5" x14ac:dyDescent="0.25">
      <c r="A7794" s="41" t="s">
        <v>179</v>
      </c>
      <c r="B7794" s="42">
        <v>0.6</v>
      </c>
      <c r="C7794" s="42">
        <v>108.6</v>
      </c>
      <c r="D7794" s="42">
        <v>181</v>
      </c>
      <c r="E7794" s="43">
        <v>44621</v>
      </c>
    </row>
    <row r="7795" spans="1:5" x14ac:dyDescent="0.25">
      <c r="A7795" s="41" t="s">
        <v>179</v>
      </c>
      <c r="B7795" s="42">
        <v>0.05</v>
      </c>
      <c r="C7795" s="42">
        <v>9.0500000000000007</v>
      </c>
      <c r="D7795" s="42">
        <v>181</v>
      </c>
      <c r="E7795" s="43">
        <v>44621</v>
      </c>
    </row>
    <row r="7796" spans="1:5" x14ac:dyDescent="0.25">
      <c r="A7796" s="41" t="s">
        <v>179</v>
      </c>
      <c r="B7796" s="42">
        <v>2.33</v>
      </c>
      <c r="C7796" s="42">
        <v>421.73</v>
      </c>
      <c r="D7796" s="42">
        <v>181</v>
      </c>
      <c r="E7796" s="43">
        <v>44621</v>
      </c>
    </row>
    <row r="7797" spans="1:5" x14ac:dyDescent="0.25">
      <c r="A7797" s="41" t="s">
        <v>179</v>
      </c>
      <c r="B7797" s="42">
        <v>0.65</v>
      </c>
      <c r="C7797" s="42">
        <v>117.65</v>
      </c>
      <c r="D7797" s="42">
        <v>181</v>
      </c>
      <c r="E7797" s="43">
        <v>44621</v>
      </c>
    </row>
    <row r="7798" spans="1:5" x14ac:dyDescent="0.25">
      <c r="A7798" s="41" t="s">
        <v>179</v>
      </c>
      <c r="B7798" s="42">
        <v>0.6</v>
      </c>
      <c r="C7798" s="42">
        <v>108.6</v>
      </c>
      <c r="D7798" s="42">
        <v>181</v>
      </c>
      <c r="E7798" s="43">
        <v>44621</v>
      </c>
    </row>
    <row r="7799" spans="1:5" x14ac:dyDescent="0.25">
      <c r="A7799" s="41" t="s">
        <v>179</v>
      </c>
      <c r="B7799" s="42">
        <v>0.05</v>
      </c>
      <c r="C7799" s="42">
        <v>9.0500000000000007</v>
      </c>
      <c r="D7799" s="42">
        <v>181</v>
      </c>
      <c r="E7799" s="43">
        <v>44621</v>
      </c>
    </row>
    <row r="7800" spans="1:5" x14ac:dyDescent="0.25">
      <c r="A7800" s="41" t="s">
        <v>80</v>
      </c>
      <c r="B7800" s="42">
        <v>1.4</v>
      </c>
      <c r="C7800" s="42">
        <v>392</v>
      </c>
      <c r="D7800" s="42">
        <v>280</v>
      </c>
      <c r="E7800" s="43">
        <v>44621</v>
      </c>
    </row>
    <row r="7801" spans="1:5" x14ac:dyDescent="0.25">
      <c r="A7801" s="41" t="s">
        <v>80</v>
      </c>
      <c r="B7801" s="42">
        <v>4.0990000000000002</v>
      </c>
      <c r="C7801" s="42">
        <v>1147.72</v>
      </c>
      <c r="D7801" s="42">
        <v>280</v>
      </c>
      <c r="E7801" s="43">
        <v>44621</v>
      </c>
    </row>
    <row r="7802" spans="1:5" x14ac:dyDescent="0.25">
      <c r="A7802" s="41" t="s">
        <v>80</v>
      </c>
      <c r="B7802" s="42">
        <v>9.3149999999999995</v>
      </c>
      <c r="C7802" s="42">
        <v>2608.1999999999998</v>
      </c>
      <c r="D7802" s="42">
        <v>280</v>
      </c>
      <c r="E7802" s="43">
        <v>44621</v>
      </c>
    </row>
    <row r="7803" spans="1:5" x14ac:dyDescent="0.25">
      <c r="A7803" s="41" t="s">
        <v>80</v>
      </c>
      <c r="B7803" s="42">
        <v>1.8720000000000001</v>
      </c>
      <c r="C7803" s="42">
        <v>524.16</v>
      </c>
      <c r="D7803" s="42">
        <v>280</v>
      </c>
      <c r="E7803" s="43">
        <v>44621</v>
      </c>
    </row>
    <row r="7804" spans="1:5" x14ac:dyDescent="0.25">
      <c r="A7804" s="41" t="s">
        <v>80</v>
      </c>
      <c r="B7804" s="42">
        <v>1.1200000000000001</v>
      </c>
      <c r="C7804" s="42">
        <v>313.60000000000002</v>
      </c>
      <c r="D7804" s="42">
        <v>280</v>
      </c>
      <c r="E7804" s="43">
        <v>44621</v>
      </c>
    </row>
    <row r="7805" spans="1:5" x14ac:dyDescent="0.25">
      <c r="A7805" s="41" t="s">
        <v>80</v>
      </c>
      <c r="B7805" s="42">
        <v>3.931</v>
      </c>
      <c r="C7805" s="42">
        <v>1100.68</v>
      </c>
      <c r="D7805" s="42">
        <v>280</v>
      </c>
      <c r="E7805" s="43">
        <v>44621</v>
      </c>
    </row>
    <row r="7806" spans="1:5" x14ac:dyDescent="0.25">
      <c r="A7806" s="41" t="s">
        <v>80</v>
      </c>
      <c r="B7806" s="42">
        <v>2.798</v>
      </c>
      <c r="C7806" s="42">
        <v>783.44</v>
      </c>
      <c r="D7806" s="42">
        <v>280</v>
      </c>
      <c r="E7806" s="43">
        <v>44621</v>
      </c>
    </row>
    <row r="7807" spans="1:5" x14ac:dyDescent="0.25">
      <c r="A7807" s="41" t="s">
        <v>80</v>
      </c>
      <c r="B7807" s="42">
        <v>7.2450000000000001</v>
      </c>
      <c r="C7807" s="42">
        <v>2028.6</v>
      </c>
      <c r="D7807" s="42">
        <v>280</v>
      </c>
      <c r="E7807" s="43">
        <v>44621</v>
      </c>
    </row>
    <row r="7808" spans="1:5" x14ac:dyDescent="0.25">
      <c r="A7808" s="41" t="s">
        <v>80</v>
      </c>
      <c r="B7808" s="42">
        <v>1.591</v>
      </c>
      <c r="C7808" s="42">
        <v>445.48</v>
      </c>
      <c r="D7808" s="42">
        <v>280</v>
      </c>
      <c r="E7808" s="43">
        <v>44621</v>
      </c>
    </row>
    <row r="7809" spans="1:5" x14ac:dyDescent="0.25">
      <c r="A7809" s="41" t="s">
        <v>80</v>
      </c>
      <c r="B7809" s="42">
        <v>0.84</v>
      </c>
      <c r="C7809" s="42">
        <v>235.2</v>
      </c>
      <c r="D7809" s="42">
        <v>280</v>
      </c>
      <c r="E7809" s="43">
        <v>44621</v>
      </c>
    </row>
    <row r="7810" spans="1:5" x14ac:dyDescent="0.25">
      <c r="A7810" s="41" t="s">
        <v>80</v>
      </c>
      <c r="B7810" s="42">
        <v>3.7440000000000002</v>
      </c>
      <c r="C7810" s="42">
        <v>1048.32</v>
      </c>
      <c r="D7810" s="42">
        <v>280</v>
      </c>
      <c r="E7810" s="43">
        <v>44621</v>
      </c>
    </row>
    <row r="7811" spans="1:5" x14ac:dyDescent="0.25">
      <c r="A7811" s="41" t="s">
        <v>80</v>
      </c>
      <c r="B7811" s="42">
        <v>0.84</v>
      </c>
      <c r="C7811" s="42">
        <v>235.2</v>
      </c>
      <c r="D7811" s="42">
        <v>280</v>
      </c>
      <c r="E7811" s="43">
        <v>44621</v>
      </c>
    </row>
    <row r="7812" spans="1:5" x14ac:dyDescent="0.25">
      <c r="A7812" s="41" t="s">
        <v>80</v>
      </c>
      <c r="B7812" s="42">
        <v>0.93600000000000005</v>
      </c>
      <c r="C7812" s="42">
        <v>262.08</v>
      </c>
      <c r="D7812" s="42">
        <v>280</v>
      </c>
      <c r="E7812" s="43">
        <v>44621</v>
      </c>
    </row>
    <row r="7813" spans="1:5" x14ac:dyDescent="0.25">
      <c r="A7813" s="41" t="s">
        <v>80</v>
      </c>
      <c r="B7813" s="42">
        <v>1.76</v>
      </c>
      <c r="C7813" s="42">
        <v>492.8</v>
      </c>
      <c r="D7813" s="42">
        <v>280</v>
      </c>
      <c r="E7813" s="43">
        <v>44621</v>
      </c>
    </row>
    <row r="7814" spans="1:5" x14ac:dyDescent="0.25">
      <c r="A7814" s="41" t="s">
        <v>80</v>
      </c>
      <c r="B7814" s="42">
        <v>0.56000000000000005</v>
      </c>
      <c r="C7814" s="42">
        <v>156.80000000000001</v>
      </c>
      <c r="D7814" s="42">
        <v>280</v>
      </c>
      <c r="E7814" s="43">
        <v>44621</v>
      </c>
    </row>
    <row r="7815" spans="1:5" x14ac:dyDescent="0.25">
      <c r="A7815" s="41" t="s">
        <v>80</v>
      </c>
      <c r="B7815" s="42">
        <v>1.8720000000000001</v>
      </c>
      <c r="C7815" s="42">
        <v>524.16</v>
      </c>
      <c r="D7815" s="42">
        <v>280</v>
      </c>
      <c r="E7815" s="43">
        <v>44621</v>
      </c>
    </row>
    <row r="7816" spans="1:5" x14ac:dyDescent="0.25">
      <c r="A7816" s="41" t="s">
        <v>80</v>
      </c>
      <c r="B7816" s="42">
        <v>6.21</v>
      </c>
      <c r="C7816" s="42">
        <v>1738.8</v>
      </c>
      <c r="D7816" s="42">
        <v>280</v>
      </c>
      <c r="E7816" s="43">
        <v>44621</v>
      </c>
    </row>
    <row r="7817" spans="1:5" x14ac:dyDescent="0.25">
      <c r="A7817" s="41" t="s">
        <v>80</v>
      </c>
      <c r="B7817" s="42">
        <v>1.6</v>
      </c>
      <c r="C7817" s="42">
        <v>448</v>
      </c>
      <c r="D7817" s="42">
        <v>280</v>
      </c>
      <c r="E7817" s="43">
        <v>44621</v>
      </c>
    </row>
    <row r="7818" spans="1:5" x14ac:dyDescent="0.25">
      <c r="A7818" s="41" t="s">
        <v>80</v>
      </c>
      <c r="B7818" s="42">
        <v>6.1449999999999996</v>
      </c>
      <c r="C7818" s="42">
        <v>1720.6</v>
      </c>
      <c r="D7818" s="42">
        <v>280</v>
      </c>
      <c r="E7818" s="43">
        <v>44621</v>
      </c>
    </row>
    <row r="7819" spans="1:5" x14ac:dyDescent="0.25">
      <c r="A7819" s="41" t="s">
        <v>80</v>
      </c>
      <c r="B7819" s="42">
        <v>1.161</v>
      </c>
      <c r="C7819" s="42">
        <v>325.08</v>
      </c>
      <c r="D7819" s="42">
        <v>280</v>
      </c>
      <c r="E7819" s="43">
        <v>44621</v>
      </c>
    </row>
    <row r="7820" spans="1:5" x14ac:dyDescent="0.25">
      <c r="A7820" s="41" t="s">
        <v>80</v>
      </c>
      <c r="B7820" s="42">
        <v>3.7440000000000002</v>
      </c>
      <c r="C7820" s="42">
        <v>1048.32</v>
      </c>
      <c r="D7820" s="42">
        <v>280</v>
      </c>
      <c r="E7820" s="43">
        <v>44621</v>
      </c>
    </row>
    <row r="7821" spans="1:5" x14ac:dyDescent="0.25">
      <c r="A7821" s="41" t="s">
        <v>80</v>
      </c>
      <c r="B7821" s="42">
        <v>1.591</v>
      </c>
      <c r="C7821" s="42">
        <v>445.48</v>
      </c>
      <c r="D7821" s="42">
        <v>280</v>
      </c>
      <c r="E7821" s="43">
        <v>44621</v>
      </c>
    </row>
    <row r="7822" spans="1:5" x14ac:dyDescent="0.25">
      <c r="A7822" s="41" t="s">
        <v>80</v>
      </c>
      <c r="B7822" s="42">
        <v>0.56000000000000005</v>
      </c>
      <c r="C7822" s="42">
        <v>156.80000000000001</v>
      </c>
      <c r="D7822" s="42">
        <v>280</v>
      </c>
      <c r="E7822" s="43">
        <v>44621</v>
      </c>
    </row>
    <row r="7823" spans="1:5" x14ac:dyDescent="0.25">
      <c r="A7823" s="41" t="s">
        <v>80</v>
      </c>
      <c r="B7823" s="42">
        <v>3.8239999999999998</v>
      </c>
      <c r="C7823" s="42">
        <v>1070.72</v>
      </c>
      <c r="D7823" s="42">
        <v>280</v>
      </c>
      <c r="E7823" s="43">
        <v>44621</v>
      </c>
    </row>
    <row r="7824" spans="1:5" x14ac:dyDescent="0.25">
      <c r="A7824" s="41" t="s">
        <v>80</v>
      </c>
      <c r="B7824" s="42">
        <v>0.93600000000000005</v>
      </c>
      <c r="C7824" s="42">
        <v>262.08</v>
      </c>
      <c r="D7824" s="42">
        <v>280</v>
      </c>
      <c r="E7824" s="43">
        <v>44621</v>
      </c>
    </row>
    <row r="7825" spans="1:5" x14ac:dyDescent="0.25">
      <c r="A7825" s="41" t="s">
        <v>80</v>
      </c>
      <c r="B7825" s="42">
        <v>1.88</v>
      </c>
      <c r="C7825" s="42">
        <v>526.4</v>
      </c>
      <c r="D7825" s="42">
        <v>280</v>
      </c>
      <c r="E7825" s="43">
        <v>44621</v>
      </c>
    </row>
    <row r="7826" spans="1:5" x14ac:dyDescent="0.25">
      <c r="A7826" s="41" t="s">
        <v>80</v>
      </c>
      <c r="B7826" s="42">
        <v>4.7839999999999998</v>
      </c>
      <c r="C7826" s="42">
        <v>1339.52</v>
      </c>
      <c r="D7826" s="42">
        <v>280</v>
      </c>
      <c r="E7826" s="43">
        <v>44621</v>
      </c>
    </row>
    <row r="7827" spans="1:5" x14ac:dyDescent="0.25">
      <c r="A7827" s="41" t="s">
        <v>80</v>
      </c>
      <c r="B7827" s="42">
        <v>0.56000000000000005</v>
      </c>
      <c r="C7827" s="42">
        <v>156.80000000000001</v>
      </c>
      <c r="D7827" s="42">
        <v>280</v>
      </c>
      <c r="E7827" s="43">
        <v>44621</v>
      </c>
    </row>
    <row r="7828" spans="1:5" x14ac:dyDescent="0.25">
      <c r="A7828" s="41" t="s">
        <v>80</v>
      </c>
      <c r="B7828" s="42">
        <v>7.2450000000000001</v>
      </c>
      <c r="C7828" s="42">
        <v>2028.6</v>
      </c>
      <c r="D7828" s="42">
        <v>280</v>
      </c>
      <c r="E7828" s="43">
        <v>44621</v>
      </c>
    </row>
    <row r="7829" spans="1:5" x14ac:dyDescent="0.25">
      <c r="A7829" s="41" t="s">
        <v>80</v>
      </c>
      <c r="B7829" s="42">
        <v>1.591</v>
      </c>
      <c r="C7829" s="42">
        <v>445.48</v>
      </c>
      <c r="D7829" s="42">
        <v>280</v>
      </c>
      <c r="E7829" s="43">
        <v>44621</v>
      </c>
    </row>
    <row r="7830" spans="1:5" x14ac:dyDescent="0.25">
      <c r="A7830" s="41" t="s">
        <v>80</v>
      </c>
      <c r="B7830" s="42">
        <v>0.84</v>
      </c>
      <c r="C7830" s="42">
        <v>235.2</v>
      </c>
      <c r="D7830" s="42">
        <v>280</v>
      </c>
      <c r="E7830" s="43">
        <v>44621</v>
      </c>
    </row>
    <row r="7831" spans="1:5" x14ac:dyDescent="0.25">
      <c r="A7831" s="41" t="s">
        <v>80</v>
      </c>
      <c r="B7831" s="42">
        <v>9.36</v>
      </c>
      <c r="C7831" s="42">
        <v>2620.8000000000002</v>
      </c>
      <c r="D7831" s="42">
        <v>280</v>
      </c>
      <c r="E7831" s="43">
        <v>44621</v>
      </c>
    </row>
    <row r="7832" spans="1:5" x14ac:dyDescent="0.25">
      <c r="A7832" s="41" t="s">
        <v>80</v>
      </c>
      <c r="B7832" s="42">
        <v>7.6589999999999998</v>
      </c>
      <c r="C7832" s="42">
        <v>2144.52</v>
      </c>
      <c r="D7832" s="42">
        <v>280</v>
      </c>
      <c r="E7832" s="43">
        <v>44621</v>
      </c>
    </row>
    <row r="7833" spans="1:5" x14ac:dyDescent="0.25">
      <c r="A7833" s="41" t="s">
        <v>80</v>
      </c>
      <c r="B7833" s="42">
        <v>1.4</v>
      </c>
      <c r="C7833" s="42">
        <v>392</v>
      </c>
      <c r="D7833" s="42">
        <v>280</v>
      </c>
      <c r="E7833" s="43">
        <v>44621</v>
      </c>
    </row>
    <row r="7834" spans="1:5" x14ac:dyDescent="0.25">
      <c r="A7834" s="41" t="s">
        <v>80</v>
      </c>
      <c r="B7834" s="42">
        <v>0.14000000000000001</v>
      </c>
      <c r="C7834" s="42">
        <v>39.200000000000003</v>
      </c>
      <c r="D7834" s="42">
        <v>280</v>
      </c>
      <c r="E7834" s="43">
        <v>44621</v>
      </c>
    </row>
    <row r="7835" spans="1:5" x14ac:dyDescent="0.25">
      <c r="A7835" s="41" t="s">
        <v>80</v>
      </c>
      <c r="B7835" s="42">
        <v>3.1819999999999999</v>
      </c>
      <c r="C7835" s="42">
        <v>890.96</v>
      </c>
      <c r="D7835" s="42">
        <v>280</v>
      </c>
      <c r="E7835" s="43">
        <v>44621</v>
      </c>
    </row>
    <row r="7836" spans="1:5" x14ac:dyDescent="0.25">
      <c r="A7836" s="41" t="s">
        <v>80</v>
      </c>
      <c r="B7836" s="42">
        <v>1.4</v>
      </c>
      <c r="C7836" s="42">
        <v>392</v>
      </c>
      <c r="D7836" s="42">
        <v>280</v>
      </c>
      <c r="E7836" s="43">
        <v>44621</v>
      </c>
    </row>
    <row r="7837" spans="1:5" x14ac:dyDescent="0.25">
      <c r="A7837" s="41" t="s">
        <v>80</v>
      </c>
      <c r="B7837" s="42">
        <v>3.931</v>
      </c>
      <c r="C7837" s="42">
        <v>1100.68</v>
      </c>
      <c r="D7837" s="42">
        <v>280</v>
      </c>
      <c r="E7837" s="43">
        <v>44621</v>
      </c>
    </row>
    <row r="7838" spans="1:5" x14ac:dyDescent="0.25">
      <c r="A7838" s="41" t="s">
        <v>80</v>
      </c>
      <c r="B7838" s="42">
        <v>1.8720000000000001</v>
      </c>
      <c r="C7838" s="42">
        <v>524.16</v>
      </c>
      <c r="D7838" s="42">
        <v>280</v>
      </c>
      <c r="E7838" s="43">
        <v>44621</v>
      </c>
    </row>
    <row r="7839" spans="1:5" x14ac:dyDescent="0.25">
      <c r="A7839" s="41" t="s">
        <v>80</v>
      </c>
      <c r="B7839" s="42">
        <v>2.8559999999999999</v>
      </c>
      <c r="C7839" s="42">
        <v>799.68</v>
      </c>
      <c r="D7839" s="42">
        <v>280</v>
      </c>
      <c r="E7839" s="43">
        <v>44621</v>
      </c>
    </row>
    <row r="7840" spans="1:5" x14ac:dyDescent="0.25">
      <c r="A7840" s="41" t="s">
        <v>80</v>
      </c>
      <c r="B7840" s="42">
        <v>8.2799999999999994</v>
      </c>
      <c r="C7840" s="42">
        <v>2318.4</v>
      </c>
      <c r="D7840" s="42">
        <v>280</v>
      </c>
      <c r="E7840" s="43">
        <v>44621</v>
      </c>
    </row>
    <row r="7841" spans="1:5" x14ac:dyDescent="0.25">
      <c r="A7841" s="41" t="s">
        <v>80</v>
      </c>
      <c r="B7841" s="42">
        <v>2.0009999999999999</v>
      </c>
      <c r="C7841" s="42">
        <v>560.28</v>
      </c>
      <c r="D7841" s="42">
        <v>280</v>
      </c>
      <c r="E7841" s="43">
        <v>44621</v>
      </c>
    </row>
    <row r="7842" spans="1:5" x14ac:dyDescent="0.25">
      <c r="A7842" s="41" t="s">
        <v>80</v>
      </c>
      <c r="B7842" s="42">
        <v>5.335</v>
      </c>
      <c r="C7842" s="42">
        <v>1493.8</v>
      </c>
      <c r="D7842" s="42">
        <v>280</v>
      </c>
      <c r="E7842" s="43">
        <v>44621</v>
      </c>
    </row>
    <row r="7843" spans="1:5" x14ac:dyDescent="0.25">
      <c r="A7843" s="41" t="s">
        <v>80</v>
      </c>
      <c r="B7843" s="42">
        <v>1.1200000000000001</v>
      </c>
      <c r="C7843" s="42">
        <v>313.60000000000002</v>
      </c>
      <c r="D7843" s="42">
        <v>280</v>
      </c>
      <c r="E7843" s="43">
        <v>44621</v>
      </c>
    </row>
    <row r="7844" spans="1:5" x14ac:dyDescent="0.25">
      <c r="A7844" s="41" t="s">
        <v>80</v>
      </c>
      <c r="B7844" s="42">
        <v>1.476</v>
      </c>
      <c r="C7844" s="42">
        <v>413.28</v>
      </c>
      <c r="D7844" s="42">
        <v>280</v>
      </c>
      <c r="E7844" s="43">
        <v>44621</v>
      </c>
    </row>
    <row r="7845" spans="1:5" x14ac:dyDescent="0.25">
      <c r="A7845" s="41" t="s">
        <v>80</v>
      </c>
      <c r="B7845" s="42">
        <v>1.8720000000000001</v>
      </c>
      <c r="C7845" s="42">
        <v>524.16</v>
      </c>
      <c r="D7845" s="42">
        <v>280</v>
      </c>
      <c r="E7845" s="43">
        <v>44621</v>
      </c>
    </row>
    <row r="7846" spans="1:5" x14ac:dyDescent="0.25">
      <c r="A7846" s="41" t="s">
        <v>80</v>
      </c>
      <c r="B7846" s="42">
        <v>2.0699999999999998</v>
      </c>
      <c r="C7846" s="42">
        <v>579.6</v>
      </c>
      <c r="D7846" s="42">
        <v>280</v>
      </c>
      <c r="E7846" s="43">
        <v>44621</v>
      </c>
    </row>
    <row r="7847" spans="1:5" x14ac:dyDescent="0.25">
      <c r="A7847" s="41" t="s">
        <v>80</v>
      </c>
      <c r="B7847" s="42">
        <v>1.1200000000000001</v>
      </c>
      <c r="C7847" s="42">
        <v>313.60000000000002</v>
      </c>
      <c r="D7847" s="42">
        <v>280</v>
      </c>
      <c r="E7847" s="43">
        <v>44621</v>
      </c>
    </row>
    <row r="7848" spans="1:5" x14ac:dyDescent="0.25">
      <c r="A7848" s="41" t="s">
        <v>80</v>
      </c>
      <c r="B7848" s="42">
        <v>1.8720000000000001</v>
      </c>
      <c r="C7848" s="42">
        <v>524.16</v>
      </c>
      <c r="D7848" s="42">
        <v>280</v>
      </c>
      <c r="E7848" s="43">
        <v>44621</v>
      </c>
    </row>
    <row r="7849" spans="1:5" x14ac:dyDescent="0.25">
      <c r="A7849" s="41" t="s">
        <v>80</v>
      </c>
      <c r="B7849" s="42">
        <v>1.1200000000000001</v>
      </c>
      <c r="C7849" s="42">
        <v>313.60000000000002</v>
      </c>
      <c r="D7849" s="42">
        <v>280</v>
      </c>
      <c r="E7849" s="43">
        <v>44621</v>
      </c>
    </row>
    <row r="7850" spans="1:5" x14ac:dyDescent="0.25">
      <c r="A7850" s="41" t="s">
        <v>80</v>
      </c>
      <c r="B7850" s="42">
        <v>6.5519999999999996</v>
      </c>
      <c r="C7850" s="42">
        <v>1834.34</v>
      </c>
      <c r="D7850" s="42">
        <v>279.97000000000003</v>
      </c>
      <c r="E7850" s="43">
        <v>44621</v>
      </c>
    </row>
    <row r="7851" spans="1:5" x14ac:dyDescent="0.25">
      <c r="A7851" s="41" t="s">
        <v>80</v>
      </c>
      <c r="B7851" s="42">
        <v>9.3149999999999995</v>
      </c>
      <c r="C7851" s="42">
        <v>2607.83</v>
      </c>
      <c r="D7851" s="42">
        <v>279.95999999999998</v>
      </c>
      <c r="E7851" s="43">
        <v>44621</v>
      </c>
    </row>
    <row r="7852" spans="1:5" x14ac:dyDescent="0.25">
      <c r="A7852" s="41" t="s">
        <v>80</v>
      </c>
      <c r="B7852" s="42">
        <v>1.1200000000000001</v>
      </c>
      <c r="C7852" s="42">
        <v>313.55</v>
      </c>
      <c r="D7852" s="42">
        <v>279.95999999999998</v>
      </c>
      <c r="E7852" s="43">
        <v>44621</v>
      </c>
    </row>
    <row r="7853" spans="1:5" x14ac:dyDescent="0.25">
      <c r="A7853" s="41" t="s">
        <v>80</v>
      </c>
      <c r="B7853" s="42">
        <v>1.8720000000000001</v>
      </c>
      <c r="C7853" s="42">
        <v>524.12</v>
      </c>
      <c r="D7853" s="42">
        <v>279.98</v>
      </c>
      <c r="E7853" s="43">
        <v>44621</v>
      </c>
    </row>
    <row r="7854" spans="1:5" x14ac:dyDescent="0.25">
      <c r="A7854" s="41" t="s">
        <v>80</v>
      </c>
      <c r="B7854" s="42">
        <v>1.7210000000000001</v>
      </c>
      <c r="C7854" s="42">
        <v>481.88</v>
      </c>
      <c r="D7854" s="42">
        <v>280</v>
      </c>
      <c r="E7854" s="43">
        <v>44621</v>
      </c>
    </row>
    <row r="7855" spans="1:5" x14ac:dyDescent="0.25">
      <c r="A7855" s="41" t="s">
        <v>80</v>
      </c>
      <c r="B7855" s="42">
        <v>5.3979999999999997</v>
      </c>
      <c r="C7855" s="42">
        <v>1511.44</v>
      </c>
      <c r="D7855" s="42">
        <v>280</v>
      </c>
      <c r="E7855" s="43">
        <v>44621</v>
      </c>
    </row>
    <row r="7856" spans="1:5" x14ac:dyDescent="0.25">
      <c r="A7856" s="41" t="s">
        <v>80</v>
      </c>
      <c r="B7856" s="42">
        <v>2.5760000000000001</v>
      </c>
      <c r="C7856" s="42">
        <v>721.28</v>
      </c>
      <c r="D7856" s="42">
        <v>280</v>
      </c>
      <c r="E7856" s="43">
        <v>44621</v>
      </c>
    </row>
    <row r="7857" spans="1:5" x14ac:dyDescent="0.25">
      <c r="A7857" s="41" t="s">
        <v>80</v>
      </c>
      <c r="B7857" s="42">
        <v>5.18</v>
      </c>
      <c r="C7857" s="42">
        <v>1450.4</v>
      </c>
      <c r="D7857" s="42">
        <v>280</v>
      </c>
      <c r="E7857" s="43">
        <v>44621</v>
      </c>
    </row>
    <row r="7858" spans="1:5" x14ac:dyDescent="0.25">
      <c r="A7858" s="41" t="s">
        <v>80</v>
      </c>
      <c r="B7858" s="42">
        <v>1.1200000000000001</v>
      </c>
      <c r="C7858" s="42">
        <v>313.60000000000002</v>
      </c>
      <c r="D7858" s="42">
        <v>280</v>
      </c>
      <c r="E7858" s="43">
        <v>44621</v>
      </c>
    </row>
    <row r="7859" spans="1:5" x14ac:dyDescent="0.25">
      <c r="A7859" s="41" t="s">
        <v>80</v>
      </c>
      <c r="B7859" s="42">
        <v>3.7440000000000002</v>
      </c>
      <c r="C7859" s="42">
        <v>1048.32</v>
      </c>
      <c r="D7859" s="42">
        <v>280</v>
      </c>
      <c r="E7859" s="43">
        <v>44621</v>
      </c>
    </row>
    <row r="7860" spans="1:5" x14ac:dyDescent="0.25">
      <c r="A7860" s="41" t="s">
        <v>80</v>
      </c>
      <c r="B7860" s="42">
        <v>12.305</v>
      </c>
      <c r="C7860" s="42">
        <v>3445.4</v>
      </c>
      <c r="D7860" s="42">
        <v>280</v>
      </c>
      <c r="E7860" s="43">
        <v>44621</v>
      </c>
    </row>
    <row r="7861" spans="1:5" x14ac:dyDescent="0.25">
      <c r="A7861" s="41" t="s">
        <v>80</v>
      </c>
      <c r="B7861" s="42">
        <v>1.8720000000000001</v>
      </c>
      <c r="C7861" s="42">
        <v>524.16</v>
      </c>
      <c r="D7861" s="42">
        <v>280</v>
      </c>
      <c r="E7861" s="43">
        <v>44621</v>
      </c>
    </row>
    <row r="7862" spans="1:5" x14ac:dyDescent="0.25">
      <c r="A7862" s="41" t="s">
        <v>80</v>
      </c>
      <c r="B7862" s="42">
        <v>1.1200000000000001</v>
      </c>
      <c r="C7862" s="42">
        <v>313.60000000000002</v>
      </c>
      <c r="D7862" s="42">
        <v>280</v>
      </c>
      <c r="E7862" s="43">
        <v>44621</v>
      </c>
    </row>
    <row r="7863" spans="1:5" x14ac:dyDescent="0.25">
      <c r="A7863" s="41" t="s">
        <v>80</v>
      </c>
      <c r="B7863" s="42">
        <v>7.4880000000000004</v>
      </c>
      <c r="C7863" s="42">
        <v>2096.64</v>
      </c>
      <c r="D7863" s="42">
        <v>280</v>
      </c>
      <c r="E7863" s="43">
        <v>44621</v>
      </c>
    </row>
    <row r="7864" spans="1:5" x14ac:dyDescent="0.25">
      <c r="A7864" s="41" t="s">
        <v>80</v>
      </c>
      <c r="B7864" s="42">
        <v>9.1999999999999993</v>
      </c>
      <c r="C7864" s="42">
        <v>2575.06</v>
      </c>
      <c r="D7864" s="42">
        <v>279.89999999999998</v>
      </c>
      <c r="E7864" s="43">
        <v>44621</v>
      </c>
    </row>
    <row r="7865" spans="1:5" x14ac:dyDescent="0.25">
      <c r="A7865" s="41" t="s">
        <v>80</v>
      </c>
      <c r="B7865" s="42">
        <v>1.4039999999999999</v>
      </c>
      <c r="C7865" s="42">
        <v>392.61</v>
      </c>
      <c r="D7865" s="42">
        <v>279.64</v>
      </c>
      <c r="E7865" s="43">
        <v>44621</v>
      </c>
    </row>
    <row r="7866" spans="1:5" x14ac:dyDescent="0.25">
      <c r="A7866" s="41" t="s">
        <v>80</v>
      </c>
      <c r="B7866" s="42">
        <v>0.56000000000000005</v>
      </c>
      <c r="C7866" s="42">
        <v>156.6</v>
      </c>
      <c r="D7866" s="42">
        <v>279.64</v>
      </c>
      <c r="E7866" s="43">
        <v>44621</v>
      </c>
    </row>
    <row r="7867" spans="1:5" x14ac:dyDescent="0.25">
      <c r="A7867" s="41" t="s">
        <v>80</v>
      </c>
      <c r="B7867" s="42">
        <v>1.8720000000000001</v>
      </c>
      <c r="C7867" s="42">
        <v>523.49</v>
      </c>
      <c r="D7867" s="42">
        <v>279.64</v>
      </c>
      <c r="E7867" s="43">
        <v>44621</v>
      </c>
    </row>
    <row r="7868" spans="1:5" x14ac:dyDescent="0.25">
      <c r="A7868" s="41" t="s">
        <v>80</v>
      </c>
      <c r="B7868" s="42">
        <v>1.5529999999999999</v>
      </c>
      <c r="C7868" s="42">
        <v>434.28</v>
      </c>
      <c r="D7868" s="42">
        <v>279.64</v>
      </c>
      <c r="E7868" s="43">
        <v>44621</v>
      </c>
    </row>
    <row r="7869" spans="1:5" x14ac:dyDescent="0.25">
      <c r="A7869" s="41" t="s">
        <v>80</v>
      </c>
      <c r="B7869" s="42">
        <v>0.84</v>
      </c>
      <c r="C7869" s="42">
        <v>234.9</v>
      </c>
      <c r="D7869" s="42">
        <v>279.64</v>
      </c>
      <c r="E7869" s="43">
        <v>44621</v>
      </c>
    </row>
    <row r="7870" spans="1:5" x14ac:dyDescent="0.25">
      <c r="A7870" s="41" t="s">
        <v>80</v>
      </c>
      <c r="B7870" s="42">
        <v>2.8079999999999998</v>
      </c>
      <c r="C7870" s="42">
        <v>785.23</v>
      </c>
      <c r="D7870" s="42">
        <v>279.64</v>
      </c>
      <c r="E7870" s="43">
        <v>44621</v>
      </c>
    </row>
    <row r="7871" spans="1:5" x14ac:dyDescent="0.25">
      <c r="A7871" s="41" t="s">
        <v>80</v>
      </c>
      <c r="B7871" s="42">
        <v>0.56000000000000005</v>
      </c>
      <c r="C7871" s="42">
        <v>156.6</v>
      </c>
      <c r="D7871" s="42">
        <v>279.64</v>
      </c>
      <c r="E7871" s="43">
        <v>44621</v>
      </c>
    </row>
    <row r="7872" spans="1:5" x14ac:dyDescent="0.25">
      <c r="A7872" s="41" t="s">
        <v>80</v>
      </c>
      <c r="B7872" s="42">
        <v>0.08</v>
      </c>
      <c r="C7872" s="42">
        <v>22.37</v>
      </c>
      <c r="D7872" s="42">
        <v>279.63</v>
      </c>
      <c r="E7872" s="43">
        <v>44621</v>
      </c>
    </row>
    <row r="7873" spans="1:5" x14ac:dyDescent="0.25">
      <c r="A7873" s="41" t="s">
        <v>80</v>
      </c>
      <c r="B7873" s="42">
        <v>3.7440000000000002</v>
      </c>
      <c r="C7873" s="42">
        <v>1046.97</v>
      </c>
      <c r="D7873" s="42">
        <v>279.64</v>
      </c>
      <c r="E7873" s="43">
        <v>44621</v>
      </c>
    </row>
    <row r="7874" spans="1:5" x14ac:dyDescent="0.25">
      <c r="A7874" s="41" t="s">
        <v>80</v>
      </c>
      <c r="B7874" s="42">
        <v>1.88</v>
      </c>
      <c r="C7874" s="42">
        <v>525.73</v>
      </c>
      <c r="D7874" s="42">
        <v>279.64</v>
      </c>
      <c r="E7874" s="43">
        <v>44621</v>
      </c>
    </row>
    <row r="7875" spans="1:5" x14ac:dyDescent="0.25">
      <c r="A7875" s="41" t="s">
        <v>80</v>
      </c>
      <c r="B7875" s="42">
        <v>2.8079999999999998</v>
      </c>
      <c r="C7875" s="42">
        <v>785.22</v>
      </c>
      <c r="D7875" s="42">
        <v>279.64</v>
      </c>
      <c r="E7875" s="43">
        <v>44621</v>
      </c>
    </row>
    <row r="7876" spans="1:5" x14ac:dyDescent="0.25">
      <c r="A7876" s="41" t="s">
        <v>80</v>
      </c>
      <c r="B7876" s="42">
        <v>1.4039999999999999</v>
      </c>
      <c r="C7876" s="42">
        <v>393.02</v>
      </c>
      <c r="D7876" s="42">
        <v>279.93</v>
      </c>
      <c r="E7876" s="43">
        <v>44621</v>
      </c>
    </row>
    <row r="7877" spans="1:5" x14ac:dyDescent="0.25">
      <c r="A7877" s="41" t="s">
        <v>80</v>
      </c>
      <c r="B7877" s="42">
        <v>0.56000000000000005</v>
      </c>
      <c r="C7877" s="42">
        <v>156.80000000000001</v>
      </c>
      <c r="D7877" s="42">
        <v>280</v>
      </c>
      <c r="E7877" s="43">
        <v>44621</v>
      </c>
    </row>
    <row r="7878" spans="1:5" x14ac:dyDescent="0.25">
      <c r="A7878" s="41" t="s">
        <v>80</v>
      </c>
      <c r="B7878" s="42">
        <v>1.8720000000000001</v>
      </c>
      <c r="C7878" s="42">
        <v>524.16</v>
      </c>
      <c r="D7878" s="42">
        <v>280</v>
      </c>
      <c r="E7878" s="43">
        <v>44621</v>
      </c>
    </row>
    <row r="7879" spans="1:5" x14ac:dyDescent="0.25">
      <c r="A7879" s="41" t="s">
        <v>80</v>
      </c>
      <c r="B7879" s="42">
        <v>6.21</v>
      </c>
      <c r="C7879" s="42">
        <v>1738.8</v>
      </c>
      <c r="D7879" s="42">
        <v>280</v>
      </c>
      <c r="E7879" s="43">
        <v>44621</v>
      </c>
    </row>
    <row r="7880" spans="1:5" x14ac:dyDescent="0.25">
      <c r="A7880" s="41" t="s">
        <v>80</v>
      </c>
      <c r="B7880" s="42">
        <v>1.161</v>
      </c>
      <c r="C7880" s="42">
        <v>325.08</v>
      </c>
      <c r="D7880" s="42">
        <v>280</v>
      </c>
      <c r="E7880" s="43">
        <v>44621</v>
      </c>
    </row>
    <row r="7881" spans="1:5" x14ac:dyDescent="0.25">
      <c r="A7881" s="41" t="s">
        <v>80</v>
      </c>
      <c r="B7881" s="42">
        <v>4.68</v>
      </c>
      <c r="C7881" s="42">
        <v>1310.4000000000001</v>
      </c>
      <c r="D7881" s="42">
        <v>280</v>
      </c>
      <c r="E7881" s="43">
        <v>44621</v>
      </c>
    </row>
    <row r="7882" spans="1:5" x14ac:dyDescent="0.25">
      <c r="A7882" s="41" t="s">
        <v>80</v>
      </c>
      <c r="B7882" s="42">
        <v>0.56000000000000005</v>
      </c>
      <c r="C7882" s="42">
        <v>156.80000000000001</v>
      </c>
      <c r="D7882" s="42">
        <v>280</v>
      </c>
      <c r="E7882" s="43">
        <v>44621</v>
      </c>
    </row>
    <row r="7883" spans="1:5" x14ac:dyDescent="0.25">
      <c r="A7883" s="41" t="s">
        <v>80</v>
      </c>
      <c r="B7883" s="42">
        <v>9.36</v>
      </c>
      <c r="C7883" s="42">
        <v>2620.8000000000002</v>
      </c>
      <c r="D7883" s="42">
        <v>280</v>
      </c>
      <c r="E7883" s="43">
        <v>44621</v>
      </c>
    </row>
    <row r="7884" spans="1:5" x14ac:dyDescent="0.25">
      <c r="A7884" s="41" t="s">
        <v>80</v>
      </c>
      <c r="B7884" s="42">
        <v>4.8840000000000003</v>
      </c>
      <c r="C7884" s="42">
        <v>1367.52</v>
      </c>
      <c r="D7884" s="42">
        <v>280</v>
      </c>
      <c r="E7884" s="43">
        <v>44621</v>
      </c>
    </row>
    <row r="7885" spans="1:5" x14ac:dyDescent="0.25">
      <c r="A7885" s="41" t="s">
        <v>80</v>
      </c>
      <c r="B7885" s="42">
        <v>4.68</v>
      </c>
      <c r="C7885" s="42">
        <v>1310.4000000000001</v>
      </c>
      <c r="D7885" s="42">
        <v>280</v>
      </c>
      <c r="E7885" s="43">
        <v>44621</v>
      </c>
    </row>
    <row r="7886" spans="1:5" x14ac:dyDescent="0.25">
      <c r="A7886" s="41" t="s">
        <v>80</v>
      </c>
      <c r="B7886" s="42">
        <v>1.161</v>
      </c>
      <c r="C7886" s="42">
        <v>325.08</v>
      </c>
      <c r="D7886" s="42">
        <v>280</v>
      </c>
      <c r="E7886" s="43">
        <v>44621</v>
      </c>
    </row>
    <row r="7887" spans="1:5" x14ac:dyDescent="0.25">
      <c r="A7887" s="41" t="s">
        <v>80</v>
      </c>
      <c r="B7887" s="42">
        <v>9.36</v>
      </c>
      <c r="C7887" s="42">
        <v>2620.8000000000002</v>
      </c>
      <c r="D7887" s="42">
        <v>280</v>
      </c>
      <c r="E7887" s="43">
        <v>44621</v>
      </c>
    </row>
    <row r="7888" spans="1:5" x14ac:dyDescent="0.25">
      <c r="A7888" s="41" t="s">
        <v>80</v>
      </c>
      <c r="B7888" s="42">
        <v>4.68</v>
      </c>
      <c r="C7888" s="42">
        <v>1310.4000000000001</v>
      </c>
      <c r="D7888" s="42">
        <v>280</v>
      </c>
      <c r="E7888" s="43">
        <v>44621</v>
      </c>
    </row>
    <row r="7889" spans="1:5" x14ac:dyDescent="0.25">
      <c r="A7889" s="41" t="s">
        <v>242</v>
      </c>
      <c r="B7889" s="42">
        <v>2</v>
      </c>
      <c r="C7889" s="42">
        <v>2400</v>
      </c>
      <c r="D7889" s="42">
        <v>1200</v>
      </c>
      <c r="E7889" s="43">
        <v>44621</v>
      </c>
    </row>
    <row r="7890" spans="1:5" x14ac:dyDescent="0.25">
      <c r="A7890" s="41" t="s">
        <v>95</v>
      </c>
      <c r="B7890" s="42">
        <v>2.714</v>
      </c>
      <c r="C7890" s="42">
        <v>800.63</v>
      </c>
      <c r="D7890" s="42">
        <v>295</v>
      </c>
      <c r="E7890" s="43">
        <v>44621</v>
      </c>
    </row>
    <row r="7891" spans="1:5" x14ac:dyDescent="0.25">
      <c r="A7891" s="41" t="s">
        <v>95</v>
      </c>
      <c r="B7891" s="42">
        <v>0.33800000000000002</v>
      </c>
      <c r="C7891" s="42">
        <v>99.71</v>
      </c>
      <c r="D7891" s="42">
        <v>295</v>
      </c>
      <c r="E7891" s="43">
        <v>44621</v>
      </c>
    </row>
    <row r="7892" spans="1:5" x14ac:dyDescent="0.25">
      <c r="A7892" s="41" t="s">
        <v>95</v>
      </c>
      <c r="B7892" s="42">
        <v>0.7</v>
      </c>
      <c r="C7892" s="42">
        <v>206.5</v>
      </c>
      <c r="D7892" s="42">
        <v>295</v>
      </c>
      <c r="E7892" s="43">
        <v>44621</v>
      </c>
    </row>
    <row r="7893" spans="1:5" x14ac:dyDescent="0.25">
      <c r="A7893" s="41" t="s">
        <v>95</v>
      </c>
      <c r="B7893" s="42">
        <v>1.4650000000000001</v>
      </c>
      <c r="C7893" s="42">
        <v>432.18</v>
      </c>
      <c r="D7893" s="42">
        <v>295</v>
      </c>
      <c r="E7893" s="43">
        <v>44621</v>
      </c>
    </row>
    <row r="7894" spans="1:5" x14ac:dyDescent="0.25">
      <c r="A7894" s="41" t="s">
        <v>95</v>
      </c>
      <c r="B7894" s="42">
        <v>2.714</v>
      </c>
      <c r="C7894" s="42">
        <v>800.63</v>
      </c>
      <c r="D7894" s="42">
        <v>295</v>
      </c>
      <c r="E7894" s="43">
        <v>44621</v>
      </c>
    </row>
    <row r="7895" spans="1:5" x14ac:dyDescent="0.25">
      <c r="A7895" s="41" t="s">
        <v>95</v>
      </c>
      <c r="B7895" s="42">
        <v>0.96099999999999997</v>
      </c>
      <c r="C7895" s="42">
        <v>283.49</v>
      </c>
      <c r="D7895" s="42">
        <v>294.99</v>
      </c>
      <c r="E7895" s="43">
        <v>44621</v>
      </c>
    </row>
    <row r="7896" spans="1:5" x14ac:dyDescent="0.25">
      <c r="A7896" s="41" t="s">
        <v>95</v>
      </c>
      <c r="B7896" s="42">
        <v>3.3929999999999998</v>
      </c>
      <c r="C7896" s="42">
        <v>1000.93</v>
      </c>
      <c r="D7896" s="42">
        <v>295</v>
      </c>
      <c r="E7896" s="43">
        <v>44621</v>
      </c>
    </row>
    <row r="7897" spans="1:5" x14ac:dyDescent="0.25">
      <c r="A7897" s="41" t="s">
        <v>95</v>
      </c>
      <c r="B7897" s="42">
        <v>1.4670000000000001</v>
      </c>
      <c r="C7897" s="42">
        <v>432.77</v>
      </c>
      <c r="D7897" s="42">
        <v>295</v>
      </c>
      <c r="E7897" s="43">
        <v>44621</v>
      </c>
    </row>
    <row r="7898" spans="1:5" x14ac:dyDescent="0.25">
      <c r="A7898" s="41" t="s">
        <v>95</v>
      </c>
      <c r="B7898" s="42">
        <v>4.524</v>
      </c>
      <c r="C7898" s="42">
        <v>1334.58</v>
      </c>
      <c r="D7898" s="42">
        <v>295</v>
      </c>
      <c r="E7898" s="43">
        <v>44621</v>
      </c>
    </row>
    <row r="7899" spans="1:5" x14ac:dyDescent="0.25">
      <c r="A7899" s="41" t="s">
        <v>95</v>
      </c>
      <c r="B7899" s="42">
        <v>1.357</v>
      </c>
      <c r="C7899" s="42">
        <v>400.32</v>
      </c>
      <c r="D7899" s="42">
        <v>295</v>
      </c>
      <c r="E7899" s="43">
        <v>44621</v>
      </c>
    </row>
    <row r="7900" spans="1:5" x14ac:dyDescent="0.25">
      <c r="A7900" s="41" t="s">
        <v>95</v>
      </c>
      <c r="B7900" s="42">
        <v>3.9590000000000001</v>
      </c>
      <c r="C7900" s="42">
        <v>1177.5</v>
      </c>
      <c r="D7900" s="42">
        <v>297.42</v>
      </c>
      <c r="E7900" s="43">
        <v>44621</v>
      </c>
    </row>
    <row r="7901" spans="1:5" x14ac:dyDescent="0.25">
      <c r="A7901" s="41" t="s">
        <v>95</v>
      </c>
      <c r="B7901" s="42">
        <v>3.3929999999999998</v>
      </c>
      <c r="C7901" s="42">
        <v>1009.42</v>
      </c>
      <c r="D7901" s="42">
        <v>297.5</v>
      </c>
      <c r="E7901" s="43">
        <v>44621</v>
      </c>
    </row>
    <row r="7902" spans="1:5" x14ac:dyDescent="0.25">
      <c r="A7902" s="41" t="s">
        <v>95</v>
      </c>
      <c r="B7902" s="42">
        <v>1.131</v>
      </c>
      <c r="C7902" s="42">
        <v>336.47</v>
      </c>
      <c r="D7902" s="42">
        <v>297.5</v>
      </c>
      <c r="E7902" s="43">
        <v>44621</v>
      </c>
    </row>
    <row r="7903" spans="1:5" x14ac:dyDescent="0.25">
      <c r="A7903" s="41" t="s">
        <v>95</v>
      </c>
      <c r="B7903" s="42">
        <v>3.3929999999999998</v>
      </c>
      <c r="C7903" s="42">
        <v>1009.42</v>
      </c>
      <c r="D7903" s="42">
        <v>297.5</v>
      </c>
      <c r="E7903" s="43">
        <v>44621</v>
      </c>
    </row>
    <row r="7904" spans="1:5" x14ac:dyDescent="0.25">
      <c r="A7904" s="41" t="s">
        <v>95</v>
      </c>
      <c r="B7904" s="42">
        <v>3.3929999999999998</v>
      </c>
      <c r="C7904" s="42">
        <v>1009.42</v>
      </c>
      <c r="D7904" s="42">
        <v>297.5</v>
      </c>
      <c r="E7904" s="43">
        <v>44621</v>
      </c>
    </row>
    <row r="7905" spans="1:5" x14ac:dyDescent="0.25">
      <c r="A7905" s="41" t="s">
        <v>95</v>
      </c>
      <c r="B7905" s="42">
        <v>11.35</v>
      </c>
      <c r="C7905" s="42">
        <v>3376.62</v>
      </c>
      <c r="D7905" s="42">
        <v>297.5</v>
      </c>
      <c r="E7905" s="43">
        <v>44621</v>
      </c>
    </row>
    <row r="7906" spans="1:5" x14ac:dyDescent="0.25">
      <c r="A7906" s="41" t="s">
        <v>95</v>
      </c>
      <c r="B7906" s="42">
        <v>0.73299999999999998</v>
      </c>
      <c r="C7906" s="42">
        <v>218.07</v>
      </c>
      <c r="D7906" s="42">
        <v>297.5</v>
      </c>
      <c r="E7906" s="43">
        <v>44621</v>
      </c>
    </row>
    <row r="7907" spans="1:5" x14ac:dyDescent="0.25">
      <c r="A7907" s="41" t="s">
        <v>95</v>
      </c>
      <c r="B7907" s="42">
        <v>2.262</v>
      </c>
      <c r="C7907" s="42">
        <v>672.94</v>
      </c>
      <c r="D7907" s="42">
        <v>297.5</v>
      </c>
      <c r="E7907" s="43">
        <v>44621</v>
      </c>
    </row>
    <row r="7908" spans="1:5" x14ac:dyDescent="0.25">
      <c r="A7908" s="41" t="s">
        <v>95</v>
      </c>
      <c r="B7908" s="42">
        <v>0.84799999999999998</v>
      </c>
      <c r="C7908" s="42">
        <v>252.28</v>
      </c>
      <c r="D7908" s="42">
        <v>297.5</v>
      </c>
      <c r="E7908" s="43">
        <v>44621</v>
      </c>
    </row>
    <row r="7909" spans="1:5" x14ac:dyDescent="0.25">
      <c r="A7909" s="41" t="s">
        <v>95</v>
      </c>
      <c r="B7909" s="42">
        <v>1.357</v>
      </c>
      <c r="C7909" s="42">
        <v>403.71</v>
      </c>
      <c r="D7909" s="42">
        <v>297.5</v>
      </c>
      <c r="E7909" s="43">
        <v>44621</v>
      </c>
    </row>
    <row r="7910" spans="1:5" x14ac:dyDescent="0.25">
      <c r="A7910" s="41" t="s">
        <v>243</v>
      </c>
      <c r="B7910" s="42">
        <v>2</v>
      </c>
      <c r="C7910" s="42">
        <v>2400</v>
      </c>
      <c r="D7910" s="42">
        <v>1200</v>
      </c>
      <c r="E7910" s="43">
        <v>44621</v>
      </c>
    </row>
    <row r="7911" spans="1:5" x14ac:dyDescent="0.25">
      <c r="A7911" s="41" t="s">
        <v>110</v>
      </c>
      <c r="B7911" s="42">
        <v>0.52</v>
      </c>
      <c r="C7911" s="42">
        <v>868.71</v>
      </c>
      <c r="D7911" s="42">
        <v>1670.6</v>
      </c>
      <c r="E7911" s="43">
        <v>44621</v>
      </c>
    </row>
    <row r="7912" spans="1:5" x14ac:dyDescent="0.25">
      <c r="A7912" s="41" t="s">
        <v>110</v>
      </c>
      <c r="B7912" s="42">
        <v>1.77</v>
      </c>
      <c r="C7912" s="42">
        <v>2686.94</v>
      </c>
      <c r="D7912" s="42">
        <v>1518.05</v>
      </c>
      <c r="E7912" s="43">
        <v>44621</v>
      </c>
    </row>
    <row r="7913" spans="1:5" x14ac:dyDescent="0.25">
      <c r="A7913" s="41" t="s">
        <v>110</v>
      </c>
      <c r="B7913" s="42">
        <v>0.34</v>
      </c>
      <c r="C7913" s="42">
        <v>662</v>
      </c>
      <c r="D7913" s="42">
        <v>1947.06</v>
      </c>
      <c r="E7913" s="43">
        <v>44621</v>
      </c>
    </row>
    <row r="7914" spans="1:5" x14ac:dyDescent="0.25">
      <c r="A7914" s="41" t="s">
        <v>111</v>
      </c>
      <c r="B7914" s="42">
        <v>0.55700000000000005</v>
      </c>
      <c r="C7914" s="42">
        <v>1257.1300000000001</v>
      </c>
      <c r="D7914" s="42">
        <v>2256.9699999999998</v>
      </c>
      <c r="E7914" s="43">
        <v>44621</v>
      </c>
    </row>
    <row r="7915" spans="1:5" x14ac:dyDescent="0.25">
      <c r="A7915" s="41" t="s">
        <v>111</v>
      </c>
      <c r="B7915" s="42">
        <v>1.69</v>
      </c>
      <c r="C7915" s="42">
        <v>3380</v>
      </c>
      <c r="D7915" s="42">
        <v>2000</v>
      </c>
      <c r="E7915" s="43">
        <v>44621</v>
      </c>
    </row>
    <row r="7916" spans="1:5" x14ac:dyDescent="0.25">
      <c r="A7916" s="41" t="s">
        <v>111</v>
      </c>
      <c r="B7916" s="42">
        <v>0.41699999999999998</v>
      </c>
      <c r="C7916" s="42">
        <v>834</v>
      </c>
      <c r="D7916" s="42">
        <v>2000</v>
      </c>
      <c r="E7916" s="43">
        <v>44621</v>
      </c>
    </row>
    <row r="7917" spans="1:5" x14ac:dyDescent="0.25">
      <c r="A7917" s="41" t="s">
        <v>111</v>
      </c>
      <c r="B7917" s="42">
        <v>0.55700000000000005</v>
      </c>
      <c r="C7917" s="42">
        <v>1114</v>
      </c>
      <c r="D7917" s="42">
        <v>2000</v>
      </c>
      <c r="E7917" s="43">
        <v>44621</v>
      </c>
    </row>
    <row r="7918" spans="1:5" x14ac:dyDescent="0.25">
      <c r="A7918" s="41" t="s">
        <v>111</v>
      </c>
      <c r="B7918" s="42">
        <v>0.69599999999999995</v>
      </c>
      <c r="C7918" s="42">
        <v>1392</v>
      </c>
      <c r="D7918" s="42">
        <v>2000</v>
      </c>
      <c r="E7918" s="43">
        <v>44621</v>
      </c>
    </row>
    <row r="7919" spans="1:5" x14ac:dyDescent="0.25">
      <c r="A7919" s="41" t="s">
        <v>111</v>
      </c>
      <c r="B7919" s="42">
        <v>0.69599999999999995</v>
      </c>
      <c r="C7919" s="42">
        <v>1392</v>
      </c>
      <c r="D7919" s="42">
        <v>2000</v>
      </c>
      <c r="E7919" s="43">
        <v>44621</v>
      </c>
    </row>
    <row r="7920" spans="1:5" x14ac:dyDescent="0.25">
      <c r="A7920" s="41" t="s">
        <v>111</v>
      </c>
      <c r="B7920" s="42">
        <v>0.27800000000000002</v>
      </c>
      <c r="C7920" s="42">
        <v>556</v>
      </c>
      <c r="D7920" s="42">
        <v>2000</v>
      </c>
      <c r="E7920" s="43">
        <v>44621</v>
      </c>
    </row>
    <row r="7921" spans="1:5" x14ac:dyDescent="0.25">
      <c r="A7921" s="41" t="s">
        <v>111</v>
      </c>
      <c r="B7921" s="42">
        <v>1.1619999999999999</v>
      </c>
      <c r="C7921" s="42">
        <v>2324</v>
      </c>
      <c r="D7921" s="42">
        <v>2000</v>
      </c>
      <c r="E7921" s="43">
        <v>44621</v>
      </c>
    </row>
    <row r="7922" spans="1:5" x14ac:dyDescent="0.25">
      <c r="A7922" s="41" t="s">
        <v>56</v>
      </c>
      <c r="B7922" s="42">
        <v>0.84699999999999998</v>
      </c>
      <c r="C7922" s="42">
        <v>542.08000000000004</v>
      </c>
      <c r="D7922" s="42">
        <v>640</v>
      </c>
      <c r="E7922" s="43">
        <v>44621</v>
      </c>
    </row>
    <row r="7923" spans="1:5" x14ac:dyDescent="0.25">
      <c r="A7923" s="41" t="s">
        <v>56</v>
      </c>
      <c r="B7923" s="42">
        <v>1.6930000000000001</v>
      </c>
      <c r="C7923" s="42">
        <v>1083.52</v>
      </c>
      <c r="D7923" s="42">
        <v>640</v>
      </c>
      <c r="E7923" s="43">
        <v>44621</v>
      </c>
    </row>
    <row r="7924" spans="1:5" x14ac:dyDescent="0.25">
      <c r="A7924" s="41" t="s">
        <v>56</v>
      </c>
      <c r="B7924" s="42">
        <v>0.372</v>
      </c>
      <c r="C7924" s="42">
        <v>238.08</v>
      </c>
      <c r="D7924" s="42">
        <v>640</v>
      </c>
      <c r="E7924" s="43">
        <v>44621</v>
      </c>
    </row>
    <row r="7925" spans="1:5" x14ac:dyDescent="0.25">
      <c r="A7925" s="41" t="s">
        <v>56</v>
      </c>
      <c r="B7925" s="42">
        <v>0.45</v>
      </c>
      <c r="C7925" s="42">
        <v>288</v>
      </c>
      <c r="D7925" s="42">
        <v>640</v>
      </c>
      <c r="E7925" s="43">
        <v>44621</v>
      </c>
    </row>
    <row r="7926" spans="1:5" x14ac:dyDescent="0.25">
      <c r="A7926" s="41" t="s">
        <v>56</v>
      </c>
      <c r="B7926" s="42">
        <v>1.575</v>
      </c>
      <c r="C7926" s="42">
        <v>1008</v>
      </c>
      <c r="D7926" s="42">
        <v>640</v>
      </c>
      <c r="E7926" s="43">
        <v>44621</v>
      </c>
    </row>
    <row r="7927" spans="1:5" x14ac:dyDescent="0.25">
      <c r="A7927" s="41" t="s">
        <v>56</v>
      </c>
      <c r="B7927" s="42">
        <v>16.654</v>
      </c>
      <c r="C7927" s="42">
        <v>10658.56</v>
      </c>
      <c r="D7927" s="42">
        <v>640</v>
      </c>
      <c r="E7927" s="43">
        <v>44621</v>
      </c>
    </row>
    <row r="7928" spans="1:5" x14ac:dyDescent="0.25">
      <c r="A7928" s="41" t="s">
        <v>56</v>
      </c>
      <c r="B7928" s="42">
        <v>1.3029999999999999</v>
      </c>
      <c r="C7928" s="42">
        <v>833.92</v>
      </c>
      <c r="D7928" s="42">
        <v>640</v>
      </c>
      <c r="E7928" s="43">
        <v>44621</v>
      </c>
    </row>
    <row r="7929" spans="1:5" x14ac:dyDescent="0.25">
      <c r="A7929" s="41" t="s">
        <v>56</v>
      </c>
      <c r="B7929" s="42">
        <v>0.17899999999999999</v>
      </c>
      <c r="C7929" s="42">
        <v>114.56</v>
      </c>
      <c r="D7929" s="42">
        <v>640</v>
      </c>
      <c r="E7929" s="43">
        <v>44621</v>
      </c>
    </row>
    <row r="7930" spans="1:5" x14ac:dyDescent="0.25">
      <c r="A7930" s="41" t="s">
        <v>56</v>
      </c>
      <c r="B7930" s="42">
        <v>0.92</v>
      </c>
      <c r="C7930" s="42">
        <v>588.79999999999995</v>
      </c>
      <c r="D7930" s="42">
        <v>640</v>
      </c>
      <c r="E7930" s="43">
        <v>44621</v>
      </c>
    </row>
    <row r="7931" spans="1:5" x14ac:dyDescent="0.25">
      <c r="A7931" s="41" t="s">
        <v>56</v>
      </c>
      <c r="B7931" s="42">
        <v>0.56000000000000005</v>
      </c>
      <c r="C7931" s="42">
        <v>358.4</v>
      </c>
      <c r="D7931" s="42">
        <v>640</v>
      </c>
      <c r="E7931" s="43">
        <v>44621</v>
      </c>
    </row>
    <row r="7932" spans="1:5" x14ac:dyDescent="0.25">
      <c r="A7932" s="41" t="s">
        <v>56</v>
      </c>
      <c r="B7932" s="42">
        <v>0.14499999999999999</v>
      </c>
      <c r="C7932" s="42">
        <v>92.8</v>
      </c>
      <c r="D7932" s="42">
        <v>640</v>
      </c>
      <c r="E7932" s="43">
        <v>44621</v>
      </c>
    </row>
    <row r="7933" spans="1:5" x14ac:dyDescent="0.25">
      <c r="A7933" s="41" t="s">
        <v>56</v>
      </c>
      <c r="B7933" s="42">
        <v>0.98</v>
      </c>
      <c r="C7933" s="42">
        <v>627.20000000000005</v>
      </c>
      <c r="D7933" s="42">
        <v>640</v>
      </c>
      <c r="E7933" s="43">
        <v>44621</v>
      </c>
    </row>
    <row r="7934" spans="1:5" x14ac:dyDescent="0.25">
      <c r="A7934" s="41" t="s">
        <v>56</v>
      </c>
      <c r="B7934" s="42">
        <v>1.3720000000000001</v>
      </c>
      <c r="C7934" s="42">
        <v>878.08</v>
      </c>
      <c r="D7934" s="42">
        <v>640</v>
      </c>
      <c r="E7934" s="43">
        <v>44621</v>
      </c>
    </row>
    <row r="7935" spans="1:5" x14ac:dyDescent="0.25">
      <c r="A7935" s="41" t="s">
        <v>56</v>
      </c>
      <c r="B7935" s="42">
        <v>0.45700000000000002</v>
      </c>
      <c r="C7935" s="42">
        <v>292.48</v>
      </c>
      <c r="D7935" s="42">
        <v>640</v>
      </c>
      <c r="E7935" s="43">
        <v>44621</v>
      </c>
    </row>
    <row r="7936" spans="1:5" x14ac:dyDescent="0.25">
      <c r="A7936" s="41" t="s">
        <v>56</v>
      </c>
      <c r="B7936" s="42">
        <v>0.29799999999999999</v>
      </c>
      <c r="C7936" s="42">
        <v>190.72</v>
      </c>
      <c r="D7936" s="42">
        <v>640</v>
      </c>
      <c r="E7936" s="43">
        <v>44621</v>
      </c>
    </row>
    <row r="7937" spans="1:5" x14ac:dyDescent="0.25">
      <c r="A7937" s="41" t="s">
        <v>56</v>
      </c>
      <c r="B7937" s="42">
        <v>0.4</v>
      </c>
      <c r="C7937" s="42">
        <v>256</v>
      </c>
      <c r="D7937" s="42">
        <v>640</v>
      </c>
      <c r="E7937" s="43">
        <v>44621</v>
      </c>
    </row>
    <row r="7938" spans="1:5" x14ac:dyDescent="0.25">
      <c r="A7938" s="41" t="s">
        <v>56</v>
      </c>
      <c r="B7938" s="42">
        <v>1.1499999999999999</v>
      </c>
      <c r="C7938" s="42">
        <v>736</v>
      </c>
      <c r="D7938" s="42">
        <v>640</v>
      </c>
      <c r="E7938" s="43">
        <v>44621</v>
      </c>
    </row>
    <row r="7939" spans="1:5" x14ac:dyDescent="0.25">
      <c r="A7939" s="41" t="s">
        <v>56</v>
      </c>
      <c r="B7939" s="42">
        <v>1.2</v>
      </c>
      <c r="C7939" s="42">
        <v>768</v>
      </c>
      <c r="D7939" s="42">
        <v>640</v>
      </c>
      <c r="E7939" s="43">
        <v>44621</v>
      </c>
    </row>
    <row r="7940" spans="1:5" x14ac:dyDescent="0.25">
      <c r="A7940" s="41" t="s">
        <v>56</v>
      </c>
      <c r="B7940" s="42">
        <v>0.14499999999999999</v>
      </c>
      <c r="C7940" s="42">
        <v>92.8</v>
      </c>
      <c r="D7940" s="42">
        <v>640</v>
      </c>
      <c r="E7940" s="43">
        <v>44621</v>
      </c>
    </row>
    <row r="7941" spans="1:5" x14ac:dyDescent="0.25">
      <c r="A7941" s="41" t="s">
        <v>56</v>
      </c>
      <c r="B7941" s="42">
        <v>0.125</v>
      </c>
      <c r="C7941" s="42">
        <v>80</v>
      </c>
      <c r="D7941" s="42">
        <v>640</v>
      </c>
      <c r="E7941" s="43">
        <v>44621</v>
      </c>
    </row>
    <row r="7942" spans="1:5" x14ac:dyDescent="0.25">
      <c r="A7942" s="41" t="s">
        <v>56</v>
      </c>
      <c r="B7942" s="42">
        <v>1.7070000000000001</v>
      </c>
      <c r="C7942" s="42">
        <v>1092.48</v>
      </c>
      <c r="D7942" s="42">
        <v>640</v>
      </c>
      <c r="E7942" s="43">
        <v>44621</v>
      </c>
    </row>
    <row r="7943" spans="1:5" x14ac:dyDescent="0.25">
      <c r="A7943" s="41" t="s">
        <v>56</v>
      </c>
      <c r="B7943" s="42">
        <v>0.40899999999999997</v>
      </c>
      <c r="C7943" s="42">
        <v>261.76</v>
      </c>
      <c r="D7943" s="42">
        <v>640</v>
      </c>
      <c r="E7943" s="43">
        <v>44621</v>
      </c>
    </row>
    <row r="7944" spans="1:5" x14ac:dyDescent="0.25">
      <c r="A7944" s="41" t="s">
        <v>56</v>
      </c>
      <c r="B7944" s="42">
        <v>0.128</v>
      </c>
      <c r="C7944" s="42">
        <v>81.92</v>
      </c>
      <c r="D7944" s="42">
        <v>640</v>
      </c>
      <c r="E7944" s="43">
        <v>44621</v>
      </c>
    </row>
    <row r="7945" spans="1:5" x14ac:dyDescent="0.25">
      <c r="A7945" s="41" t="s">
        <v>56</v>
      </c>
      <c r="B7945" s="42">
        <v>0.47299999999999998</v>
      </c>
      <c r="C7945" s="42">
        <v>302.72000000000003</v>
      </c>
      <c r="D7945" s="42">
        <v>640</v>
      </c>
      <c r="E7945" s="43">
        <v>44621</v>
      </c>
    </row>
    <row r="7946" spans="1:5" x14ac:dyDescent="0.25">
      <c r="A7946" s="41" t="s">
        <v>56</v>
      </c>
      <c r="B7946" s="42">
        <v>0.755</v>
      </c>
      <c r="C7946" s="42">
        <v>483.2</v>
      </c>
      <c r="D7946" s="42">
        <v>640</v>
      </c>
      <c r="E7946" s="43">
        <v>44621</v>
      </c>
    </row>
    <row r="7947" spans="1:5" x14ac:dyDescent="0.25">
      <c r="A7947" s="41" t="s">
        <v>56</v>
      </c>
      <c r="B7947" s="42">
        <v>0.7</v>
      </c>
      <c r="C7947" s="42">
        <v>448</v>
      </c>
      <c r="D7947" s="42">
        <v>640</v>
      </c>
      <c r="E7947" s="43">
        <v>44621</v>
      </c>
    </row>
    <row r="7948" spans="1:5" x14ac:dyDescent="0.25">
      <c r="A7948" s="41" t="s">
        <v>56</v>
      </c>
      <c r="B7948" s="42">
        <v>0.17899999999999999</v>
      </c>
      <c r="C7948" s="42">
        <v>114.56</v>
      </c>
      <c r="D7948" s="42">
        <v>640</v>
      </c>
      <c r="E7948" s="43">
        <v>44621</v>
      </c>
    </row>
    <row r="7949" spans="1:5" x14ac:dyDescent="0.25">
      <c r="A7949" s="41" t="s">
        <v>56</v>
      </c>
      <c r="B7949" s="42">
        <v>0.42499999999999999</v>
      </c>
      <c r="C7949" s="42">
        <v>272</v>
      </c>
      <c r="D7949" s="42">
        <v>640</v>
      </c>
      <c r="E7949" s="43">
        <v>44621</v>
      </c>
    </row>
    <row r="7950" spans="1:5" x14ac:dyDescent="0.25">
      <c r="A7950" s="41" t="s">
        <v>56</v>
      </c>
      <c r="B7950" s="42">
        <v>1.25</v>
      </c>
      <c r="C7950" s="42">
        <v>800</v>
      </c>
      <c r="D7950" s="42">
        <v>640</v>
      </c>
      <c r="E7950" s="43">
        <v>44621</v>
      </c>
    </row>
    <row r="7951" spans="1:5" x14ac:dyDescent="0.25">
      <c r="A7951" s="41" t="s">
        <v>56</v>
      </c>
      <c r="B7951" s="42">
        <v>0.56499999999999995</v>
      </c>
      <c r="C7951" s="42">
        <v>361.6</v>
      </c>
      <c r="D7951" s="42">
        <v>640</v>
      </c>
      <c r="E7951" s="43">
        <v>44621</v>
      </c>
    </row>
    <row r="7952" spans="1:5" x14ac:dyDescent="0.25">
      <c r="A7952" s="41" t="s">
        <v>56</v>
      </c>
      <c r="B7952" s="42">
        <v>0.13600000000000001</v>
      </c>
      <c r="C7952" s="42">
        <v>87.04</v>
      </c>
      <c r="D7952" s="42">
        <v>640</v>
      </c>
      <c r="E7952" s="43">
        <v>44621</v>
      </c>
    </row>
    <row r="7953" spans="1:5" x14ac:dyDescent="0.25">
      <c r="A7953" s="41" t="s">
        <v>56</v>
      </c>
      <c r="B7953" s="42">
        <v>0.125</v>
      </c>
      <c r="C7953" s="42">
        <v>80</v>
      </c>
      <c r="D7953" s="42">
        <v>640</v>
      </c>
      <c r="E7953" s="43">
        <v>44621</v>
      </c>
    </row>
    <row r="7954" spans="1:5" x14ac:dyDescent="0.25">
      <c r="A7954" s="41" t="s">
        <v>56</v>
      </c>
      <c r="B7954" s="42">
        <v>0.73399999999999999</v>
      </c>
      <c r="C7954" s="42">
        <v>469.76</v>
      </c>
      <c r="D7954" s="42">
        <v>640</v>
      </c>
      <c r="E7954" s="43">
        <v>44621</v>
      </c>
    </row>
    <row r="7955" spans="1:5" x14ac:dyDescent="0.25">
      <c r="A7955" s="41" t="s">
        <v>56</v>
      </c>
      <c r="B7955" s="42">
        <v>0.94499999999999995</v>
      </c>
      <c r="C7955" s="42">
        <v>604.79999999999995</v>
      </c>
      <c r="D7955" s="42">
        <v>640</v>
      </c>
      <c r="E7955" s="43">
        <v>44621</v>
      </c>
    </row>
    <row r="7956" spans="1:5" x14ac:dyDescent="0.25">
      <c r="A7956" s="41" t="s">
        <v>56</v>
      </c>
      <c r="B7956" s="42">
        <v>0.14499999999999999</v>
      </c>
      <c r="C7956" s="42">
        <v>92.8</v>
      </c>
      <c r="D7956" s="42">
        <v>640</v>
      </c>
      <c r="E7956" s="43">
        <v>44621</v>
      </c>
    </row>
    <row r="7957" spans="1:5" x14ac:dyDescent="0.25">
      <c r="A7957" s="41" t="s">
        <v>56</v>
      </c>
      <c r="B7957" s="42">
        <v>0.35</v>
      </c>
      <c r="C7957" s="42">
        <v>224</v>
      </c>
      <c r="D7957" s="42">
        <v>640</v>
      </c>
      <c r="E7957" s="43">
        <v>44621</v>
      </c>
    </row>
    <row r="7958" spans="1:5" x14ac:dyDescent="0.25">
      <c r="A7958" s="41" t="s">
        <v>56</v>
      </c>
      <c r="B7958" s="42">
        <v>0.76500000000000001</v>
      </c>
      <c r="C7958" s="42">
        <v>489.6</v>
      </c>
      <c r="D7958" s="42">
        <v>640</v>
      </c>
      <c r="E7958" s="43">
        <v>44621</v>
      </c>
    </row>
    <row r="7959" spans="1:5" x14ac:dyDescent="0.25">
      <c r="A7959" s="41" t="s">
        <v>56</v>
      </c>
      <c r="B7959" s="42">
        <v>1.36</v>
      </c>
      <c r="C7959" s="42">
        <v>870.4</v>
      </c>
      <c r="D7959" s="42">
        <v>640</v>
      </c>
      <c r="E7959" s="43">
        <v>44621</v>
      </c>
    </row>
    <row r="7960" spans="1:5" x14ac:dyDescent="0.25">
      <c r="A7960" s="41" t="s">
        <v>56</v>
      </c>
      <c r="B7960" s="42">
        <v>0.317</v>
      </c>
      <c r="C7960" s="42">
        <v>202.88</v>
      </c>
      <c r="D7960" s="42">
        <v>640</v>
      </c>
      <c r="E7960" s="43">
        <v>44621</v>
      </c>
    </row>
    <row r="7961" spans="1:5" x14ac:dyDescent="0.25">
      <c r="A7961" s="41" t="s">
        <v>56</v>
      </c>
      <c r="B7961" s="42">
        <v>0.4</v>
      </c>
      <c r="C7961" s="42">
        <v>256</v>
      </c>
      <c r="D7961" s="42">
        <v>640</v>
      </c>
      <c r="E7961" s="43">
        <v>44621</v>
      </c>
    </row>
    <row r="7962" spans="1:5" x14ac:dyDescent="0.25">
      <c r="A7962" s="41" t="s">
        <v>56</v>
      </c>
      <c r="B7962" s="42">
        <v>2.76</v>
      </c>
      <c r="C7962" s="42">
        <v>1766.4</v>
      </c>
      <c r="D7962" s="42">
        <v>640</v>
      </c>
      <c r="E7962" s="43">
        <v>44621</v>
      </c>
    </row>
    <row r="7963" spans="1:5" x14ac:dyDescent="0.25">
      <c r="A7963" s="41" t="s">
        <v>56</v>
      </c>
      <c r="B7963" s="42">
        <v>24.055</v>
      </c>
      <c r="C7963" s="42">
        <v>15395.2</v>
      </c>
      <c r="D7963" s="42">
        <v>640</v>
      </c>
      <c r="E7963" s="43">
        <v>44621</v>
      </c>
    </row>
    <row r="7964" spans="1:5" x14ac:dyDescent="0.25">
      <c r="A7964" s="41" t="s">
        <v>56</v>
      </c>
      <c r="B7964" s="42">
        <v>1.421</v>
      </c>
      <c r="C7964" s="42">
        <v>909.44</v>
      </c>
      <c r="D7964" s="42">
        <v>640</v>
      </c>
      <c r="E7964" s="43">
        <v>44621</v>
      </c>
    </row>
    <row r="7965" spans="1:5" x14ac:dyDescent="0.25">
      <c r="A7965" s="41" t="s">
        <v>56</v>
      </c>
      <c r="B7965" s="42">
        <v>0.17</v>
      </c>
      <c r="C7965" s="42">
        <v>108.8</v>
      </c>
      <c r="D7965" s="42">
        <v>640</v>
      </c>
      <c r="E7965" s="43">
        <v>44621</v>
      </c>
    </row>
    <row r="7966" spans="1:5" x14ac:dyDescent="0.25">
      <c r="A7966" s="41" t="s">
        <v>56</v>
      </c>
      <c r="B7966" s="42">
        <v>0.98</v>
      </c>
      <c r="C7966" s="42">
        <v>627.20000000000005</v>
      </c>
      <c r="D7966" s="42">
        <v>640</v>
      </c>
      <c r="E7966" s="43">
        <v>44621</v>
      </c>
    </row>
    <row r="7967" spans="1:5" x14ac:dyDescent="0.25">
      <c r="A7967" s="41" t="s">
        <v>56</v>
      </c>
      <c r="B7967" s="42">
        <v>1.206</v>
      </c>
      <c r="C7967" s="42">
        <v>771.84</v>
      </c>
      <c r="D7967" s="42">
        <v>640</v>
      </c>
      <c r="E7967" s="43">
        <v>44621</v>
      </c>
    </row>
    <row r="7968" spans="1:5" x14ac:dyDescent="0.25">
      <c r="A7968" s="41" t="s">
        <v>56</v>
      </c>
      <c r="B7968" s="42">
        <v>0.97899999999999998</v>
      </c>
      <c r="C7968" s="42">
        <v>626.55999999999995</v>
      </c>
      <c r="D7968" s="42">
        <v>640</v>
      </c>
      <c r="E7968" s="43">
        <v>44621</v>
      </c>
    </row>
    <row r="7969" spans="1:5" x14ac:dyDescent="0.25">
      <c r="A7969" s="41" t="s">
        <v>56</v>
      </c>
      <c r="B7969" s="42">
        <v>0.15</v>
      </c>
      <c r="C7969" s="42">
        <v>96</v>
      </c>
      <c r="D7969" s="42">
        <v>640</v>
      </c>
      <c r="E7969" s="43">
        <v>44621</v>
      </c>
    </row>
    <row r="7970" spans="1:5" x14ac:dyDescent="0.25">
      <c r="A7970" s="41" t="s">
        <v>56</v>
      </c>
      <c r="B7970" s="42">
        <v>0.45</v>
      </c>
      <c r="C7970" s="42">
        <v>288</v>
      </c>
      <c r="D7970" s="42">
        <v>640</v>
      </c>
      <c r="E7970" s="43">
        <v>44621</v>
      </c>
    </row>
    <row r="7971" spans="1:5" x14ac:dyDescent="0.25">
      <c r="A7971" s="41" t="s">
        <v>56</v>
      </c>
      <c r="B7971" s="42">
        <v>1.573</v>
      </c>
      <c r="C7971" s="42">
        <v>1006.72</v>
      </c>
      <c r="D7971" s="42">
        <v>640</v>
      </c>
      <c r="E7971" s="43">
        <v>44621</v>
      </c>
    </row>
    <row r="7972" spans="1:5" x14ac:dyDescent="0.25">
      <c r="A7972" s="41" t="s">
        <v>56</v>
      </c>
      <c r="B7972" s="42">
        <v>0.29799999999999999</v>
      </c>
      <c r="C7972" s="42">
        <v>190.72</v>
      </c>
      <c r="D7972" s="42">
        <v>640</v>
      </c>
      <c r="E7972" s="43">
        <v>44621</v>
      </c>
    </row>
    <row r="7973" spans="1:5" x14ac:dyDescent="0.25">
      <c r="A7973" s="41" t="s">
        <v>56</v>
      </c>
      <c r="B7973" s="42">
        <v>0.21</v>
      </c>
      <c r="C7973" s="42">
        <v>134.4</v>
      </c>
      <c r="D7973" s="42">
        <v>640</v>
      </c>
      <c r="E7973" s="43">
        <v>44621</v>
      </c>
    </row>
    <row r="7974" spans="1:5" x14ac:dyDescent="0.25">
      <c r="A7974" s="41" t="s">
        <v>56</v>
      </c>
      <c r="B7974" s="42">
        <v>0.17499999999999999</v>
      </c>
      <c r="C7974" s="42">
        <v>112</v>
      </c>
      <c r="D7974" s="42">
        <v>640</v>
      </c>
      <c r="E7974" s="43">
        <v>44621</v>
      </c>
    </row>
    <row r="7975" spans="1:5" x14ac:dyDescent="0.25">
      <c r="A7975" s="41" t="s">
        <v>56</v>
      </c>
      <c r="B7975" s="42">
        <v>1.4750000000000001</v>
      </c>
      <c r="C7975" s="42">
        <v>944</v>
      </c>
      <c r="D7975" s="42">
        <v>640</v>
      </c>
      <c r="E7975" s="43">
        <v>44621</v>
      </c>
    </row>
    <row r="7976" spans="1:5" x14ac:dyDescent="0.25">
      <c r="A7976" s="41" t="s">
        <v>56</v>
      </c>
      <c r="B7976" s="42">
        <v>1.673</v>
      </c>
      <c r="C7976" s="42">
        <v>1070.72</v>
      </c>
      <c r="D7976" s="42">
        <v>640</v>
      </c>
      <c r="E7976" s="43">
        <v>44621</v>
      </c>
    </row>
    <row r="7977" spans="1:5" x14ac:dyDescent="0.25">
      <c r="A7977" s="41" t="s">
        <v>56</v>
      </c>
      <c r="B7977" s="42">
        <v>0.17</v>
      </c>
      <c r="C7977" s="42">
        <v>108.8</v>
      </c>
      <c r="D7977" s="42">
        <v>640</v>
      </c>
      <c r="E7977" s="43">
        <v>44621</v>
      </c>
    </row>
    <row r="7978" spans="1:5" x14ac:dyDescent="0.25">
      <c r="A7978" s="41" t="s">
        <v>56</v>
      </c>
      <c r="B7978" s="42">
        <v>0.47299999999999998</v>
      </c>
      <c r="C7978" s="42">
        <v>302.72000000000003</v>
      </c>
      <c r="D7978" s="42">
        <v>640</v>
      </c>
      <c r="E7978" s="43">
        <v>44621</v>
      </c>
    </row>
    <row r="7979" spans="1:5" x14ac:dyDescent="0.25">
      <c r="A7979" s="41" t="s">
        <v>56</v>
      </c>
      <c r="B7979" s="42">
        <v>0.81</v>
      </c>
      <c r="C7979" s="42">
        <v>518.4</v>
      </c>
      <c r="D7979" s="42">
        <v>640</v>
      </c>
      <c r="E7979" s="43">
        <v>44621</v>
      </c>
    </row>
    <row r="7980" spans="1:5" x14ac:dyDescent="0.25">
      <c r="A7980" s="41" t="s">
        <v>56</v>
      </c>
      <c r="B7980" s="42">
        <v>1.3009999999999999</v>
      </c>
      <c r="C7980" s="42">
        <v>832.64</v>
      </c>
      <c r="D7980" s="42">
        <v>640</v>
      </c>
      <c r="E7980" s="43">
        <v>44621</v>
      </c>
    </row>
    <row r="7981" spans="1:5" x14ac:dyDescent="0.25">
      <c r="A7981" s="41" t="s">
        <v>56</v>
      </c>
      <c r="B7981" s="42">
        <v>0.17</v>
      </c>
      <c r="C7981" s="42">
        <v>108.8</v>
      </c>
      <c r="D7981" s="42">
        <v>640</v>
      </c>
      <c r="E7981" s="43">
        <v>44621</v>
      </c>
    </row>
    <row r="7982" spans="1:5" x14ac:dyDescent="0.25">
      <c r="A7982" s="41" t="s">
        <v>56</v>
      </c>
      <c r="B7982" s="42">
        <v>0.5</v>
      </c>
      <c r="C7982" s="42">
        <v>320</v>
      </c>
      <c r="D7982" s="42">
        <v>640</v>
      </c>
      <c r="E7982" s="43">
        <v>44621</v>
      </c>
    </row>
    <row r="7983" spans="1:5" x14ac:dyDescent="0.25">
      <c r="A7983" s="41" t="s">
        <v>56</v>
      </c>
      <c r="B7983" s="42">
        <v>1.349</v>
      </c>
      <c r="C7983" s="42">
        <v>863.36</v>
      </c>
      <c r="D7983" s="42">
        <v>640</v>
      </c>
      <c r="E7983" s="43">
        <v>44621</v>
      </c>
    </row>
    <row r="7984" spans="1:5" x14ac:dyDescent="0.25">
      <c r="A7984" s="41" t="s">
        <v>56</v>
      </c>
      <c r="B7984" s="42">
        <v>1.0920000000000001</v>
      </c>
      <c r="C7984" s="42">
        <v>698.88</v>
      </c>
      <c r="D7984" s="42">
        <v>640</v>
      </c>
      <c r="E7984" s="43">
        <v>44621</v>
      </c>
    </row>
    <row r="7985" spans="1:5" x14ac:dyDescent="0.25">
      <c r="A7985" s="41" t="s">
        <v>56</v>
      </c>
      <c r="B7985" s="42">
        <v>0.35</v>
      </c>
      <c r="C7985" s="42">
        <v>224</v>
      </c>
      <c r="D7985" s="42">
        <v>640</v>
      </c>
      <c r="E7985" s="43">
        <v>44621</v>
      </c>
    </row>
    <row r="7986" spans="1:5" x14ac:dyDescent="0.25">
      <c r="A7986" s="41" t="s">
        <v>56</v>
      </c>
      <c r="B7986" s="42">
        <v>0.45</v>
      </c>
      <c r="C7986" s="42">
        <v>288</v>
      </c>
      <c r="D7986" s="42">
        <v>640</v>
      </c>
      <c r="E7986" s="43">
        <v>44621</v>
      </c>
    </row>
    <row r="7987" spans="1:5" x14ac:dyDescent="0.25">
      <c r="A7987" s="41" t="s">
        <v>56</v>
      </c>
      <c r="B7987" s="42">
        <v>0.96199999999999997</v>
      </c>
      <c r="C7987" s="42">
        <v>615.67999999999995</v>
      </c>
      <c r="D7987" s="42">
        <v>640</v>
      </c>
      <c r="E7987" s="43">
        <v>44621</v>
      </c>
    </row>
    <row r="7988" spans="1:5" x14ac:dyDescent="0.25">
      <c r="A7988" s="41" t="s">
        <v>56</v>
      </c>
      <c r="B7988" s="42">
        <v>0.89</v>
      </c>
      <c r="C7988" s="42">
        <v>569.6</v>
      </c>
      <c r="D7988" s="42">
        <v>640</v>
      </c>
      <c r="E7988" s="43">
        <v>44621</v>
      </c>
    </row>
    <row r="7989" spans="1:5" x14ac:dyDescent="0.25">
      <c r="A7989" s="41" t="s">
        <v>56</v>
      </c>
      <c r="B7989" s="42">
        <v>0.372</v>
      </c>
      <c r="C7989" s="42">
        <v>238.08</v>
      </c>
      <c r="D7989" s="42">
        <v>640</v>
      </c>
      <c r="E7989" s="43">
        <v>44621</v>
      </c>
    </row>
    <row r="7990" spans="1:5" x14ac:dyDescent="0.25">
      <c r="A7990" s="41" t="s">
        <v>56</v>
      </c>
      <c r="B7990" s="42">
        <v>0.3</v>
      </c>
      <c r="C7990" s="42">
        <v>192</v>
      </c>
      <c r="D7990" s="42">
        <v>640</v>
      </c>
      <c r="E7990" s="43">
        <v>44621</v>
      </c>
    </row>
    <row r="7991" spans="1:5" x14ac:dyDescent="0.25">
      <c r="A7991" s="41" t="s">
        <v>56</v>
      </c>
      <c r="B7991" s="42">
        <v>2.0350000000000001</v>
      </c>
      <c r="C7991" s="42">
        <v>1302.4000000000001</v>
      </c>
      <c r="D7991" s="42">
        <v>640</v>
      </c>
      <c r="E7991" s="43">
        <v>44621</v>
      </c>
    </row>
    <row r="7992" spans="1:5" x14ac:dyDescent="0.25">
      <c r="A7992" s="41" t="s">
        <v>56</v>
      </c>
      <c r="B7992" s="42">
        <v>1.76</v>
      </c>
      <c r="C7992" s="42">
        <v>1126.4000000000001</v>
      </c>
      <c r="D7992" s="42">
        <v>640</v>
      </c>
      <c r="E7992" s="43">
        <v>44621</v>
      </c>
    </row>
    <row r="7993" spans="1:5" x14ac:dyDescent="0.25">
      <c r="A7993" s="41" t="s">
        <v>56</v>
      </c>
      <c r="B7993" s="42">
        <v>0.15</v>
      </c>
      <c r="C7993" s="42">
        <v>96</v>
      </c>
      <c r="D7993" s="42">
        <v>640</v>
      </c>
      <c r="E7993" s="43">
        <v>44621</v>
      </c>
    </row>
    <row r="7994" spans="1:5" x14ac:dyDescent="0.25">
      <c r="A7994" s="41" t="s">
        <v>56</v>
      </c>
      <c r="B7994" s="42">
        <v>1.385</v>
      </c>
      <c r="C7994" s="42">
        <v>886.4</v>
      </c>
      <c r="D7994" s="42">
        <v>640</v>
      </c>
      <c r="E7994" s="43">
        <v>44621</v>
      </c>
    </row>
    <row r="7995" spans="1:5" x14ac:dyDescent="0.25">
      <c r="A7995" s="41" t="s">
        <v>56</v>
      </c>
      <c r="B7995" s="42">
        <v>1.02</v>
      </c>
      <c r="C7995" s="42">
        <v>652.79999999999995</v>
      </c>
      <c r="D7995" s="42">
        <v>640</v>
      </c>
      <c r="E7995" s="43">
        <v>44621</v>
      </c>
    </row>
    <row r="7996" spans="1:5" x14ac:dyDescent="0.25">
      <c r="A7996" s="41" t="s">
        <v>56</v>
      </c>
      <c r="B7996" s="42">
        <v>0.21</v>
      </c>
      <c r="C7996" s="42">
        <v>134.4</v>
      </c>
      <c r="D7996" s="42">
        <v>640</v>
      </c>
      <c r="E7996" s="43">
        <v>44621</v>
      </c>
    </row>
    <row r="7997" spans="1:5" x14ac:dyDescent="0.25">
      <c r="A7997" s="41" t="s">
        <v>56</v>
      </c>
      <c r="B7997" s="42">
        <v>0.47299999999999998</v>
      </c>
      <c r="C7997" s="42">
        <v>302.72000000000003</v>
      </c>
      <c r="D7997" s="42">
        <v>640</v>
      </c>
      <c r="E7997" s="43">
        <v>44621</v>
      </c>
    </row>
    <row r="7998" spans="1:5" x14ac:dyDescent="0.25">
      <c r="A7998" s="41" t="s">
        <v>56</v>
      </c>
      <c r="B7998" s="42">
        <v>1.306</v>
      </c>
      <c r="C7998" s="42">
        <v>859.94</v>
      </c>
      <c r="D7998" s="42">
        <v>658.45</v>
      </c>
      <c r="E7998" s="43">
        <v>44621</v>
      </c>
    </row>
    <row r="7999" spans="1:5" x14ac:dyDescent="0.25">
      <c r="A7999" s="41" t="s">
        <v>56</v>
      </c>
      <c r="B7999" s="42">
        <v>0.94499999999999995</v>
      </c>
      <c r="C7999" s="42">
        <v>623.70000000000005</v>
      </c>
      <c r="D7999" s="42">
        <v>660</v>
      </c>
      <c r="E7999" s="43">
        <v>44621</v>
      </c>
    </row>
    <row r="8000" spans="1:5" x14ac:dyDescent="0.25">
      <c r="A8000" s="41" t="s">
        <v>56</v>
      </c>
      <c r="B8000" s="42">
        <v>0.16</v>
      </c>
      <c r="C8000" s="42">
        <v>105.6</v>
      </c>
      <c r="D8000" s="42">
        <v>660</v>
      </c>
      <c r="E8000" s="43">
        <v>44621</v>
      </c>
    </row>
    <row r="8001" spans="1:5" x14ac:dyDescent="0.25">
      <c r="A8001" s="41" t="s">
        <v>56</v>
      </c>
      <c r="B8001" s="42">
        <v>0.17499999999999999</v>
      </c>
      <c r="C8001" s="42">
        <v>115.5</v>
      </c>
      <c r="D8001" s="42">
        <v>660</v>
      </c>
      <c r="E8001" s="43">
        <v>44621</v>
      </c>
    </row>
    <row r="8002" spans="1:5" x14ac:dyDescent="0.25">
      <c r="A8002" s="41" t="s">
        <v>56</v>
      </c>
      <c r="B8002" s="42">
        <v>1.5389999999999999</v>
      </c>
      <c r="C8002" s="42">
        <v>1015.74</v>
      </c>
      <c r="D8002" s="42">
        <v>660</v>
      </c>
      <c r="E8002" s="43">
        <v>44621</v>
      </c>
    </row>
    <row r="8003" spans="1:5" x14ac:dyDescent="0.25">
      <c r="A8003" s="41" t="s">
        <v>56</v>
      </c>
      <c r="B8003" s="42">
        <v>1.0640000000000001</v>
      </c>
      <c r="C8003" s="42">
        <v>702.24</v>
      </c>
      <c r="D8003" s="42">
        <v>660</v>
      </c>
      <c r="E8003" s="43">
        <v>44621</v>
      </c>
    </row>
    <row r="8004" spans="1:5" x14ac:dyDescent="0.25">
      <c r="A8004" s="41" t="s">
        <v>56</v>
      </c>
      <c r="B8004" s="42">
        <v>0.17</v>
      </c>
      <c r="C8004" s="42">
        <v>112.2</v>
      </c>
      <c r="D8004" s="42">
        <v>660</v>
      </c>
      <c r="E8004" s="43">
        <v>44621</v>
      </c>
    </row>
    <row r="8005" spans="1:5" x14ac:dyDescent="0.25">
      <c r="A8005" s="41" t="s">
        <v>56</v>
      </c>
      <c r="B8005" s="42">
        <v>1.871</v>
      </c>
      <c r="C8005" s="42">
        <v>1234.8599999999999</v>
      </c>
      <c r="D8005" s="42">
        <v>660</v>
      </c>
      <c r="E8005" s="43">
        <v>44621</v>
      </c>
    </row>
    <row r="8006" spans="1:5" x14ac:dyDescent="0.25">
      <c r="A8006" s="41" t="s">
        <v>56</v>
      </c>
      <c r="B8006" s="42">
        <v>2.59</v>
      </c>
      <c r="C8006" s="42">
        <v>1709.4</v>
      </c>
      <c r="D8006" s="42">
        <v>660</v>
      </c>
      <c r="E8006" s="43">
        <v>44621</v>
      </c>
    </row>
    <row r="8007" spans="1:5" x14ac:dyDescent="0.25">
      <c r="A8007" s="41" t="s">
        <v>56</v>
      </c>
      <c r="B8007" s="42">
        <v>0.21</v>
      </c>
      <c r="C8007" s="42">
        <v>138.6</v>
      </c>
      <c r="D8007" s="42">
        <v>660</v>
      </c>
      <c r="E8007" s="43">
        <v>44621</v>
      </c>
    </row>
    <row r="8008" spans="1:5" x14ac:dyDescent="0.25">
      <c r="A8008" s="41" t="s">
        <v>56</v>
      </c>
      <c r="B8008" s="42">
        <v>0.45</v>
      </c>
      <c r="C8008" s="42">
        <v>297</v>
      </c>
      <c r="D8008" s="42">
        <v>660</v>
      </c>
      <c r="E8008" s="43">
        <v>44621</v>
      </c>
    </row>
    <row r="8009" spans="1:5" x14ac:dyDescent="0.25">
      <c r="A8009" s="41" t="s">
        <v>56</v>
      </c>
      <c r="B8009" s="42">
        <v>2.375</v>
      </c>
      <c r="C8009" s="42">
        <v>1567.5</v>
      </c>
      <c r="D8009" s="42">
        <v>660</v>
      </c>
      <c r="E8009" s="43">
        <v>44621</v>
      </c>
    </row>
    <row r="8010" spans="1:5" x14ac:dyDescent="0.25">
      <c r="A8010" s="41" t="s">
        <v>56</v>
      </c>
      <c r="B8010" s="42">
        <v>7.1630000000000003</v>
      </c>
      <c r="C8010" s="42">
        <v>4727.58</v>
      </c>
      <c r="D8010" s="42">
        <v>660</v>
      </c>
      <c r="E8010" s="43">
        <v>44621</v>
      </c>
    </row>
    <row r="8011" spans="1:5" x14ac:dyDescent="0.25">
      <c r="A8011" s="41" t="s">
        <v>56</v>
      </c>
      <c r="B8011" s="42">
        <v>2.746</v>
      </c>
      <c r="C8011" s="42">
        <v>1812.36</v>
      </c>
      <c r="D8011" s="42">
        <v>660</v>
      </c>
      <c r="E8011" s="43">
        <v>44621</v>
      </c>
    </row>
    <row r="8012" spans="1:5" x14ac:dyDescent="0.25">
      <c r="A8012" s="41" t="s">
        <v>56</v>
      </c>
      <c r="B8012" s="42">
        <v>0.158</v>
      </c>
      <c r="C8012" s="42">
        <v>104.28</v>
      </c>
      <c r="D8012" s="42">
        <v>660</v>
      </c>
      <c r="E8012" s="43">
        <v>44621</v>
      </c>
    </row>
    <row r="8013" spans="1:5" x14ac:dyDescent="0.25">
      <c r="A8013" s="41" t="s">
        <v>56</v>
      </c>
      <c r="B8013" s="42">
        <v>1.2150000000000001</v>
      </c>
      <c r="C8013" s="42">
        <v>801.9</v>
      </c>
      <c r="D8013" s="42">
        <v>660</v>
      </c>
      <c r="E8013" s="43">
        <v>44621</v>
      </c>
    </row>
    <row r="8014" spans="1:5" x14ac:dyDescent="0.25">
      <c r="A8014" s="41" t="s">
        <v>56</v>
      </c>
      <c r="B8014" s="42">
        <v>0.755</v>
      </c>
      <c r="C8014" s="42">
        <v>498.3</v>
      </c>
      <c r="D8014" s="42">
        <v>660</v>
      </c>
      <c r="E8014" s="43">
        <v>44621</v>
      </c>
    </row>
    <row r="8015" spans="1:5" x14ac:dyDescent="0.25">
      <c r="A8015" s="41" t="s">
        <v>56</v>
      </c>
      <c r="B8015" s="42">
        <v>0.26300000000000001</v>
      </c>
      <c r="C8015" s="42">
        <v>173.58</v>
      </c>
      <c r="D8015" s="42">
        <v>660</v>
      </c>
      <c r="E8015" s="43">
        <v>44621</v>
      </c>
    </row>
    <row r="8016" spans="1:5" x14ac:dyDescent="0.25">
      <c r="A8016" s="41" t="s">
        <v>56</v>
      </c>
      <c r="B8016" s="42">
        <v>0.84</v>
      </c>
      <c r="C8016" s="42">
        <v>554.4</v>
      </c>
      <c r="D8016" s="42">
        <v>660</v>
      </c>
      <c r="E8016" s="43">
        <v>44621</v>
      </c>
    </row>
    <row r="8017" spans="1:5" x14ac:dyDescent="0.25">
      <c r="A8017" s="41" t="s">
        <v>56</v>
      </c>
      <c r="B8017" s="42">
        <v>1.325</v>
      </c>
      <c r="C8017" s="42">
        <v>874.5</v>
      </c>
      <c r="D8017" s="42">
        <v>660</v>
      </c>
      <c r="E8017" s="43">
        <v>44621</v>
      </c>
    </row>
    <row r="8018" spans="1:5" x14ac:dyDescent="0.25">
      <c r="A8018" s="41" t="s">
        <v>56</v>
      </c>
      <c r="B8018" s="42">
        <v>0.48199999999999998</v>
      </c>
      <c r="C8018" s="42">
        <v>318.12</v>
      </c>
      <c r="D8018" s="42">
        <v>660</v>
      </c>
      <c r="E8018" s="43">
        <v>44621</v>
      </c>
    </row>
    <row r="8019" spans="1:5" x14ac:dyDescent="0.25">
      <c r="A8019" s="41" t="s">
        <v>56</v>
      </c>
      <c r="B8019" s="42">
        <v>0.128</v>
      </c>
      <c r="C8019" s="42">
        <v>84.48</v>
      </c>
      <c r="D8019" s="42">
        <v>660</v>
      </c>
      <c r="E8019" s="43">
        <v>44621</v>
      </c>
    </row>
    <row r="8020" spans="1:5" x14ac:dyDescent="0.25">
      <c r="A8020" s="41" t="s">
        <v>56</v>
      </c>
      <c r="B8020" s="42">
        <v>0.4</v>
      </c>
      <c r="C8020" s="42">
        <v>264</v>
      </c>
      <c r="D8020" s="42">
        <v>660</v>
      </c>
      <c r="E8020" s="43">
        <v>44621</v>
      </c>
    </row>
    <row r="8021" spans="1:5" x14ac:dyDescent="0.25">
      <c r="A8021" s="41" t="s">
        <v>56</v>
      </c>
      <c r="B8021" s="42">
        <v>1.135</v>
      </c>
      <c r="C8021" s="42">
        <v>749.1</v>
      </c>
      <c r="D8021" s="42">
        <v>660</v>
      </c>
      <c r="E8021" s="43">
        <v>44621</v>
      </c>
    </row>
    <row r="8022" spans="1:5" x14ac:dyDescent="0.25">
      <c r="A8022" s="41" t="s">
        <v>56</v>
      </c>
      <c r="B8022" s="42">
        <v>0.88400000000000001</v>
      </c>
      <c r="C8022" s="42">
        <v>583.44000000000005</v>
      </c>
      <c r="D8022" s="42">
        <v>660</v>
      </c>
      <c r="E8022" s="43">
        <v>44621</v>
      </c>
    </row>
    <row r="8023" spans="1:5" x14ac:dyDescent="0.25">
      <c r="A8023" s="41" t="s">
        <v>56</v>
      </c>
      <c r="B8023" s="42">
        <v>0.113</v>
      </c>
      <c r="C8023" s="42">
        <v>74.58</v>
      </c>
      <c r="D8023" s="42">
        <v>660</v>
      </c>
      <c r="E8023" s="43">
        <v>44621</v>
      </c>
    </row>
    <row r="8024" spans="1:5" x14ac:dyDescent="0.25">
      <c r="A8024" s="41" t="s">
        <v>56</v>
      </c>
      <c r="B8024" s="42">
        <v>0.125</v>
      </c>
      <c r="C8024" s="42">
        <v>82.5</v>
      </c>
      <c r="D8024" s="42">
        <v>660</v>
      </c>
      <c r="E8024" s="43">
        <v>44621</v>
      </c>
    </row>
    <row r="8025" spans="1:5" x14ac:dyDescent="0.25">
      <c r="A8025" s="41" t="s">
        <v>56</v>
      </c>
      <c r="B8025" s="42">
        <v>1.2</v>
      </c>
      <c r="C8025" s="42">
        <v>792</v>
      </c>
      <c r="D8025" s="42">
        <v>660</v>
      </c>
      <c r="E8025" s="43">
        <v>44621</v>
      </c>
    </row>
    <row r="8026" spans="1:5" x14ac:dyDescent="0.25">
      <c r="A8026" s="41" t="s">
        <v>56</v>
      </c>
      <c r="B8026" s="42">
        <v>0.40400000000000003</v>
      </c>
      <c r="C8026" s="42">
        <v>266.64</v>
      </c>
      <c r="D8026" s="42">
        <v>660</v>
      </c>
      <c r="E8026" s="43">
        <v>44621</v>
      </c>
    </row>
    <row r="8027" spans="1:5" x14ac:dyDescent="0.25">
      <c r="A8027" s="41" t="s">
        <v>56</v>
      </c>
      <c r="B8027" s="42">
        <v>0.158</v>
      </c>
      <c r="C8027" s="42">
        <v>104.28</v>
      </c>
      <c r="D8027" s="42">
        <v>660</v>
      </c>
      <c r="E8027" s="43">
        <v>44621</v>
      </c>
    </row>
    <row r="8028" spans="1:5" x14ac:dyDescent="0.25">
      <c r="A8028" s="41" t="s">
        <v>56</v>
      </c>
      <c r="B8028" s="42">
        <v>0.84</v>
      </c>
      <c r="C8028" s="42">
        <v>554.4</v>
      </c>
      <c r="D8028" s="42">
        <v>660</v>
      </c>
      <c r="E8028" s="43">
        <v>44621</v>
      </c>
    </row>
    <row r="8029" spans="1:5" x14ac:dyDescent="0.25">
      <c r="A8029" s="41" t="s">
        <v>56</v>
      </c>
      <c r="B8029" s="42">
        <v>1.1619999999999999</v>
      </c>
      <c r="C8029" s="42">
        <v>766.92</v>
      </c>
      <c r="D8029" s="42">
        <v>660</v>
      </c>
      <c r="E8029" s="43">
        <v>44621</v>
      </c>
    </row>
    <row r="8030" spans="1:5" x14ac:dyDescent="0.25">
      <c r="A8030" s="41" t="s">
        <v>56</v>
      </c>
      <c r="B8030" s="42">
        <v>1.36</v>
      </c>
      <c r="C8030" s="42">
        <v>897.6</v>
      </c>
      <c r="D8030" s="42">
        <v>660</v>
      </c>
      <c r="E8030" s="43">
        <v>44621</v>
      </c>
    </row>
    <row r="8031" spans="1:5" x14ac:dyDescent="0.25">
      <c r="A8031" s="41" t="s">
        <v>56</v>
      </c>
      <c r="B8031" s="42">
        <v>0.12</v>
      </c>
      <c r="C8031" s="42">
        <v>79.2</v>
      </c>
      <c r="D8031" s="42">
        <v>660</v>
      </c>
      <c r="E8031" s="43">
        <v>44621</v>
      </c>
    </row>
    <row r="8032" spans="1:5" x14ac:dyDescent="0.25">
      <c r="A8032" s="41" t="s">
        <v>56</v>
      </c>
      <c r="B8032" s="42">
        <v>0.47299999999999998</v>
      </c>
      <c r="C8032" s="42">
        <v>312.18</v>
      </c>
      <c r="D8032" s="42">
        <v>660</v>
      </c>
      <c r="E8032" s="43">
        <v>44621</v>
      </c>
    </row>
    <row r="8033" spans="1:5" x14ac:dyDescent="0.25">
      <c r="A8033" s="41" t="s">
        <v>56</v>
      </c>
      <c r="B8033" s="42">
        <v>0.60499999999999998</v>
      </c>
      <c r="C8033" s="42">
        <v>399.3</v>
      </c>
      <c r="D8033" s="42">
        <v>660</v>
      </c>
      <c r="E8033" s="43">
        <v>44621</v>
      </c>
    </row>
    <row r="8034" spans="1:5" x14ac:dyDescent="0.25">
      <c r="A8034" s="41" t="s">
        <v>56</v>
      </c>
      <c r="B8034" s="42">
        <v>1.1000000000000001</v>
      </c>
      <c r="C8034" s="42">
        <v>726</v>
      </c>
      <c r="D8034" s="42">
        <v>660</v>
      </c>
      <c r="E8034" s="43">
        <v>44621</v>
      </c>
    </row>
    <row r="8035" spans="1:5" x14ac:dyDescent="0.25">
      <c r="A8035" s="41" t="s">
        <v>56</v>
      </c>
      <c r="B8035" s="42">
        <v>0.128</v>
      </c>
      <c r="C8035" s="42">
        <v>84.48</v>
      </c>
      <c r="D8035" s="42">
        <v>660</v>
      </c>
      <c r="E8035" s="43">
        <v>44621</v>
      </c>
    </row>
    <row r="8036" spans="1:5" x14ac:dyDescent="0.25">
      <c r="A8036" s="41" t="s">
        <v>56</v>
      </c>
      <c r="B8036" s="42">
        <v>2.83</v>
      </c>
      <c r="C8036" s="42">
        <v>1867.8</v>
      </c>
      <c r="D8036" s="42">
        <v>660</v>
      </c>
      <c r="E8036" s="43">
        <v>44621</v>
      </c>
    </row>
    <row r="8037" spans="1:5" x14ac:dyDescent="0.25">
      <c r="A8037" s="41" t="s">
        <v>56</v>
      </c>
      <c r="B8037" s="42">
        <v>11.851000000000001</v>
      </c>
      <c r="C8037" s="42">
        <v>7821.66</v>
      </c>
      <c r="D8037" s="42">
        <v>660</v>
      </c>
      <c r="E8037" s="43">
        <v>44621</v>
      </c>
    </row>
    <row r="8038" spans="1:5" x14ac:dyDescent="0.25">
      <c r="A8038" s="41" t="s">
        <v>56</v>
      </c>
      <c r="B8038" s="42">
        <v>1.1000000000000001</v>
      </c>
      <c r="C8038" s="42">
        <v>726</v>
      </c>
      <c r="D8038" s="42">
        <v>660</v>
      </c>
      <c r="E8038" s="43">
        <v>44621</v>
      </c>
    </row>
    <row r="8039" spans="1:5" x14ac:dyDescent="0.25">
      <c r="A8039" s="41" t="s">
        <v>56</v>
      </c>
      <c r="B8039" s="42">
        <v>0.17</v>
      </c>
      <c r="C8039" s="42">
        <v>112.2</v>
      </c>
      <c r="D8039" s="42">
        <v>660</v>
      </c>
      <c r="E8039" s="43">
        <v>44621</v>
      </c>
    </row>
    <row r="8040" spans="1:5" x14ac:dyDescent="0.25">
      <c r="A8040" s="41" t="s">
        <v>56</v>
      </c>
      <c r="B8040" s="42">
        <v>0.47299999999999998</v>
      </c>
      <c r="C8040" s="42">
        <v>312.18</v>
      </c>
      <c r="D8040" s="42">
        <v>660</v>
      </c>
      <c r="E8040" s="43">
        <v>44621</v>
      </c>
    </row>
    <row r="8041" spans="1:5" x14ac:dyDescent="0.25">
      <c r="A8041" s="41" t="s">
        <v>56</v>
      </c>
      <c r="B8041" s="42">
        <v>2.83</v>
      </c>
      <c r="C8041" s="42">
        <v>1867.8</v>
      </c>
      <c r="D8041" s="42">
        <v>660</v>
      </c>
      <c r="E8041" s="43">
        <v>44621</v>
      </c>
    </row>
    <row r="8042" spans="1:5" x14ac:dyDescent="0.25">
      <c r="A8042" s="41" t="s">
        <v>56</v>
      </c>
      <c r="B8042" s="42">
        <v>1.1000000000000001</v>
      </c>
      <c r="C8042" s="42">
        <v>726</v>
      </c>
      <c r="D8042" s="42">
        <v>660</v>
      </c>
      <c r="E8042" s="43">
        <v>44621</v>
      </c>
    </row>
    <row r="8043" spans="1:5" x14ac:dyDescent="0.25">
      <c r="A8043" s="41" t="s">
        <v>56</v>
      </c>
      <c r="B8043" s="42">
        <v>0.17</v>
      </c>
      <c r="C8043" s="42">
        <v>112.2</v>
      </c>
      <c r="D8043" s="42">
        <v>660</v>
      </c>
      <c r="E8043" s="43">
        <v>44621</v>
      </c>
    </row>
    <row r="8044" spans="1:5" x14ac:dyDescent="0.25">
      <c r="A8044" s="41" t="s">
        <v>57</v>
      </c>
      <c r="B8044" s="42">
        <v>0.35399999999999998</v>
      </c>
      <c r="C8044" s="42">
        <v>955.8</v>
      </c>
      <c r="D8044" s="42">
        <v>2700</v>
      </c>
      <c r="E8044" s="43">
        <v>44621</v>
      </c>
    </row>
    <row r="8045" spans="1:5" x14ac:dyDescent="0.25">
      <c r="A8045" s="41" t="s">
        <v>57</v>
      </c>
      <c r="B8045" s="42">
        <v>1.9119999999999999</v>
      </c>
      <c r="C8045" s="42">
        <v>702.81</v>
      </c>
      <c r="D8045" s="42">
        <v>367.58</v>
      </c>
      <c r="E8045" s="43">
        <v>44621</v>
      </c>
    </row>
    <row r="8046" spans="1:5" x14ac:dyDescent="0.25">
      <c r="A8046" s="41" t="s">
        <v>57</v>
      </c>
      <c r="B8046" s="42">
        <v>0.13600000000000001</v>
      </c>
      <c r="C8046" s="42">
        <v>49.99</v>
      </c>
      <c r="D8046" s="42">
        <v>367.57</v>
      </c>
      <c r="E8046" s="43">
        <v>44621</v>
      </c>
    </row>
    <row r="8047" spans="1:5" x14ac:dyDescent="0.25">
      <c r="A8047" s="41" t="s">
        <v>57</v>
      </c>
      <c r="B8047" s="42">
        <v>2.0139999999999998</v>
      </c>
      <c r="C8047" s="42">
        <v>740.3</v>
      </c>
      <c r="D8047" s="42">
        <v>367.58</v>
      </c>
      <c r="E8047" s="43">
        <v>44621</v>
      </c>
    </row>
    <row r="8048" spans="1:5" x14ac:dyDescent="0.25">
      <c r="A8048" s="41" t="s">
        <v>57</v>
      </c>
      <c r="B8048" s="42">
        <v>1.712</v>
      </c>
      <c r="C8048" s="42">
        <v>629.29999999999995</v>
      </c>
      <c r="D8048" s="42">
        <v>367.58</v>
      </c>
      <c r="E8048" s="43">
        <v>44621</v>
      </c>
    </row>
    <row r="8049" spans="1:5" x14ac:dyDescent="0.25">
      <c r="A8049" s="41" t="s">
        <v>57</v>
      </c>
      <c r="B8049" s="42">
        <v>1.712</v>
      </c>
      <c r="C8049" s="42">
        <v>629.29999999999995</v>
      </c>
      <c r="D8049" s="42">
        <v>367.58</v>
      </c>
      <c r="E8049" s="43">
        <v>44621</v>
      </c>
    </row>
    <row r="8050" spans="1:5" x14ac:dyDescent="0.25">
      <c r="A8050" s="41" t="s">
        <v>57</v>
      </c>
      <c r="B8050" s="42">
        <v>1.8129999999999999</v>
      </c>
      <c r="C8050" s="42">
        <v>666.42</v>
      </c>
      <c r="D8050" s="42">
        <v>367.58</v>
      </c>
      <c r="E8050" s="43">
        <v>44621</v>
      </c>
    </row>
    <row r="8051" spans="1:5" x14ac:dyDescent="0.25">
      <c r="A8051" s="41" t="s">
        <v>57</v>
      </c>
      <c r="B8051" s="42">
        <v>1.712</v>
      </c>
      <c r="C8051" s="42">
        <v>629.29999999999995</v>
      </c>
      <c r="D8051" s="42">
        <v>367.58</v>
      </c>
      <c r="E8051" s="43">
        <v>44621</v>
      </c>
    </row>
    <row r="8052" spans="1:5" x14ac:dyDescent="0.25">
      <c r="A8052" s="41" t="s">
        <v>57</v>
      </c>
      <c r="B8052" s="42">
        <v>0.24</v>
      </c>
      <c r="C8052" s="42">
        <v>88.22</v>
      </c>
      <c r="D8052" s="42">
        <v>367.58</v>
      </c>
      <c r="E8052" s="43">
        <v>44621</v>
      </c>
    </row>
    <row r="8053" spans="1:5" x14ac:dyDescent="0.25">
      <c r="A8053" s="41" t="s">
        <v>57</v>
      </c>
      <c r="B8053" s="42">
        <v>1.913</v>
      </c>
      <c r="C8053" s="42">
        <v>703.19</v>
      </c>
      <c r="D8053" s="42">
        <v>367.58</v>
      </c>
      <c r="E8053" s="43">
        <v>44621</v>
      </c>
    </row>
    <row r="8054" spans="1:5" x14ac:dyDescent="0.25">
      <c r="A8054" s="41" t="s">
        <v>57</v>
      </c>
      <c r="B8054" s="42">
        <v>0.13600000000000001</v>
      </c>
      <c r="C8054" s="42">
        <v>283.23</v>
      </c>
      <c r="D8054" s="42">
        <v>2082.5700000000002</v>
      </c>
      <c r="E8054" s="43">
        <v>44621</v>
      </c>
    </row>
    <row r="8055" spans="1:5" x14ac:dyDescent="0.25">
      <c r="A8055" s="41" t="s">
        <v>57</v>
      </c>
      <c r="B8055" s="42">
        <v>1.712</v>
      </c>
      <c r="C8055" s="42">
        <v>4622.3999999999996</v>
      </c>
      <c r="D8055" s="42">
        <v>2700</v>
      </c>
      <c r="E8055" s="43">
        <v>44621</v>
      </c>
    </row>
    <row r="8056" spans="1:5" x14ac:dyDescent="0.25">
      <c r="A8056" s="41" t="s">
        <v>57</v>
      </c>
      <c r="B8056" s="42">
        <v>0.08</v>
      </c>
      <c r="C8056" s="42">
        <v>216</v>
      </c>
      <c r="D8056" s="42">
        <v>2700</v>
      </c>
      <c r="E8056" s="43">
        <v>44621</v>
      </c>
    </row>
    <row r="8057" spans="1:5" x14ac:dyDescent="0.25">
      <c r="A8057" s="41" t="s">
        <v>57</v>
      </c>
      <c r="B8057" s="42">
        <v>1.8120000000000001</v>
      </c>
      <c r="C8057" s="42">
        <v>4892.3999999999996</v>
      </c>
      <c r="D8057" s="42">
        <v>2700</v>
      </c>
      <c r="E8057" s="43">
        <v>44621</v>
      </c>
    </row>
    <row r="8058" spans="1:5" x14ac:dyDescent="0.25">
      <c r="A8058" s="41" t="s">
        <v>57</v>
      </c>
      <c r="B8058" s="42">
        <v>2.9009999999999998</v>
      </c>
      <c r="C8058" s="42">
        <v>7832.7</v>
      </c>
      <c r="D8058" s="42">
        <v>2700</v>
      </c>
      <c r="E8058" s="43">
        <v>44621</v>
      </c>
    </row>
    <row r="8059" spans="1:5" x14ac:dyDescent="0.25">
      <c r="A8059" s="41" t="s">
        <v>57</v>
      </c>
      <c r="B8059" s="42">
        <v>2.9009999999999998</v>
      </c>
      <c r="C8059" s="42">
        <v>7832.7</v>
      </c>
      <c r="D8059" s="42">
        <v>2700</v>
      </c>
      <c r="E8059" s="43">
        <v>44621</v>
      </c>
    </row>
    <row r="8060" spans="1:5" x14ac:dyDescent="0.25">
      <c r="A8060" s="41" t="s">
        <v>57</v>
      </c>
      <c r="B8060" s="42">
        <v>2.9009999999999998</v>
      </c>
      <c r="C8060" s="42">
        <v>7832.7</v>
      </c>
      <c r="D8060" s="42">
        <v>2700</v>
      </c>
      <c r="E8060" s="43">
        <v>44621</v>
      </c>
    </row>
    <row r="8061" spans="1:5" x14ac:dyDescent="0.25">
      <c r="A8061" s="41" t="s">
        <v>57</v>
      </c>
      <c r="B8061" s="42">
        <v>2.9009999999999998</v>
      </c>
      <c r="C8061" s="42">
        <v>7832.7</v>
      </c>
      <c r="D8061" s="42">
        <v>2700</v>
      </c>
      <c r="E8061" s="43">
        <v>44621</v>
      </c>
    </row>
    <row r="8062" spans="1:5" x14ac:dyDescent="0.25">
      <c r="A8062" s="41" t="s">
        <v>57</v>
      </c>
      <c r="B8062" s="42">
        <v>0.16</v>
      </c>
      <c r="C8062" s="42">
        <v>432</v>
      </c>
      <c r="D8062" s="42">
        <v>2700</v>
      </c>
      <c r="E8062" s="43">
        <v>44621</v>
      </c>
    </row>
    <row r="8063" spans="1:5" x14ac:dyDescent="0.25">
      <c r="A8063" s="41" t="s">
        <v>57</v>
      </c>
      <c r="B8063" s="42">
        <v>2.8610000000000002</v>
      </c>
      <c r="C8063" s="42">
        <v>7724.7</v>
      </c>
      <c r="D8063" s="42">
        <v>2700</v>
      </c>
      <c r="E8063" s="43">
        <v>44621</v>
      </c>
    </row>
    <row r="8064" spans="1:5" x14ac:dyDescent="0.25">
      <c r="A8064" s="41" t="s">
        <v>57</v>
      </c>
      <c r="B8064" s="42">
        <v>2.9609999999999999</v>
      </c>
      <c r="C8064" s="42">
        <v>7994.7</v>
      </c>
      <c r="D8064" s="42">
        <v>2700</v>
      </c>
      <c r="E8064" s="43">
        <v>44621</v>
      </c>
    </row>
    <row r="8065" spans="1:5" x14ac:dyDescent="0.25">
      <c r="A8065" s="41" t="s">
        <v>57</v>
      </c>
      <c r="B8065" s="42">
        <v>0.4</v>
      </c>
      <c r="C8065" s="42">
        <v>1080</v>
      </c>
      <c r="D8065" s="42">
        <v>2700</v>
      </c>
      <c r="E8065" s="43">
        <v>44621</v>
      </c>
    </row>
    <row r="8066" spans="1:5" x14ac:dyDescent="0.25">
      <c r="A8066" s="41" t="s">
        <v>57</v>
      </c>
      <c r="B8066" s="42">
        <v>2.9609999999999999</v>
      </c>
      <c r="C8066" s="42">
        <v>7994.7</v>
      </c>
      <c r="D8066" s="42">
        <v>2700</v>
      </c>
      <c r="E8066" s="43">
        <v>44621</v>
      </c>
    </row>
    <row r="8067" spans="1:5" x14ac:dyDescent="0.25">
      <c r="A8067" s="41" t="s">
        <v>57</v>
      </c>
      <c r="B8067" s="42">
        <v>2.9609999999999999</v>
      </c>
      <c r="C8067" s="42">
        <v>7994.7</v>
      </c>
      <c r="D8067" s="42">
        <v>2700</v>
      </c>
      <c r="E8067" s="43">
        <v>44621</v>
      </c>
    </row>
    <row r="8068" spans="1:5" x14ac:dyDescent="0.25">
      <c r="A8068" s="41" t="s">
        <v>57</v>
      </c>
      <c r="B8068" s="42">
        <v>2.9609999999999999</v>
      </c>
      <c r="C8068" s="42">
        <v>7994.7</v>
      </c>
      <c r="D8068" s="42">
        <v>2700</v>
      </c>
      <c r="E8068" s="43">
        <v>44621</v>
      </c>
    </row>
    <row r="8069" spans="1:5" x14ac:dyDescent="0.25">
      <c r="A8069" s="41" t="s">
        <v>57</v>
      </c>
      <c r="B8069" s="42">
        <v>2.9609999999999999</v>
      </c>
      <c r="C8069" s="42">
        <v>7994.7</v>
      </c>
      <c r="D8069" s="42">
        <v>2700</v>
      </c>
      <c r="E8069" s="43">
        <v>44621</v>
      </c>
    </row>
    <row r="8070" spans="1:5" x14ac:dyDescent="0.25">
      <c r="A8070" s="41" t="s">
        <v>57</v>
      </c>
      <c r="B8070" s="42">
        <v>0.16</v>
      </c>
      <c r="C8070" s="42">
        <v>432</v>
      </c>
      <c r="D8070" s="42">
        <v>2700</v>
      </c>
      <c r="E8070" s="43">
        <v>44621</v>
      </c>
    </row>
    <row r="8071" spans="1:5" x14ac:dyDescent="0.25">
      <c r="A8071" s="41" t="s">
        <v>57</v>
      </c>
      <c r="B8071" s="42">
        <v>2.71</v>
      </c>
      <c r="C8071" s="42">
        <v>7317</v>
      </c>
      <c r="D8071" s="42">
        <v>2700</v>
      </c>
      <c r="E8071" s="43">
        <v>44621</v>
      </c>
    </row>
    <row r="8072" spans="1:5" x14ac:dyDescent="0.25">
      <c r="A8072" s="41" t="s">
        <v>57</v>
      </c>
      <c r="B8072" s="42">
        <v>2.016</v>
      </c>
      <c r="C8072" s="42">
        <v>5443.2</v>
      </c>
      <c r="D8072" s="42">
        <v>2700</v>
      </c>
      <c r="E8072" s="43">
        <v>44621</v>
      </c>
    </row>
    <row r="8073" spans="1:5" x14ac:dyDescent="0.25">
      <c r="A8073" s="41" t="s">
        <v>57</v>
      </c>
      <c r="B8073" s="42">
        <v>2.0139999999999998</v>
      </c>
      <c r="C8073" s="42">
        <v>5437.8</v>
      </c>
      <c r="D8073" s="42">
        <v>2700</v>
      </c>
      <c r="E8073" s="43">
        <v>44621</v>
      </c>
    </row>
    <row r="8074" spans="1:5" x14ac:dyDescent="0.25">
      <c r="A8074" s="41" t="s">
        <v>57</v>
      </c>
      <c r="B8074" s="42">
        <v>2.117</v>
      </c>
      <c r="C8074" s="42">
        <v>5715.9</v>
      </c>
      <c r="D8074" s="42">
        <v>2700</v>
      </c>
      <c r="E8074" s="43">
        <v>44621</v>
      </c>
    </row>
    <row r="8075" spans="1:5" x14ac:dyDescent="0.25">
      <c r="A8075" s="41" t="s">
        <v>57</v>
      </c>
      <c r="B8075" s="42">
        <v>0.32</v>
      </c>
      <c r="C8075" s="42">
        <v>864</v>
      </c>
      <c r="D8075" s="42">
        <v>2700</v>
      </c>
      <c r="E8075" s="43">
        <v>44621</v>
      </c>
    </row>
    <row r="8076" spans="1:5" x14ac:dyDescent="0.25">
      <c r="A8076" s="41" t="s">
        <v>57</v>
      </c>
      <c r="B8076" s="42">
        <v>2.1150000000000002</v>
      </c>
      <c r="C8076" s="42">
        <v>5710.5</v>
      </c>
      <c r="D8076" s="42">
        <v>2700</v>
      </c>
      <c r="E8076" s="43">
        <v>44621</v>
      </c>
    </row>
    <row r="8077" spans="1:5" x14ac:dyDescent="0.25">
      <c r="A8077" s="41" t="s">
        <v>57</v>
      </c>
      <c r="B8077" s="42">
        <v>2.016</v>
      </c>
      <c r="C8077" s="42">
        <v>5443.2</v>
      </c>
      <c r="D8077" s="42">
        <v>2700</v>
      </c>
      <c r="E8077" s="43">
        <v>44621</v>
      </c>
    </row>
    <row r="8078" spans="1:5" x14ac:dyDescent="0.25">
      <c r="A8078" s="41" t="s">
        <v>57</v>
      </c>
      <c r="B8078" s="42">
        <v>1.8540000000000001</v>
      </c>
      <c r="C8078" s="42">
        <v>5005.8</v>
      </c>
      <c r="D8078" s="42">
        <v>2700</v>
      </c>
      <c r="E8078" s="43">
        <v>44621</v>
      </c>
    </row>
    <row r="8079" spans="1:5" x14ac:dyDescent="0.25">
      <c r="A8079" s="41" t="s">
        <v>57</v>
      </c>
      <c r="B8079" s="42">
        <v>0.12</v>
      </c>
      <c r="C8079" s="42">
        <v>324</v>
      </c>
      <c r="D8079" s="42">
        <v>2700</v>
      </c>
      <c r="E8079" s="43">
        <v>44621</v>
      </c>
    </row>
    <row r="8080" spans="1:5" x14ac:dyDescent="0.25">
      <c r="A8080" s="41" t="s">
        <v>57</v>
      </c>
      <c r="B8080" s="42">
        <v>1.8140000000000001</v>
      </c>
      <c r="C8080" s="42">
        <v>4897.8</v>
      </c>
      <c r="D8080" s="42">
        <v>2700</v>
      </c>
      <c r="E8080" s="43">
        <v>44621</v>
      </c>
    </row>
    <row r="8081" spans="1:5" x14ac:dyDescent="0.25">
      <c r="A8081" s="41" t="s">
        <v>57</v>
      </c>
      <c r="B8081" s="42">
        <v>0.16</v>
      </c>
      <c r="C8081" s="42">
        <v>432</v>
      </c>
      <c r="D8081" s="42">
        <v>2700</v>
      </c>
      <c r="E8081" s="43">
        <v>44621</v>
      </c>
    </row>
    <row r="8082" spans="1:5" x14ac:dyDescent="0.25">
      <c r="A8082" s="41" t="s">
        <v>57</v>
      </c>
      <c r="B8082" s="42">
        <v>1.8540000000000001</v>
      </c>
      <c r="C8082" s="42">
        <v>5005.8</v>
      </c>
      <c r="D8082" s="42">
        <v>2700</v>
      </c>
      <c r="E8082" s="43">
        <v>44621</v>
      </c>
    </row>
    <row r="8083" spans="1:5" x14ac:dyDescent="0.25">
      <c r="A8083" s="41" t="s">
        <v>57</v>
      </c>
      <c r="B8083" s="42">
        <v>0.16</v>
      </c>
      <c r="C8083" s="42">
        <v>432</v>
      </c>
      <c r="D8083" s="42">
        <v>2700</v>
      </c>
      <c r="E8083" s="43">
        <v>44621</v>
      </c>
    </row>
    <row r="8084" spans="1:5" x14ac:dyDescent="0.25">
      <c r="A8084" s="41" t="s">
        <v>244</v>
      </c>
      <c r="B8084" s="42">
        <v>1.625</v>
      </c>
      <c r="C8084" s="42">
        <v>3737.5</v>
      </c>
      <c r="D8084" s="42">
        <v>2300</v>
      </c>
      <c r="E8084" s="43">
        <v>44621</v>
      </c>
    </row>
    <row r="8085" spans="1:5" x14ac:dyDescent="0.25">
      <c r="A8085" s="41" t="s">
        <v>244</v>
      </c>
      <c r="B8085" s="42">
        <v>1.375</v>
      </c>
      <c r="C8085" s="42">
        <v>3162.5</v>
      </c>
      <c r="D8085" s="42">
        <v>2300</v>
      </c>
      <c r="E8085" s="43">
        <v>44621</v>
      </c>
    </row>
    <row r="8086" spans="1:5" x14ac:dyDescent="0.25">
      <c r="A8086" s="41" t="s">
        <v>21</v>
      </c>
      <c r="B8086" s="42">
        <v>28</v>
      </c>
      <c r="C8086" s="42">
        <v>2282</v>
      </c>
      <c r="D8086" s="42">
        <v>81.5</v>
      </c>
      <c r="E8086" s="43">
        <v>44621</v>
      </c>
    </row>
    <row r="8087" spans="1:5" x14ac:dyDescent="0.25">
      <c r="A8087" s="41" t="s">
        <v>21</v>
      </c>
      <c r="B8087" s="42">
        <v>21</v>
      </c>
      <c r="C8087" s="42">
        <v>1806</v>
      </c>
      <c r="D8087" s="42">
        <v>86</v>
      </c>
      <c r="E8087" s="43">
        <v>44621</v>
      </c>
    </row>
    <row r="8088" spans="1:5" x14ac:dyDescent="0.25">
      <c r="A8088" s="41" t="s">
        <v>21</v>
      </c>
      <c r="B8088" s="42">
        <v>21</v>
      </c>
      <c r="C8088" s="42">
        <v>1806</v>
      </c>
      <c r="D8088" s="42">
        <v>86</v>
      </c>
      <c r="E8088" s="43">
        <v>44621</v>
      </c>
    </row>
    <row r="8089" spans="1:5" x14ac:dyDescent="0.25">
      <c r="A8089" s="41" t="s">
        <v>21</v>
      </c>
      <c r="B8089" s="42">
        <v>8</v>
      </c>
      <c r="C8089" s="42">
        <v>688</v>
      </c>
      <c r="D8089" s="42">
        <v>86</v>
      </c>
      <c r="E8089" s="43">
        <v>44621</v>
      </c>
    </row>
    <row r="8090" spans="1:5" x14ac:dyDescent="0.25">
      <c r="A8090" s="41" t="s">
        <v>29</v>
      </c>
      <c r="B8090" s="42">
        <v>8</v>
      </c>
      <c r="C8090" s="42">
        <v>2321.04</v>
      </c>
      <c r="D8090" s="42">
        <v>290.13</v>
      </c>
      <c r="E8090" s="43">
        <v>44621</v>
      </c>
    </row>
    <row r="8091" spans="1:5" x14ac:dyDescent="0.25">
      <c r="A8091" s="41" t="s">
        <v>29</v>
      </c>
      <c r="B8091" s="42">
        <v>6.8000000000000005E-2</v>
      </c>
      <c r="C8091" s="42">
        <v>19.73</v>
      </c>
      <c r="D8091" s="42">
        <v>290.14999999999998</v>
      </c>
      <c r="E8091" s="43">
        <v>44621</v>
      </c>
    </row>
    <row r="8092" spans="1:5" x14ac:dyDescent="0.25">
      <c r="A8092" s="41" t="s">
        <v>29</v>
      </c>
      <c r="B8092" s="42">
        <v>0.6</v>
      </c>
      <c r="C8092" s="42">
        <v>174.08</v>
      </c>
      <c r="D8092" s="42">
        <v>290.13</v>
      </c>
      <c r="E8092" s="43">
        <v>44621</v>
      </c>
    </row>
    <row r="8093" spans="1:5" x14ac:dyDescent="0.25">
      <c r="A8093" s="41" t="s">
        <v>29</v>
      </c>
      <c r="B8093" s="42">
        <v>7</v>
      </c>
      <c r="C8093" s="42">
        <v>2030.98</v>
      </c>
      <c r="D8093" s="42">
        <v>290.14</v>
      </c>
      <c r="E8093" s="43">
        <v>44621</v>
      </c>
    </row>
    <row r="8094" spans="1:5" x14ac:dyDescent="0.25">
      <c r="A8094" s="41" t="s">
        <v>29</v>
      </c>
      <c r="B8094" s="42">
        <v>10</v>
      </c>
      <c r="C8094" s="42">
        <v>2881.1</v>
      </c>
      <c r="D8094" s="42">
        <v>288.11</v>
      </c>
      <c r="E8094" s="43">
        <v>44621</v>
      </c>
    </row>
    <row r="8095" spans="1:5" x14ac:dyDescent="0.25">
      <c r="A8095" s="41" t="s">
        <v>29</v>
      </c>
      <c r="B8095" s="42">
        <v>8</v>
      </c>
      <c r="C8095" s="42">
        <v>2293.33</v>
      </c>
      <c r="D8095" s="42">
        <v>286.67</v>
      </c>
      <c r="E8095" s="43">
        <v>44621</v>
      </c>
    </row>
    <row r="8096" spans="1:5" x14ac:dyDescent="0.25">
      <c r="A8096" s="41" t="s">
        <v>29</v>
      </c>
      <c r="B8096" s="42">
        <v>9.08</v>
      </c>
      <c r="C8096" s="42">
        <v>2602.9299999999998</v>
      </c>
      <c r="D8096" s="42">
        <v>286.67</v>
      </c>
      <c r="E8096" s="43">
        <v>44621</v>
      </c>
    </row>
    <row r="8097" spans="1:5" x14ac:dyDescent="0.25">
      <c r="A8097" s="41" t="s">
        <v>29</v>
      </c>
      <c r="B8097" s="42">
        <v>9</v>
      </c>
      <c r="C8097" s="42">
        <v>2580</v>
      </c>
      <c r="D8097" s="42">
        <v>286.67</v>
      </c>
      <c r="E8097" s="43">
        <v>44621</v>
      </c>
    </row>
    <row r="8098" spans="1:5" x14ac:dyDescent="0.25">
      <c r="A8098" s="41" t="s">
        <v>29</v>
      </c>
      <c r="B8098" s="42">
        <v>12</v>
      </c>
      <c r="C8098" s="42">
        <v>3440</v>
      </c>
      <c r="D8098" s="42">
        <v>286.67</v>
      </c>
      <c r="E8098" s="43">
        <v>44621</v>
      </c>
    </row>
    <row r="8099" spans="1:5" x14ac:dyDescent="0.25">
      <c r="A8099" s="41" t="s">
        <v>29</v>
      </c>
      <c r="B8099" s="42">
        <v>10</v>
      </c>
      <c r="C8099" s="42">
        <v>2866.67</v>
      </c>
      <c r="D8099" s="42">
        <v>286.67</v>
      </c>
      <c r="E8099" s="43">
        <v>44621</v>
      </c>
    </row>
    <row r="8100" spans="1:5" x14ac:dyDescent="0.25">
      <c r="A8100" s="41" t="s">
        <v>29</v>
      </c>
      <c r="B8100" s="42">
        <v>13</v>
      </c>
      <c r="C8100" s="42">
        <v>3726.67</v>
      </c>
      <c r="D8100" s="42">
        <v>286.67</v>
      </c>
      <c r="E8100" s="43">
        <v>44621</v>
      </c>
    </row>
    <row r="8101" spans="1:5" x14ac:dyDescent="0.25">
      <c r="A8101" s="41" t="s">
        <v>29</v>
      </c>
      <c r="B8101" s="42">
        <v>0.35</v>
      </c>
      <c r="C8101" s="42">
        <v>100.33</v>
      </c>
      <c r="D8101" s="42">
        <v>286.66000000000003</v>
      </c>
      <c r="E8101" s="43">
        <v>44621</v>
      </c>
    </row>
    <row r="8102" spans="1:5" x14ac:dyDescent="0.25">
      <c r="A8102" s="41" t="s">
        <v>29</v>
      </c>
      <c r="B8102" s="42">
        <v>11</v>
      </c>
      <c r="C8102" s="42">
        <v>3153.33</v>
      </c>
      <c r="D8102" s="42">
        <v>286.67</v>
      </c>
      <c r="E8102" s="43">
        <v>44621</v>
      </c>
    </row>
    <row r="8103" spans="1:5" x14ac:dyDescent="0.25">
      <c r="A8103" s="41" t="s">
        <v>29</v>
      </c>
      <c r="B8103" s="42">
        <v>12.16</v>
      </c>
      <c r="C8103" s="42">
        <v>3485.87</v>
      </c>
      <c r="D8103" s="42">
        <v>286.67</v>
      </c>
      <c r="E8103" s="43">
        <v>44621</v>
      </c>
    </row>
    <row r="8104" spans="1:5" x14ac:dyDescent="0.25">
      <c r="A8104" s="41" t="s">
        <v>29</v>
      </c>
      <c r="B8104" s="42">
        <v>6.8000000000000005E-2</v>
      </c>
      <c r="C8104" s="42">
        <v>19.489999999999998</v>
      </c>
      <c r="D8104" s="42">
        <v>286.62</v>
      </c>
      <c r="E8104" s="43">
        <v>44621</v>
      </c>
    </row>
    <row r="8105" spans="1:5" x14ac:dyDescent="0.25">
      <c r="A8105" s="41" t="s">
        <v>29</v>
      </c>
      <c r="B8105" s="42">
        <v>8.4</v>
      </c>
      <c r="C8105" s="42">
        <v>2408</v>
      </c>
      <c r="D8105" s="42">
        <v>286.67</v>
      </c>
      <c r="E8105" s="43">
        <v>44621</v>
      </c>
    </row>
    <row r="8106" spans="1:5" x14ac:dyDescent="0.25">
      <c r="A8106" s="41" t="s">
        <v>29</v>
      </c>
      <c r="B8106" s="42">
        <v>13</v>
      </c>
      <c r="C8106" s="42">
        <v>3726.67</v>
      </c>
      <c r="D8106" s="42">
        <v>286.67</v>
      </c>
      <c r="E8106" s="43">
        <v>44621</v>
      </c>
    </row>
    <row r="8107" spans="1:5" x14ac:dyDescent="0.25">
      <c r="A8107" s="41" t="s">
        <v>29</v>
      </c>
      <c r="B8107" s="42">
        <v>9.1199999999999992</v>
      </c>
      <c r="C8107" s="42">
        <v>2614.4</v>
      </c>
      <c r="D8107" s="42">
        <v>286.67</v>
      </c>
      <c r="E8107" s="43">
        <v>44621</v>
      </c>
    </row>
    <row r="8108" spans="1:5" x14ac:dyDescent="0.25">
      <c r="A8108" s="41" t="s">
        <v>29</v>
      </c>
      <c r="B8108" s="42">
        <v>4.9539999999999997</v>
      </c>
      <c r="C8108" s="42">
        <v>1420.15</v>
      </c>
      <c r="D8108" s="42">
        <v>286.67</v>
      </c>
      <c r="E8108" s="43">
        <v>44621</v>
      </c>
    </row>
    <row r="8109" spans="1:5" x14ac:dyDescent="0.25">
      <c r="A8109" s="41" t="s">
        <v>29</v>
      </c>
      <c r="B8109" s="42">
        <v>10</v>
      </c>
      <c r="C8109" s="42">
        <v>3443.06</v>
      </c>
      <c r="D8109" s="42">
        <v>344.31</v>
      </c>
      <c r="E8109" s="43">
        <v>44621</v>
      </c>
    </row>
    <row r="8110" spans="1:5" x14ac:dyDescent="0.25">
      <c r="A8110" s="41" t="s">
        <v>29</v>
      </c>
      <c r="B8110" s="42">
        <v>16</v>
      </c>
      <c r="C8110" s="42">
        <v>5511.11</v>
      </c>
      <c r="D8110" s="42">
        <v>344.44</v>
      </c>
      <c r="E8110" s="43">
        <v>44621</v>
      </c>
    </row>
    <row r="8111" spans="1:5" x14ac:dyDescent="0.25">
      <c r="A8111" s="41" t="s">
        <v>29</v>
      </c>
      <c r="B8111" s="42">
        <v>10</v>
      </c>
      <c r="C8111" s="42">
        <v>3444.44</v>
      </c>
      <c r="D8111" s="42">
        <v>344.44</v>
      </c>
      <c r="E8111" s="43">
        <v>44621</v>
      </c>
    </row>
    <row r="8112" spans="1:5" x14ac:dyDescent="0.25">
      <c r="A8112" s="41" t="s">
        <v>29</v>
      </c>
      <c r="B8112" s="42">
        <v>10.68</v>
      </c>
      <c r="C8112" s="42">
        <v>3678.67</v>
      </c>
      <c r="D8112" s="42">
        <v>344.44</v>
      </c>
      <c r="E8112" s="43">
        <v>44621</v>
      </c>
    </row>
    <row r="8113" spans="1:5" x14ac:dyDescent="0.25">
      <c r="A8113" s="41" t="s">
        <v>29</v>
      </c>
      <c r="B8113" s="42">
        <v>10.16</v>
      </c>
      <c r="C8113" s="42">
        <v>3499.55</v>
      </c>
      <c r="D8113" s="42">
        <v>344.44</v>
      </c>
      <c r="E8113" s="43">
        <v>44621</v>
      </c>
    </row>
    <row r="8114" spans="1:5" x14ac:dyDescent="0.25">
      <c r="A8114" s="41" t="s">
        <v>29</v>
      </c>
      <c r="B8114" s="42">
        <v>10</v>
      </c>
      <c r="C8114" s="42">
        <v>3444.45</v>
      </c>
      <c r="D8114" s="42">
        <v>344.45</v>
      </c>
      <c r="E8114" s="43">
        <v>44621</v>
      </c>
    </row>
    <row r="8115" spans="1:5" x14ac:dyDescent="0.25">
      <c r="A8115" s="41" t="s">
        <v>29</v>
      </c>
      <c r="B8115" s="42">
        <v>10</v>
      </c>
      <c r="C8115" s="42">
        <v>3444.44</v>
      </c>
      <c r="D8115" s="42">
        <v>344.44</v>
      </c>
      <c r="E8115" s="43">
        <v>44621</v>
      </c>
    </row>
    <row r="8116" spans="1:5" x14ac:dyDescent="0.25">
      <c r="A8116" s="41" t="s">
        <v>29</v>
      </c>
      <c r="B8116" s="42">
        <v>0.08</v>
      </c>
      <c r="C8116" s="42">
        <v>27.56</v>
      </c>
      <c r="D8116" s="42">
        <v>344.5</v>
      </c>
      <c r="E8116" s="43">
        <v>44621</v>
      </c>
    </row>
    <row r="8117" spans="1:5" x14ac:dyDescent="0.25">
      <c r="A8117" s="41" t="s">
        <v>29</v>
      </c>
      <c r="B8117" s="42">
        <v>10</v>
      </c>
      <c r="C8117" s="42">
        <v>3444.44</v>
      </c>
      <c r="D8117" s="42">
        <v>344.44</v>
      </c>
      <c r="E8117" s="43">
        <v>44621</v>
      </c>
    </row>
    <row r="8118" spans="1:5" x14ac:dyDescent="0.25">
      <c r="A8118" s="41" t="s">
        <v>29</v>
      </c>
      <c r="B8118" s="42">
        <v>10</v>
      </c>
      <c r="C8118" s="42">
        <v>3444.49</v>
      </c>
      <c r="D8118" s="42">
        <v>344.45</v>
      </c>
      <c r="E8118" s="43">
        <v>44621</v>
      </c>
    </row>
    <row r="8119" spans="1:5" x14ac:dyDescent="0.25">
      <c r="A8119" s="41" t="s">
        <v>29</v>
      </c>
      <c r="B8119" s="42">
        <v>0.35</v>
      </c>
      <c r="C8119" s="42">
        <v>120.56</v>
      </c>
      <c r="D8119" s="42">
        <v>344.46</v>
      </c>
      <c r="E8119" s="43">
        <v>44621</v>
      </c>
    </row>
    <row r="8120" spans="1:5" x14ac:dyDescent="0.25">
      <c r="A8120" s="41" t="s">
        <v>29</v>
      </c>
      <c r="B8120" s="42">
        <v>10.16</v>
      </c>
      <c r="C8120" s="42">
        <v>3499.71</v>
      </c>
      <c r="D8120" s="42">
        <v>344.46</v>
      </c>
      <c r="E8120" s="43">
        <v>44621</v>
      </c>
    </row>
    <row r="8121" spans="1:5" x14ac:dyDescent="0.25">
      <c r="A8121" s="41" t="s">
        <v>29</v>
      </c>
      <c r="B8121" s="42">
        <v>10.16</v>
      </c>
      <c r="C8121" s="42">
        <v>3499.71</v>
      </c>
      <c r="D8121" s="42">
        <v>344.46</v>
      </c>
      <c r="E8121" s="43">
        <v>44621</v>
      </c>
    </row>
    <row r="8122" spans="1:5" x14ac:dyDescent="0.25">
      <c r="A8122" s="41" t="s">
        <v>29</v>
      </c>
      <c r="B8122" s="42">
        <v>7.41</v>
      </c>
      <c r="C8122" s="42">
        <v>2552.4499999999998</v>
      </c>
      <c r="D8122" s="42">
        <v>344.46</v>
      </c>
      <c r="E8122" s="43">
        <v>44621</v>
      </c>
    </row>
    <row r="8123" spans="1:5" x14ac:dyDescent="0.25">
      <c r="A8123" s="41" t="s">
        <v>29</v>
      </c>
      <c r="B8123" s="42">
        <v>10</v>
      </c>
      <c r="C8123" s="42">
        <v>3444.45</v>
      </c>
      <c r="D8123" s="42">
        <v>344.45</v>
      </c>
      <c r="E8123" s="43">
        <v>44621</v>
      </c>
    </row>
    <row r="8124" spans="1:5" x14ac:dyDescent="0.25">
      <c r="A8124" s="41" t="s">
        <v>29</v>
      </c>
      <c r="B8124" s="42">
        <v>14</v>
      </c>
      <c r="C8124" s="42">
        <v>4822.22</v>
      </c>
      <c r="D8124" s="42">
        <v>344.44</v>
      </c>
      <c r="E8124" s="43">
        <v>44621</v>
      </c>
    </row>
    <row r="8125" spans="1:5" x14ac:dyDescent="0.25">
      <c r="A8125" s="41" t="s">
        <v>29</v>
      </c>
      <c r="B8125" s="42">
        <v>10.119999999999999</v>
      </c>
      <c r="C8125" s="42">
        <v>3485.77</v>
      </c>
      <c r="D8125" s="42">
        <v>344.44</v>
      </c>
      <c r="E8125" s="43">
        <v>44621</v>
      </c>
    </row>
    <row r="8126" spans="1:5" x14ac:dyDescent="0.25">
      <c r="A8126" s="41" t="s">
        <v>29</v>
      </c>
      <c r="B8126" s="42">
        <v>14</v>
      </c>
      <c r="C8126" s="42">
        <v>4822.22</v>
      </c>
      <c r="D8126" s="42">
        <v>344.44</v>
      </c>
      <c r="E8126" s="43">
        <v>44621</v>
      </c>
    </row>
    <row r="8127" spans="1:5" x14ac:dyDescent="0.25">
      <c r="A8127" s="41" t="s">
        <v>29</v>
      </c>
      <c r="B8127" s="42">
        <v>10.16</v>
      </c>
      <c r="C8127" s="42">
        <v>3499.56</v>
      </c>
      <c r="D8127" s="42">
        <v>344.44</v>
      </c>
      <c r="E8127" s="43">
        <v>44621</v>
      </c>
    </row>
    <row r="8128" spans="1:5" x14ac:dyDescent="0.25">
      <c r="A8128" s="41" t="s">
        <v>29</v>
      </c>
      <c r="B8128" s="42">
        <v>0.08</v>
      </c>
      <c r="C8128" s="42">
        <v>27.56</v>
      </c>
      <c r="D8128" s="42">
        <v>344.5</v>
      </c>
      <c r="E8128" s="43">
        <v>44621</v>
      </c>
    </row>
    <row r="8129" spans="1:5" x14ac:dyDescent="0.25">
      <c r="A8129" s="41" t="s">
        <v>29</v>
      </c>
      <c r="B8129" s="42">
        <v>0.35</v>
      </c>
      <c r="C8129" s="42">
        <v>120.56</v>
      </c>
      <c r="D8129" s="42">
        <v>344.46</v>
      </c>
      <c r="E8129" s="43">
        <v>44621</v>
      </c>
    </row>
    <row r="8130" spans="1:5" x14ac:dyDescent="0.25">
      <c r="A8130" s="41" t="s">
        <v>29</v>
      </c>
      <c r="B8130" s="42">
        <v>14</v>
      </c>
      <c r="C8130" s="42">
        <v>4822.22</v>
      </c>
      <c r="D8130" s="42">
        <v>344.44</v>
      </c>
      <c r="E8130" s="43">
        <v>44621</v>
      </c>
    </row>
    <row r="8131" spans="1:5" x14ac:dyDescent="0.25">
      <c r="A8131" s="41" t="s">
        <v>29</v>
      </c>
      <c r="B8131" s="42">
        <v>10.28</v>
      </c>
      <c r="C8131" s="42">
        <v>3540.89</v>
      </c>
      <c r="D8131" s="42">
        <v>344.44</v>
      </c>
      <c r="E8131" s="43">
        <v>44621</v>
      </c>
    </row>
    <row r="8132" spans="1:5" x14ac:dyDescent="0.25">
      <c r="A8132" s="41" t="s">
        <v>29</v>
      </c>
      <c r="B8132" s="42">
        <v>11.51</v>
      </c>
      <c r="C8132" s="42">
        <v>3964.55</v>
      </c>
      <c r="D8132" s="42">
        <v>344.44</v>
      </c>
      <c r="E8132" s="43">
        <v>44621</v>
      </c>
    </row>
    <row r="8133" spans="1:5" x14ac:dyDescent="0.25">
      <c r="A8133" s="41" t="s">
        <v>29</v>
      </c>
      <c r="B8133" s="42">
        <v>12</v>
      </c>
      <c r="C8133" s="42">
        <v>4133.34</v>
      </c>
      <c r="D8133" s="42">
        <v>344.45</v>
      </c>
      <c r="E8133" s="43">
        <v>44621</v>
      </c>
    </row>
    <row r="8134" spans="1:5" x14ac:dyDescent="0.25">
      <c r="A8134" s="41" t="s">
        <v>29</v>
      </c>
      <c r="B8134" s="42">
        <v>10</v>
      </c>
      <c r="C8134" s="42">
        <v>3444.44</v>
      </c>
      <c r="D8134" s="42">
        <v>344.44</v>
      </c>
      <c r="E8134" s="43">
        <v>44621</v>
      </c>
    </row>
    <row r="8135" spans="1:5" x14ac:dyDescent="0.25">
      <c r="A8135" s="41" t="s">
        <v>29</v>
      </c>
      <c r="B8135" s="42">
        <v>8.1999999999999993</v>
      </c>
      <c r="C8135" s="42">
        <v>2824.45</v>
      </c>
      <c r="D8135" s="42">
        <v>344.45</v>
      </c>
      <c r="E8135" s="43">
        <v>44621</v>
      </c>
    </row>
    <row r="8136" spans="1:5" x14ac:dyDescent="0.25">
      <c r="A8136" s="41" t="s">
        <v>29</v>
      </c>
      <c r="B8136" s="42">
        <v>12.38</v>
      </c>
      <c r="C8136" s="42">
        <v>4264.22</v>
      </c>
      <c r="D8136" s="42">
        <v>344.44</v>
      </c>
      <c r="E8136" s="43">
        <v>44621</v>
      </c>
    </row>
    <row r="8137" spans="1:5" x14ac:dyDescent="0.25">
      <c r="A8137" s="41" t="s">
        <v>29</v>
      </c>
      <c r="B8137" s="42">
        <v>8.1199999999999992</v>
      </c>
      <c r="C8137" s="42">
        <v>2796.89</v>
      </c>
      <c r="D8137" s="42">
        <v>344.44</v>
      </c>
      <c r="E8137" s="43">
        <v>44621</v>
      </c>
    </row>
    <row r="8138" spans="1:5" x14ac:dyDescent="0.25">
      <c r="A8138" s="41" t="s">
        <v>29</v>
      </c>
      <c r="B8138" s="42">
        <v>10</v>
      </c>
      <c r="C8138" s="42">
        <v>3444.44</v>
      </c>
      <c r="D8138" s="42">
        <v>344.44</v>
      </c>
      <c r="E8138" s="43">
        <v>44621</v>
      </c>
    </row>
    <row r="8139" spans="1:5" x14ac:dyDescent="0.25">
      <c r="A8139" s="41" t="s">
        <v>29</v>
      </c>
      <c r="B8139" s="42">
        <v>9</v>
      </c>
      <c r="C8139" s="42">
        <v>3100</v>
      </c>
      <c r="D8139" s="42">
        <v>344.44</v>
      </c>
      <c r="E8139" s="43">
        <v>44621</v>
      </c>
    </row>
    <row r="8140" spans="1:5" x14ac:dyDescent="0.25">
      <c r="A8140" s="41" t="s">
        <v>29</v>
      </c>
      <c r="B8140" s="42">
        <v>0.06</v>
      </c>
      <c r="C8140" s="42">
        <v>20.67</v>
      </c>
      <c r="D8140" s="42">
        <v>344.5</v>
      </c>
      <c r="E8140" s="43">
        <v>44621</v>
      </c>
    </row>
    <row r="8141" spans="1:5" x14ac:dyDescent="0.25">
      <c r="A8141" s="41" t="s">
        <v>29</v>
      </c>
      <c r="B8141" s="42">
        <v>10</v>
      </c>
      <c r="C8141" s="42">
        <v>3444.44</v>
      </c>
      <c r="D8141" s="42">
        <v>344.44</v>
      </c>
      <c r="E8141" s="43">
        <v>44621</v>
      </c>
    </row>
    <row r="8142" spans="1:5" x14ac:dyDescent="0.25">
      <c r="A8142" s="41" t="s">
        <v>29</v>
      </c>
      <c r="B8142" s="42">
        <v>6</v>
      </c>
      <c r="C8142" s="42">
        <v>2066.67</v>
      </c>
      <c r="D8142" s="42">
        <v>344.45</v>
      </c>
      <c r="E8142" s="43">
        <v>44621</v>
      </c>
    </row>
    <row r="8143" spans="1:5" x14ac:dyDescent="0.25">
      <c r="A8143" s="41" t="s">
        <v>29</v>
      </c>
      <c r="B8143" s="42">
        <v>0.35</v>
      </c>
      <c r="C8143" s="42">
        <v>120.56</v>
      </c>
      <c r="D8143" s="42">
        <v>344.46</v>
      </c>
      <c r="E8143" s="43">
        <v>44621</v>
      </c>
    </row>
    <row r="8144" spans="1:5" x14ac:dyDescent="0.25">
      <c r="A8144" s="41" t="s">
        <v>29</v>
      </c>
      <c r="B8144" s="42">
        <v>10.119999999999999</v>
      </c>
      <c r="C8144" s="42">
        <v>3485.77</v>
      </c>
      <c r="D8144" s="42">
        <v>344.44</v>
      </c>
      <c r="E8144" s="43">
        <v>44621</v>
      </c>
    </row>
    <row r="8145" spans="1:5" x14ac:dyDescent="0.25">
      <c r="A8145" s="41" t="s">
        <v>29</v>
      </c>
      <c r="B8145" s="42">
        <v>8.1199999999999992</v>
      </c>
      <c r="C8145" s="42">
        <v>2796.89</v>
      </c>
      <c r="D8145" s="42">
        <v>344.44</v>
      </c>
      <c r="E8145" s="43">
        <v>44621</v>
      </c>
    </row>
    <row r="8146" spans="1:5" x14ac:dyDescent="0.25">
      <c r="A8146" s="41" t="s">
        <v>29</v>
      </c>
      <c r="B8146" s="42">
        <v>15.24</v>
      </c>
      <c r="C8146" s="42">
        <v>5249.34</v>
      </c>
      <c r="D8146" s="42">
        <v>344.44</v>
      </c>
      <c r="E8146" s="43">
        <v>44621</v>
      </c>
    </row>
    <row r="8147" spans="1:5" x14ac:dyDescent="0.25">
      <c r="A8147" s="41" t="s">
        <v>29</v>
      </c>
      <c r="B8147" s="42">
        <v>8.1199999999999992</v>
      </c>
      <c r="C8147" s="42">
        <v>2797.23</v>
      </c>
      <c r="D8147" s="42">
        <v>344.49</v>
      </c>
      <c r="E8147" s="43">
        <v>44621</v>
      </c>
    </row>
    <row r="8148" spans="1:5" x14ac:dyDescent="0.25">
      <c r="A8148" s="41" t="s">
        <v>29</v>
      </c>
      <c r="B8148" s="42">
        <v>0.35</v>
      </c>
      <c r="C8148" s="42">
        <v>120.56</v>
      </c>
      <c r="D8148" s="42">
        <v>344.46</v>
      </c>
      <c r="E8148" s="43">
        <v>44621</v>
      </c>
    </row>
    <row r="8149" spans="1:5" x14ac:dyDescent="0.25">
      <c r="A8149" s="41" t="s">
        <v>29</v>
      </c>
      <c r="B8149" s="42">
        <v>15.24</v>
      </c>
      <c r="C8149" s="42">
        <v>5252.47</v>
      </c>
      <c r="D8149" s="42">
        <v>344.65</v>
      </c>
      <c r="E8149" s="43">
        <v>44621</v>
      </c>
    </row>
    <row r="8150" spans="1:5" x14ac:dyDescent="0.25">
      <c r="A8150" s="41" t="s">
        <v>29</v>
      </c>
      <c r="B8150" s="42">
        <v>8.1199999999999992</v>
      </c>
      <c r="C8150" s="42">
        <v>2798.56</v>
      </c>
      <c r="D8150" s="42">
        <v>344.65</v>
      </c>
      <c r="E8150" s="43">
        <v>44621</v>
      </c>
    </row>
    <row r="8151" spans="1:5" x14ac:dyDescent="0.25">
      <c r="A8151" s="41" t="s">
        <v>245</v>
      </c>
      <c r="B8151" s="42">
        <v>2.56</v>
      </c>
      <c r="C8151" s="42">
        <v>6400</v>
      </c>
      <c r="D8151" s="42">
        <v>2500</v>
      </c>
      <c r="E8151" s="43">
        <v>44621</v>
      </c>
    </row>
    <row r="8152" spans="1:5" x14ac:dyDescent="0.25">
      <c r="A8152" s="41" t="s">
        <v>245</v>
      </c>
      <c r="B8152" s="42">
        <v>0.44</v>
      </c>
      <c r="C8152" s="42">
        <v>1100</v>
      </c>
      <c r="D8152" s="42">
        <v>2500</v>
      </c>
      <c r="E8152" s="43">
        <v>44621</v>
      </c>
    </row>
    <row r="8153" spans="1:5" x14ac:dyDescent="0.25">
      <c r="A8153" s="41" t="s">
        <v>60</v>
      </c>
      <c r="B8153" s="42">
        <v>5.3879999999999999</v>
      </c>
      <c r="C8153" s="42">
        <v>1600.23</v>
      </c>
      <c r="D8153" s="42">
        <v>297</v>
      </c>
      <c r="E8153" s="43">
        <v>44621</v>
      </c>
    </row>
    <row r="8154" spans="1:5" x14ac:dyDescent="0.25">
      <c r="A8154" s="41" t="s">
        <v>60</v>
      </c>
      <c r="B8154" s="42">
        <v>4.8899999999999997</v>
      </c>
      <c r="C8154" s="42">
        <v>1369.2</v>
      </c>
      <c r="D8154" s="42">
        <v>280</v>
      </c>
      <c r="E8154" s="43">
        <v>44621</v>
      </c>
    </row>
    <row r="8155" spans="1:5" x14ac:dyDescent="0.25">
      <c r="A8155" s="41" t="s">
        <v>60</v>
      </c>
      <c r="B8155" s="42">
        <v>8.7420000000000009</v>
      </c>
      <c r="C8155" s="42">
        <v>2596.38</v>
      </c>
      <c r="D8155" s="42">
        <v>297</v>
      </c>
      <c r="E8155" s="43">
        <v>44621</v>
      </c>
    </row>
    <row r="8156" spans="1:5" x14ac:dyDescent="0.25">
      <c r="A8156" s="41" t="s">
        <v>60</v>
      </c>
      <c r="B8156" s="42">
        <v>4.2960000000000003</v>
      </c>
      <c r="C8156" s="42">
        <v>1202.8800000000001</v>
      </c>
      <c r="D8156" s="42">
        <v>280</v>
      </c>
      <c r="E8156" s="43">
        <v>44621</v>
      </c>
    </row>
    <row r="8157" spans="1:5" x14ac:dyDescent="0.25">
      <c r="A8157" s="41" t="s">
        <v>60</v>
      </c>
      <c r="B8157" s="42">
        <v>0.221</v>
      </c>
      <c r="C8157" s="42">
        <v>61.88</v>
      </c>
      <c r="D8157" s="42">
        <v>280</v>
      </c>
      <c r="E8157" s="43">
        <v>44621</v>
      </c>
    </row>
    <row r="8158" spans="1:5" x14ac:dyDescent="0.25">
      <c r="A8158" s="41" t="s">
        <v>60</v>
      </c>
      <c r="B8158" s="42">
        <v>5.2</v>
      </c>
      <c r="C8158" s="42">
        <v>1456</v>
      </c>
      <c r="D8158" s="42">
        <v>280</v>
      </c>
      <c r="E8158" s="43">
        <v>44621</v>
      </c>
    </row>
    <row r="8159" spans="1:5" x14ac:dyDescent="0.25">
      <c r="A8159" s="41" t="s">
        <v>60</v>
      </c>
      <c r="B8159" s="42">
        <v>3.129</v>
      </c>
      <c r="C8159" s="42">
        <v>876.12</v>
      </c>
      <c r="D8159" s="42">
        <v>280</v>
      </c>
      <c r="E8159" s="43">
        <v>44621</v>
      </c>
    </row>
    <row r="8160" spans="1:5" x14ac:dyDescent="0.25">
      <c r="A8160" s="41" t="s">
        <v>60</v>
      </c>
      <c r="B8160" s="42">
        <v>3.2160000000000002</v>
      </c>
      <c r="C8160" s="42">
        <v>900.48</v>
      </c>
      <c r="D8160" s="42">
        <v>280</v>
      </c>
      <c r="E8160" s="43">
        <v>44621</v>
      </c>
    </row>
    <row r="8161" spans="1:5" x14ac:dyDescent="0.25">
      <c r="A8161" s="41" t="s">
        <v>60</v>
      </c>
      <c r="B8161" s="42">
        <v>6.6989999999999998</v>
      </c>
      <c r="C8161" s="42">
        <v>1875.72</v>
      </c>
      <c r="D8161" s="42">
        <v>280</v>
      </c>
      <c r="E8161" s="43">
        <v>44621</v>
      </c>
    </row>
    <row r="8162" spans="1:5" x14ac:dyDescent="0.25">
      <c r="A8162" s="41" t="s">
        <v>60</v>
      </c>
      <c r="B8162" s="42">
        <v>3.165</v>
      </c>
      <c r="C8162" s="42">
        <v>886.2</v>
      </c>
      <c r="D8162" s="42">
        <v>280</v>
      </c>
      <c r="E8162" s="43">
        <v>44621</v>
      </c>
    </row>
    <row r="8163" spans="1:5" x14ac:dyDescent="0.25">
      <c r="A8163" s="41" t="s">
        <v>60</v>
      </c>
      <c r="B8163" s="42">
        <v>0.39</v>
      </c>
      <c r="C8163" s="42">
        <v>109.2</v>
      </c>
      <c r="D8163" s="42">
        <v>280</v>
      </c>
      <c r="E8163" s="43">
        <v>44621</v>
      </c>
    </row>
    <row r="8164" spans="1:5" x14ac:dyDescent="0.25">
      <c r="A8164" s="41" t="s">
        <v>60</v>
      </c>
      <c r="B8164" s="42">
        <v>3.7109999999999999</v>
      </c>
      <c r="C8164" s="42">
        <v>1039.08</v>
      </c>
      <c r="D8164" s="42">
        <v>280</v>
      </c>
      <c r="E8164" s="43">
        <v>44621</v>
      </c>
    </row>
    <row r="8165" spans="1:5" x14ac:dyDescent="0.25">
      <c r="A8165" s="41" t="s">
        <v>60</v>
      </c>
      <c r="B8165" s="42">
        <v>0.75</v>
      </c>
      <c r="C8165" s="42">
        <v>210</v>
      </c>
      <c r="D8165" s="42">
        <v>280</v>
      </c>
      <c r="E8165" s="43">
        <v>44621</v>
      </c>
    </row>
    <row r="8166" spans="1:5" x14ac:dyDescent="0.25">
      <c r="A8166" s="41" t="s">
        <v>60</v>
      </c>
      <c r="B8166" s="42">
        <v>0.221</v>
      </c>
      <c r="C8166" s="42">
        <v>61.88</v>
      </c>
      <c r="D8166" s="42">
        <v>280</v>
      </c>
      <c r="E8166" s="43">
        <v>44621</v>
      </c>
    </row>
    <row r="8167" spans="1:5" x14ac:dyDescent="0.25">
      <c r="A8167" s="41" t="s">
        <v>60</v>
      </c>
      <c r="B8167" s="42">
        <v>3.165</v>
      </c>
      <c r="C8167" s="42">
        <v>886.2</v>
      </c>
      <c r="D8167" s="42">
        <v>280</v>
      </c>
      <c r="E8167" s="43">
        <v>44621</v>
      </c>
    </row>
    <row r="8168" spans="1:5" x14ac:dyDescent="0.25">
      <c r="A8168" s="41" t="s">
        <v>60</v>
      </c>
      <c r="B8168" s="42">
        <v>0.13</v>
      </c>
      <c r="C8168" s="42">
        <v>36.4</v>
      </c>
      <c r="D8168" s="42">
        <v>280</v>
      </c>
      <c r="E8168" s="43">
        <v>44621</v>
      </c>
    </row>
    <row r="8169" spans="1:5" x14ac:dyDescent="0.25">
      <c r="A8169" s="41" t="s">
        <v>60</v>
      </c>
      <c r="B8169" s="42">
        <v>3.798</v>
      </c>
      <c r="C8169" s="42">
        <v>1063.44</v>
      </c>
      <c r="D8169" s="42">
        <v>280</v>
      </c>
      <c r="E8169" s="43">
        <v>44621</v>
      </c>
    </row>
    <row r="8170" spans="1:5" x14ac:dyDescent="0.25">
      <c r="A8170" s="41" t="s">
        <v>60</v>
      </c>
      <c r="B8170" s="42">
        <v>65.909000000000006</v>
      </c>
      <c r="C8170" s="42">
        <v>18454.52</v>
      </c>
      <c r="D8170" s="42">
        <v>280</v>
      </c>
      <c r="E8170" s="43">
        <v>44621</v>
      </c>
    </row>
    <row r="8171" spans="1:5" x14ac:dyDescent="0.25">
      <c r="A8171" s="41" t="s">
        <v>60</v>
      </c>
      <c r="B8171" s="42">
        <v>273.25799999999998</v>
      </c>
      <c r="C8171" s="42">
        <v>76536.179999999993</v>
      </c>
      <c r="D8171" s="42">
        <v>280.08999999999997</v>
      </c>
      <c r="E8171" s="43">
        <v>44621</v>
      </c>
    </row>
    <row r="8172" spans="1:5" x14ac:dyDescent="0.25">
      <c r="A8172" s="41" t="s">
        <v>60</v>
      </c>
      <c r="B8172" s="42">
        <v>6.64</v>
      </c>
      <c r="C8172" s="42">
        <v>1859.2</v>
      </c>
      <c r="D8172" s="42">
        <v>280</v>
      </c>
      <c r="E8172" s="43">
        <v>44621</v>
      </c>
    </row>
    <row r="8173" spans="1:5" x14ac:dyDescent="0.25">
      <c r="A8173" s="41" t="s">
        <v>60</v>
      </c>
      <c r="B8173" s="42">
        <v>4.8540000000000001</v>
      </c>
      <c r="C8173" s="42">
        <v>1359.12</v>
      </c>
      <c r="D8173" s="42">
        <v>280</v>
      </c>
      <c r="E8173" s="43">
        <v>44621</v>
      </c>
    </row>
    <row r="8174" spans="1:5" x14ac:dyDescent="0.25">
      <c r="A8174" s="41" t="s">
        <v>60</v>
      </c>
      <c r="B8174" s="42">
        <v>4.8540000000000001</v>
      </c>
      <c r="C8174" s="42">
        <v>1359.12</v>
      </c>
      <c r="D8174" s="42">
        <v>280</v>
      </c>
      <c r="E8174" s="43">
        <v>44621</v>
      </c>
    </row>
    <row r="8175" spans="1:5" x14ac:dyDescent="0.25">
      <c r="A8175" s="41" t="s">
        <v>60</v>
      </c>
      <c r="B8175" s="42">
        <v>8.25</v>
      </c>
      <c r="C8175" s="42">
        <v>2310</v>
      </c>
      <c r="D8175" s="42">
        <v>280</v>
      </c>
      <c r="E8175" s="43">
        <v>44621</v>
      </c>
    </row>
    <row r="8176" spans="1:5" x14ac:dyDescent="0.25">
      <c r="A8176" s="41" t="s">
        <v>60</v>
      </c>
      <c r="B8176" s="42">
        <v>0.26</v>
      </c>
      <c r="C8176" s="42">
        <v>72.8</v>
      </c>
      <c r="D8176" s="42">
        <v>280</v>
      </c>
      <c r="E8176" s="43">
        <v>44621</v>
      </c>
    </row>
    <row r="8177" spans="1:5" x14ac:dyDescent="0.25">
      <c r="A8177" s="41" t="s">
        <v>60</v>
      </c>
      <c r="B8177" s="42">
        <v>4.3079999999999998</v>
      </c>
      <c r="C8177" s="42">
        <v>1206.24</v>
      </c>
      <c r="D8177" s="42">
        <v>280</v>
      </c>
      <c r="E8177" s="43">
        <v>44621</v>
      </c>
    </row>
    <row r="8178" spans="1:5" x14ac:dyDescent="0.25">
      <c r="A8178" s="41" t="s">
        <v>60</v>
      </c>
      <c r="B8178" s="42">
        <v>4.8899999999999997</v>
      </c>
      <c r="C8178" s="42">
        <v>1369.2</v>
      </c>
      <c r="D8178" s="42">
        <v>280</v>
      </c>
      <c r="E8178" s="43">
        <v>44621</v>
      </c>
    </row>
    <row r="8179" spans="1:5" x14ac:dyDescent="0.25">
      <c r="A8179" s="41" t="s">
        <v>60</v>
      </c>
      <c r="B8179" s="42">
        <v>0.65</v>
      </c>
      <c r="C8179" s="42">
        <v>182</v>
      </c>
      <c r="D8179" s="42">
        <v>280</v>
      </c>
      <c r="E8179" s="43">
        <v>44621</v>
      </c>
    </row>
    <row r="8180" spans="1:5" x14ac:dyDescent="0.25">
      <c r="A8180" s="41" t="s">
        <v>60</v>
      </c>
      <c r="B8180" s="42">
        <v>4.8419999999999996</v>
      </c>
      <c r="C8180" s="42">
        <v>1355.76</v>
      </c>
      <c r="D8180" s="42">
        <v>280</v>
      </c>
      <c r="E8180" s="43">
        <v>44621</v>
      </c>
    </row>
    <row r="8181" spans="1:5" x14ac:dyDescent="0.25">
      <c r="A8181" s="41" t="s">
        <v>60</v>
      </c>
      <c r="B8181" s="42">
        <v>4.8899999999999997</v>
      </c>
      <c r="C8181" s="42">
        <v>1369.2</v>
      </c>
      <c r="D8181" s="42">
        <v>280</v>
      </c>
      <c r="E8181" s="43">
        <v>44621</v>
      </c>
    </row>
    <row r="8182" spans="1:5" x14ac:dyDescent="0.25">
      <c r="A8182" s="41" t="s">
        <v>60</v>
      </c>
      <c r="B8182" s="42">
        <v>8.202</v>
      </c>
      <c r="C8182" s="42">
        <v>2296.56</v>
      </c>
      <c r="D8182" s="42">
        <v>280</v>
      </c>
      <c r="E8182" s="43">
        <v>44621</v>
      </c>
    </row>
    <row r="8183" spans="1:5" x14ac:dyDescent="0.25">
      <c r="A8183" s="41" t="s">
        <v>60</v>
      </c>
      <c r="B8183" s="42">
        <v>4.8899999999999997</v>
      </c>
      <c r="C8183" s="42">
        <v>1369.2</v>
      </c>
      <c r="D8183" s="42">
        <v>280</v>
      </c>
      <c r="E8183" s="43">
        <v>44621</v>
      </c>
    </row>
    <row r="8184" spans="1:5" x14ac:dyDescent="0.25">
      <c r="A8184" s="41" t="s">
        <v>60</v>
      </c>
      <c r="B8184" s="42">
        <v>0.26</v>
      </c>
      <c r="C8184" s="42">
        <v>72.8</v>
      </c>
      <c r="D8184" s="42">
        <v>280</v>
      </c>
      <c r="E8184" s="43">
        <v>44621</v>
      </c>
    </row>
    <row r="8185" spans="1:5" x14ac:dyDescent="0.25">
      <c r="A8185" s="41" t="s">
        <v>60</v>
      </c>
      <c r="B8185" s="42">
        <v>4.8419999999999996</v>
      </c>
      <c r="C8185" s="42">
        <v>1355.76</v>
      </c>
      <c r="D8185" s="42">
        <v>280</v>
      </c>
      <c r="E8185" s="43">
        <v>44621</v>
      </c>
    </row>
    <row r="8186" spans="1:5" x14ac:dyDescent="0.25">
      <c r="A8186" s="41" t="s">
        <v>60</v>
      </c>
      <c r="B8186" s="42">
        <v>117.36799999999999</v>
      </c>
      <c r="C8186" s="42">
        <v>34263.56</v>
      </c>
      <c r="D8186" s="42">
        <v>291.93</v>
      </c>
      <c r="E8186" s="43">
        <v>44621</v>
      </c>
    </row>
    <row r="8187" spans="1:5" x14ac:dyDescent="0.25">
      <c r="A8187" s="41" t="s">
        <v>60</v>
      </c>
      <c r="B8187" s="42">
        <v>4.8899999999999997</v>
      </c>
      <c r="C8187" s="42">
        <v>1369.2</v>
      </c>
      <c r="D8187" s="42">
        <v>280</v>
      </c>
      <c r="E8187" s="43">
        <v>44621</v>
      </c>
    </row>
    <row r="8188" spans="1:5" x14ac:dyDescent="0.25">
      <c r="A8188" s="41" t="s">
        <v>60</v>
      </c>
      <c r="B8188" s="42">
        <v>364.47800000000001</v>
      </c>
      <c r="C8188" s="42">
        <v>104393.84</v>
      </c>
      <c r="D8188" s="42">
        <v>286.42</v>
      </c>
      <c r="E8188" s="43">
        <v>44621</v>
      </c>
    </row>
    <row r="8189" spans="1:5" x14ac:dyDescent="0.25">
      <c r="A8189" s="41" t="s">
        <v>60</v>
      </c>
      <c r="B8189" s="42">
        <v>5.3419999999999996</v>
      </c>
      <c r="C8189" s="42">
        <v>1575.89</v>
      </c>
      <c r="D8189" s="42">
        <v>295</v>
      </c>
      <c r="E8189" s="43">
        <v>44621</v>
      </c>
    </row>
    <row r="8190" spans="1:5" x14ac:dyDescent="0.25">
      <c r="A8190" s="41" t="s">
        <v>60</v>
      </c>
      <c r="B8190" s="42">
        <v>2.706</v>
      </c>
      <c r="C8190" s="42">
        <v>798.27</v>
      </c>
      <c r="D8190" s="42">
        <v>295</v>
      </c>
      <c r="E8190" s="43">
        <v>44621</v>
      </c>
    </row>
    <row r="8191" spans="1:5" x14ac:dyDescent="0.25">
      <c r="A8191" s="41" t="s">
        <v>60</v>
      </c>
      <c r="B8191" s="42">
        <v>0.52</v>
      </c>
      <c r="C8191" s="42">
        <v>153.4</v>
      </c>
      <c r="D8191" s="42">
        <v>295</v>
      </c>
      <c r="E8191" s="43">
        <v>44621</v>
      </c>
    </row>
    <row r="8192" spans="1:5" x14ac:dyDescent="0.25">
      <c r="A8192" s="41" t="s">
        <v>60</v>
      </c>
      <c r="B8192" s="42">
        <v>3.762</v>
      </c>
      <c r="C8192" s="42">
        <v>1109.79</v>
      </c>
      <c r="D8192" s="42">
        <v>295</v>
      </c>
      <c r="E8192" s="43">
        <v>44621</v>
      </c>
    </row>
    <row r="8193" spans="1:5" x14ac:dyDescent="0.25">
      <c r="A8193" s="41" t="s">
        <v>60</v>
      </c>
      <c r="B8193" s="42">
        <v>2.6819999999999999</v>
      </c>
      <c r="C8193" s="42">
        <v>791.19</v>
      </c>
      <c r="D8193" s="42">
        <v>295</v>
      </c>
      <c r="E8193" s="43">
        <v>44621</v>
      </c>
    </row>
    <row r="8194" spans="1:5" x14ac:dyDescent="0.25">
      <c r="A8194" s="41" t="s">
        <v>60</v>
      </c>
      <c r="B8194" s="42">
        <v>6.0919999999999996</v>
      </c>
      <c r="C8194" s="42">
        <v>1797.14</v>
      </c>
      <c r="D8194" s="42">
        <v>295</v>
      </c>
      <c r="E8194" s="43">
        <v>44621</v>
      </c>
    </row>
    <row r="8195" spans="1:5" x14ac:dyDescent="0.25">
      <c r="A8195" s="41" t="s">
        <v>60</v>
      </c>
      <c r="B8195" s="42">
        <v>0.19500000000000001</v>
      </c>
      <c r="C8195" s="42">
        <v>57.52</v>
      </c>
      <c r="D8195" s="42">
        <v>294.97000000000003</v>
      </c>
      <c r="E8195" s="43">
        <v>44621</v>
      </c>
    </row>
    <row r="8196" spans="1:5" x14ac:dyDescent="0.25">
      <c r="A8196" s="41" t="s">
        <v>60</v>
      </c>
      <c r="B8196" s="42">
        <v>2.75</v>
      </c>
      <c r="C8196" s="42">
        <v>811.25</v>
      </c>
      <c r="D8196" s="42">
        <v>295</v>
      </c>
      <c r="E8196" s="43">
        <v>44621</v>
      </c>
    </row>
    <row r="8197" spans="1:5" x14ac:dyDescent="0.25">
      <c r="A8197" s="41" t="s">
        <v>60</v>
      </c>
      <c r="B8197" s="42">
        <v>47.951000000000001</v>
      </c>
      <c r="C8197" s="42">
        <v>14145.55</v>
      </c>
      <c r="D8197" s="42">
        <v>295</v>
      </c>
      <c r="E8197" s="43">
        <v>44621</v>
      </c>
    </row>
    <row r="8198" spans="1:5" x14ac:dyDescent="0.25">
      <c r="A8198" s="41" t="s">
        <v>60</v>
      </c>
      <c r="B8198" s="42">
        <v>0.26</v>
      </c>
      <c r="C8198" s="42">
        <v>76.7</v>
      </c>
      <c r="D8198" s="42">
        <v>295</v>
      </c>
      <c r="E8198" s="43">
        <v>44621</v>
      </c>
    </row>
    <row r="8199" spans="1:5" x14ac:dyDescent="0.25">
      <c r="A8199" s="41" t="s">
        <v>60</v>
      </c>
      <c r="B8199" s="42">
        <v>6.0919999999999996</v>
      </c>
      <c r="C8199" s="42">
        <v>1797.14</v>
      </c>
      <c r="D8199" s="42">
        <v>295</v>
      </c>
      <c r="E8199" s="43">
        <v>44621</v>
      </c>
    </row>
    <row r="8200" spans="1:5" x14ac:dyDescent="0.25">
      <c r="A8200" s="41" t="s">
        <v>60</v>
      </c>
      <c r="B8200" s="42">
        <v>0.26</v>
      </c>
      <c r="C8200" s="42">
        <v>76.7</v>
      </c>
      <c r="D8200" s="42">
        <v>295</v>
      </c>
      <c r="E8200" s="43">
        <v>44621</v>
      </c>
    </row>
    <row r="8201" spans="1:5" x14ac:dyDescent="0.25">
      <c r="A8201" s="41" t="s">
        <v>61</v>
      </c>
      <c r="B8201" s="42">
        <v>0.57399999999999995</v>
      </c>
      <c r="C8201" s="42">
        <v>746.2</v>
      </c>
      <c r="D8201" s="42">
        <v>1300</v>
      </c>
      <c r="E8201" s="43">
        <v>44621</v>
      </c>
    </row>
    <row r="8202" spans="1:5" x14ac:dyDescent="0.25">
      <c r="A8202" s="41" t="s">
        <v>61</v>
      </c>
      <c r="B8202" s="42">
        <v>0.38600000000000001</v>
      </c>
      <c r="C8202" s="42">
        <v>501.8</v>
      </c>
      <c r="D8202" s="42">
        <v>1300</v>
      </c>
      <c r="E8202" s="43">
        <v>44621</v>
      </c>
    </row>
    <row r="8203" spans="1:5" x14ac:dyDescent="0.25">
      <c r="A8203" s="41" t="s">
        <v>61</v>
      </c>
      <c r="B8203" s="42">
        <v>0.38300000000000001</v>
      </c>
      <c r="C8203" s="42">
        <v>517.04999999999995</v>
      </c>
      <c r="D8203" s="42">
        <v>1350</v>
      </c>
      <c r="E8203" s="43">
        <v>44621</v>
      </c>
    </row>
    <row r="8204" spans="1:5" x14ac:dyDescent="0.25">
      <c r="A8204" s="41" t="s">
        <v>61</v>
      </c>
      <c r="B8204" s="42">
        <v>0.31900000000000001</v>
      </c>
      <c r="C8204" s="42">
        <v>430.65</v>
      </c>
      <c r="D8204" s="42">
        <v>1350</v>
      </c>
      <c r="E8204" s="43">
        <v>44621</v>
      </c>
    </row>
    <row r="8205" spans="1:5" x14ac:dyDescent="0.25">
      <c r="A8205" s="41" t="s">
        <v>61</v>
      </c>
      <c r="B8205" s="42">
        <v>0.31900000000000001</v>
      </c>
      <c r="C8205" s="42">
        <v>430.65</v>
      </c>
      <c r="D8205" s="42">
        <v>1350</v>
      </c>
      <c r="E8205" s="43">
        <v>44621</v>
      </c>
    </row>
    <row r="8206" spans="1:5" x14ac:dyDescent="0.25">
      <c r="A8206" s="41" t="s">
        <v>61</v>
      </c>
      <c r="B8206" s="42">
        <v>0.21099999999999999</v>
      </c>
      <c r="C8206" s="42">
        <v>284.85000000000002</v>
      </c>
      <c r="D8206" s="42">
        <v>1350</v>
      </c>
      <c r="E8206" s="43">
        <v>44621</v>
      </c>
    </row>
    <row r="8207" spans="1:5" x14ac:dyDescent="0.25">
      <c r="A8207" s="41" t="s">
        <v>61</v>
      </c>
      <c r="B8207" s="42">
        <v>0.31900000000000001</v>
      </c>
      <c r="C8207" s="42">
        <v>430.65</v>
      </c>
      <c r="D8207" s="42">
        <v>1350</v>
      </c>
      <c r="E8207" s="43">
        <v>44621</v>
      </c>
    </row>
    <row r="8208" spans="1:5" x14ac:dyDescent="0.25">
      <c r="A8208" s="41" t="s">
        <v>61</v>
      </c>
      <c r="B8208" s="42">
        <v>0.31900000000000001</v>
      </c>
      <c r="C8208" s="42">
        <v>430.65</v>
      </c>
      <c r="D8208" s="42">
        <v>1350</v>
      </c>
      <c r="E8208" s="43">
        <v>44621</v>
      </c>
    </row>
    <row r="8209" spans="1:5" x14ac:dyDescent="0.25">
      <c r="A8209" s="41" t="s">
        <v>61</v>
      </c>
      <c r="B8209" s="42">
        <v>0.38300000000000001</v>
      </c>
      <c r="C8209" s="42">
        <v>517.04999999999995</v>
      </c>
      <c r="D8209" s="42">
        <v>1350</v>
      </c>
      <c r="E8209" s="43">
        <v>44621</v>
      </c>
    </row>
    <row r="8210" spans="1:5" x14ac:dyDescent="0.25">
      <c r="A8210" s="41" t="s">
        <v>61</v>
      </c>
      <c r="B8210" s="42">
        <v>0.31900000000000001</v>
      </c>
      <c r="C8210" s="42">
        <v>430.65</v>
      </c>
      <c r="D8210" s="42">
        <v>1350</v>
      </c>
      <c r="E8210" s="43">
        <v>44621</v>
      </c>
    </row>
    <row r="8211" spans="1:5" x14ac:dyDescent="0.25">
      <c r="A8211" s="41" t="s">
        <v>61</v>
      </c>
      <c r="B8211" s="42">
        <v>0.38300000000000001</v>
      </c>
      <c r="C8211" s="42">
        <v>517.04999999999995</v>
      </c>
      <c r="D8211" s="42">
        <v>1350</v>
      </c>
      <c r="E8211" s="43">
        <v>44621</v>
      </c>
    </row>
    <row r="8212" spans="1:5" x14ac:dyDescent="0.25">
      <c r="A8212" s="41" t="s">
        <v>61</v>
      </c>
      <c r="B8212" s="42">
        <v>0.51</v>
      </c>
      <c r="C8212" s="42">
        <v>665.25</v>
      </c>
      <c r="D8212" s="42">
        <v>1304.4100000000001</v>
      </c>
      <c r="E8212" s="43">
        <v>44621</v>
      </c>
    </row>
    <row r="8213" spans="1:5" x14ac:dyDescent="0.25">
      <c r="A8213" s="41" t="s">
        <v>61</v>
      </c>
      <c r="B8213" s="42">
        <v>0.51</v>
      </c>
      <c r="C8213" s="42">
        <v>663</v>
      </c>
      <c r="D8213" s="42">
        <v>1300</v>
      </c>
      <c r="E8213" s="43">
        <v>44621</v>
      </c>
    </row>
    <row r="8214" spans="1:5" x14ac:dyDescent="0.25">
      <c r="A8214" s="41" t="s">
        <v>61</v>
      </c>
      <c r="B8214" s="42">
        <v>0.51</v>
      </c>
      <c r="C8214" s="42">
        <v>663</v>
      </c>
      <c r="D8214" s="42">
        <v>1300</v>
      </c>
      <c r="E8214" s="43">
        <v>44621</v>
      </c>
    </row>
    <row r="8215" spans="1:5" x14ac:dyDescent="0.25">
      <c r="A8215" s="41" t="s">
        <v>61</v>
      </c>
      <c r="B8215" s="42">
        <v>0.22</v>
      </c>
      <c r="C8215" s="42">
        <v>286</v>
      </c>
      <c r="D8215" s="42">
        <v>1300</v>
      </c>
      <c r="E8215" s="43">
        <v>44621</v>
      </c>
    </row>
    <row r="8216" spans="1:5" x14ac:dyDescent="0.25">
      <c r="A8216" s="41" t="s">
        <v>61</v>
      </c>
      <c r="B8216" s="42">
        <v>0.51</v>
      </c>
      <c r="C8216" s="42">
        <v>663</v>
      </c>
      <c r="D8216" s="42">
        <v>1300</v>
      </c>
      <c r="E8216" s="43">
        <v>44621</v>
      </c>
    </row>
    <row r="8217" spans="1:5" x14ac:dyDescent="0.25">
      <c r="A8217" s="41" t="s">
        <v>61</v>
      </c>
      <c r="B8217" s="42">
        <v>0.44600000000000001</v>
      </c>
      <c r="C8217" s="42">
        <v>579.79999999999995</v>
      </c>
      <c r="D8217" s="42">
        <v>1300</v>
      </c>
      <c r="E8217" s="43">
        <v>44621</v>
      </c>
    </row>
    <row r="8218" spans="1:5" x14ac:dyDescent="0.25">
      <c r="A8218" s="41" t="s">
        <v>61</v>
      </c>
      <c r="B8218" s="42">
        <v>0.51</v>
      </c>
      <c r="C8218" s="42">
        <v>663.13</v>
      </c>
      <c r="D8218" s="42">
        <v>1300.25</v>
      </c>
      <c r="E8218" s="43">
        <v>44621</v>
      </c>
    </row>
    <row r="8219" spans="1:5" x14ac:dyDescent="0.25">
      <c r="A8219" s="41" t="s">
        <v>61</v>
      </c>
      <c r="B8219" s="42">
        <v>0.51</v>
      </c>
      <c r="C8219" s="42">
        <v>663.38</v>
      </c>
      <c r="D8219" s="42">
        <v>1300.75</v>
      </c>
      <c r="E8219" s="43">
        <v>44621</v>
      </c>
    </row>
    <row r="8220" spans="1:5" x14ac:dyDescent="0.25">
      <c r="A8220" s="41" t="s">
        <v>61</v>
      </c>
      <c r="B8220" s="42">
        <v>0.51</v>
      </c>
      <c r="C8220" s="42">
        <v>663.38</v>
      </c>
      <c r="D8220" s="42">
        <v>1300.75</v>
      </c>
      <c r="E8220" s="43">
        <v>44621</v>
      </c>
    </row>
    <row r="8221" spans="1:5" x14ac:dyDescent="0.25">
      <c r="A8221" s="41" t="s">
        <v>61</v>
      </c>
      <c r="B8221" s="42">
        <v>0.51</v>
      </c>
      <c r="C8221" s="42">
        <v>663.38</v>
      </c>
      <c r="D8221" s="42">
        <v>1300.75</v>
      </c>
      <c r="E8221" s="43">
        <v>44621</v>
      </c>
    </row>
    <row r="8222" spans="1:5" x14ac:dyDescent="0.25">
      <c r="A8222" s="41" t="s">
        <v>61</v>
      </c>
      <c r="B8222" s="42">
        <v>0.51</v>
      </c>
      <c r="C8222" s="42">
        <v>663.37</v>
      </c>
      <c r="D8222" s="42">
        <v>1300.73</v>
      </c>
      <c r="E8222" s="43">
        <v>44621</v>
      </c>
    </row>
    <row r="8223" spans="1:5" x14ac:dyDescent="0.25">
      <c r="A8223" s="41" t="s">
        <v>61</v>
      </c>
      <c r="B8223" s="42">
        <v>0.51</v>
      </c>
      <c r="C8223" s="42">
        <v>663.38</v>
      </c>
      <c r="D8223" s="42">
        <v>1300.75</v>
      </c>
      <c r="E8223" s="43">
        <v>44621</v>
      </c>
    </row>
    <row r="8224" spans="1:5" x14ac:dyDescent="0.25">
      <c r="A8224" s="41" t="s">
        <v>61</v>
      </c>
      <c r="B8224" s="42">
        <v>0.23400000000000001</v>
      </c>
      <c r="C8224" s="42">
        <v>304.37</v>
      </c>
      <c r="D8224" s="42">
        <v>1300.73</v>
      </c>
      <c r="E8224" s="43">
        <v>44621</v>
      </c>
    </row>
    <row r="8225" spans="1:5" x14ac:dyDescent="0.25">
      <c r="A8225" s="41" t="s">
        <v>61</v>
      </c>
      <c r="B8225" s="42">
        <v>0.255</v>
      </c>
      <c r="C8225" s="42">
        <v>331.69</v>
      </c>
      <c r="D8225" s="42">
        <v>1300.75</v>
      </c>
      <c r="E8225" s="43">
        <v>44621</v>
      </c>
    </row>
    <row r="8226" spans="1:5" x14ac:dyDescent="0.25">
      <c r="A8226" s="41" t="s">
        <v>61</v>
      </c>
      <c r="B8226" s="42">
        <v>0.38300000000000001</v>
      </c>
      <c r="C8226" s="42">
        <v>498.18</v>
      </c>
      <c r="D8226" s="42">
        <v>1300.73</v>
      </c>
      <c r="E8226" s="43">
        <v>44621</v>
      </c>
    </row>
    <row r="8227" spans="1:5" x14ac:dyDescent="0.25">
      <c r="A8227" s="41" t="s">
        <v>61</v>
      </c>
      <c r="B8227" s="42">
        <v>0.255</v>
      </c>
      <c r="C8227" s="42">
        <v>331.69</v>
      </c>
      <c r="D8227" s="42">
        <v>1300.75</v>
      </c>
      <c r="E8227" s="43">
        <v>44621</v>
      </c>
    </row>
    <row r="8228" spans="1:5" x14ac:dyDescent="0.25">
      <c r="A8228" s="41" t="s">
        <v>61</v>
      </c>
      <c r="B8228" s="42">
        <v>0.38300000000000001</v>
      </c>
      <c r="C8228" s="42">
        <v>498.18</v>
      </c>
      <c r="D8228" s="42">
        <v>1300.73</v>
      </c>
      <c r="E8228" s="43">
        <v>44621</v>
      </c>
    </row>
    <row r="8229" spans="1:5" x14ac:dyDescent="0.25">
      <c r="A8229" s="41" t="s">
        <v>61</v>
      </c>
      <c r="B8229" s="42">
        <v>0.255</v>
      </c>
      <c r="C8229" s="42">
        <v>331.69</v>
      </c>
      <c r="D8229" s="42">
        <v>1300.75</v>
      </c>
      <c r="E8229" s="43">
        <v>44621</v>
      </c>
    </row>
    <row r="8230" spans="1:5" x14ac:dyDescent="0.25">
      <c r="A8230" s="41" t="s">
        <v>61</v>
      </c>
      <c r="B8230" s="42">
        <v>0.14099999999999999</v>
      </c>
      <c r="C8230" s="42">
        <v>183.4</v>
      </c>
      <c r="D8230" s="42">
        <v>1300.71</v>
      </c>
      <c r="E8230" s="43">
        <v>44621</v>
      </c>
    </row>
    <row r="8231" spans="1:5" x14ac:dyDescent="0.25">
      <c r="A8231" s="41" t="s">
        <v>61</v>
      </c>
      <c r="B8231" s="42">
        <v>0.255</v>
      </c>
      <c r="C8231" s="42">
        <v>331.69</v>
      </c>
      <c r="D8231" s="42">
        <v>1300.75</v>
      </c>
      <c r="E8231" s="43">
        <v>44621</v>
      </c>
    </row>
    <row r="8232" spans="1:5" x14ac:dyDescent="0.25">
      <c r="A8232" s="41" t="s">
        <v>61</v>
      </c>
      <c r="B8232" s="42">
        <v>0.255</v>
      </c>
      <c r="C8232" s="42">
        <v>331.69</v>
      </c>
      <c r="D8232" s="42">
        <v>1300.75</v>
      </c>
      <c r="E8232" s="43">
        <v>44621</v>
      </c>
    </row>
    <row r="8233" spans="1:5" x14ac:dyDescent="0.25">
      <c r="A8233" s="41" t="s">
        <v>61</v>
      </c>
      <c r="B8233" s="42">
        <v>0.81799999999999995</v>
      </c>
      <c r="C8233" s="42">
        <v>1064.01</v>
      </c>
      <c r="D8233" s="42">
        <v>1300.75</v>
      </c>
      <c r="E8233" s="43">
        <v>44621</v>
      </c>
    </row>
    <row r="8234" spans="1:5" x14ac:dyDescent="0.25">
      <c r="A8234" s="41" t="s">
        <v>88</v>
      </c>
      <c r="B8234" s="42">
        <v>0.6</v>
      </c>
      <c r="C8234" s="42">
        <v>596.63</v>
      </c>
      <c r="D8234" s="42">
        <v>994.38</v>
      </c>
      <c r="E8234" s="43">
        <v>44621</v>
      </c>
    </row>
    <row r="8235" spans="1:5" x14ac:dyDescent="0.25">
      <c r="A8235" s="41" t="s">
        <v>88</v>
      </c>
      <c r="B8235" s="42">
        <v>3.55</v>
      </c>
      <c r="C8235" s="42">
        <v>4091.37</v>
      </c>
      <c r="D8235" s="42">
        <v>1152.5</v>
      </c>
      <c r="E8235" s="43">
        <v>44621</v>
      </c>
    </row>
    <row r="8236" spans="1:5" x14ac:dyDescent="0.25">
      <c r="A8236" s="41" t="s">
        <v>88</v>
      </c>
      <c r="B8236" s="42">
        <v>0.6</v>
      </c>
      <c r="C8236" s="42">
        <v>691.5</v>
      </c>
      <c r="D8236" s="42">
        <v>1152.5</v>
      </c>
      <c r="E8236" s="43">
        <v>44621</v>
      </c>
    </row>
    <row r="8237" spans="1:5" x14ac:dyDescent="0.25">
      <c r="A8237" s="41" t="s">
        <v>88</v>
      </c>
      <c r="B8237" s="42">
        <v>1.4</v>
      </c>
      <c r="C8237" s="42">
        <v>1613.5</v>
      </c>
      <c r="D8237" s="42">
        <v>1152.5</v>
      </c>
      <c r="E8237" s="43">
        <v>44621</v>
      </c>
    </row>
    <row r="8238" spans="1:5" x14ac:dyDescent="0.25">
      <c r="A8238" s="41" t="s">
        <v>88</v>
      </c>
      <c r="B8238" s="42">
        <v>1.05</v>
      </c>
      <c r="C8238" s="42">
        <v>1210.1300000000001</v>
      </c>
      <c r="D8238" s="42">
        <v>1152.5</v>
      </c>
      <c r="E8238" s="43">
        <v>44621</v>
      </c>
    </row>
    <row r="8239" spans="1:5" x14ac:dyDescent="0.25">
      <c r="A8239" s="41" t="s">
        <v>88</v>
      </c>
      <c r="B8239" s="42">
        <v>2.5499999999999998</v>
      </c>
      <c r="C8239" s="42">
        <v>2938.87</v>
      </c>
      <c r="D8239" s="42">
        <v>1152.5</v>
      </c>
      <c r="E8239" s="43">
        <v>44621</v>
      </c>
    </row>
    <row r="8240" spans="1:5" x14ac:dyDescent="0.25">
      <c r="A8240" s="41" t="s">
        <v>88</v>
      </c>
      <c r="B8240" s="42">
        <v>1.4</v>
      </c>
      <c r="C8240" s="42">
        <v>1645</v>
      </c>
      <c r="D8240" s="42">
        <v>1175</v>
      </c>
      <c r="E8240" s="43">
        <v>44621</v>
      </c>
    </row>
    <row r="8241" spans="1:5" x14ac:dyDescent="0.25">
      <c r="A8241" s="41" t="s">
        <v>88</v>
      </c>
      <c r="B8241" s="42">
        <v>1</v>
      </c>
      <c r="C8241" s="42">
        <v>1175</v>
      </c>
      <c r="D8241" s="42">
        <v>1175</v>
      </c>
      <c r="E8241" s="43">
        <v>44621</v>
      </c>
    </row>
    <row r="8242" spans="1:5" x14ac:dyDescent="0.25">
      <c r="A8242" s="41" t="s">
        <v>88</v>
      </c>
      <c r="B8242" s="42">
        <v>1.05</v>
      </c>
      <c r="C8242" s="42">
        <v>1233.75</v>
      </c>
      <c r="D8242" s="42">
        <v>1175</v>
      </c>
      <c r="E8242" s="43">
        <v>44621</v>
      </c>
    </row>
    <row r="8243" spans="1:5" x14ac:dyDescent="0.25">
      <c r="A8243" s="41" t="s">
        <v>88</v>
      </c>
      <c r="B8243" s="42">
        <v>1.05</v>
      </c>
      <c r="C8243" s="42">
        <v>1233.75</v>
      </c>
      <c r="D8243" s="42">
        <v>1175</v>
      </c>
      <c r="E8243" s="43">
        <v>44621</v>
      </c>
    </row>
    <row r="8244" spans="1:5" x14ac:dyDescent="0.25">
      <c r="A8244" s="41" t="s">
        <v>88</v>
      </c>
      <c r="B8244" s="42">
        <v>5.5</v>
      </c>
      <c r="C8244" s="42">
        <v>6462.5</v>
      </c>
      <c r="D8244" s="42">
        <v>1175</v>
      </c>
      <c r="E8244" s="43">
        <v>44621</v>
      </c>
    </row>
    <row r="8245" spans="1:5" x14ac:dyDescent="0.25">
      <c r="A8245" s="41" t="s">
        <v>88</v>
      </c>
      <c r="B8245" s="42">
        <v>0.6</v>
      </c>
      <c r="C8245" s="42">
        <v>705</v>
      </c>
      <c r="D8245" s="42">
        <v>1175</v>
      </c>
      <c r="E8245" s="43">
        <v>44621</v>
      </c>
    </row>
    <row r="8246" spans="1:5" x14ac:dyDescent="0.25">
      <c r="A8246" s="41" t="s">
        <v>88</v>
      </c>
      <c r="B8246" s="42">
        <v>1.2</v>
      </c>
      <c r="C8246" s="42">
        <v>1410</v>
      </c>
      <c r="D8246" s="42">
        <v>1175</v>
      </c>
      <c r="E8246" s="43">
        <v>44621</v>
      </c>
    </row>
    <row r="8247" spans="1:5" x14ac:dyDescent="0.25">
      <c r="A8247" s="41" t="s">
        <v>88</v>
      </c>
      <c r="B8247" s="42">
        <v>0.6</v>
      </c>
      <c r="C8247" s="42">
        <v>705</v>
      </c>
      <c r="D8247" s="42">
        <v>1175</v>
      </c>
      <c r="E8247" s="43">
        <v>44621</v>
      </c>
    </row>
    <row r="8248" spans="1:5" x14ac:dyDescent="0.25">
      <c r="A8248" s="41" t="s">
        <v>88</v>
      </c>
      <c r="B8248" s="42">
        <v>1.65</v>
      </c>
      <c r="C8248" s="42">
        <v>1938.75</v>
      </c>
      <c r="D8248" s="42">
        <v>1175</v>
      </c>
      <c r="E8248" s="43">
        <v>44621</v>
      </c>
    </row>
    <row r="8249" spans="1:5" x14ac:dyDescent="0.25">
      <c r="A8249" s="41" t="s">
        <v>88</v>
      </c>
      <c r="B8249" s="42">
        <v>1.55</v>
      </c>
      <c r="C8249" s="42">
        <v>1821.25</v>
      </c>
      <c r="D8249" s="42">
        <v>1175</v>
      </c>
      <c r="E8249" s="43">
        <v>44621</v>
      </c>
    </row>
    <row r="8250" spans="1:5" x14ac:dyDescent="0.25">
      <c r="A8250" s="41" t="s">
        <v>88</v>
      </c>
      <c r="B8250" s="42">
        <v>1.65</v>
      </c>
      <c r="C8250" s="42">
        <v>1938.75</v>
      </c>
      <c r="D8250" s="42">
        <v>1175</v>
      </c>
      <c r="E8250" s="43">
        <v>44621</v>
      </c>
    </row>
    <row r="8251" spans="1:5" x14ac:dyDescent="0.25">
      <c r="A8251" s="41" t="s">
        <v>100</v>
      </c>
      <c r="B8251" s="42">
        <v>2.06</v>
      </c>
      <c r="C8251" s="42">
        <v>5726.8</v>
      </c>
      <c r="D8251" s="42">
        <v>2780</v>
      </c>
      <c r="E8251" s="43">
        <v>44621</v>
      </c>
    </row>
    <row r="8252" spans="1:5" x14ac:dyDescent="0.25">
      <c r="A8252" s="41" t="s">
        <v>100</v>
      </c>
      <c r="B8252" s="42">
        <v>2.06</v>
      </c>
      <c r="C8252" s="42">
        <v>5726.8</v>
      </c>
      <c r="D8252" s="42">
        <v>2780</v>
      </c>
      <c r="E8252" s="43">
        <v>44621</v>
      </c>
    </row>
    <row r="8253" spans="1:5" x14ac:dyDescent="0.25">
      <c r="A8253" s="41" t="s">
        <v>100</v>
      </c>
      <c r="B8253" s="42">
        <v>1.7170000000000001</v>
      </c>
      <c r="C8253" s="42">
        <v>4773.25</v>
      </c>
      <c r="D8253" s="42">
        <v>2779.99</v>
      </c>
      <c r="E8253" s="43">
        <v>44621</v>
      </c>
    </row>
    <row r="8254" spans="1:5" x14ac:dyDescent="0.25">
      <c r="A8254" s="41" t="s">
        <v>100</v>
      </c>
      <c r="B8254" s="42">
        <v>0.6</v>
      </c>
      <c r="C8254" s="42">
        <v>1679.25</v>
      </c>
      <c r="D8254" s="42">
        <v>2798.75</v>
      </c>
      <c r="E8254" s="43">
        <v>44621</v>
      </c>
    </row>
    <row r="8255" spans="1:5" x14ac:dyDescent="0.25">
      <c r="A8255" s="41" t="s">
        <v>100</v>
      </c>
      <c r="B8255" s="42">
        <v>1.7170000000000001</v>
      </c>
      <c r="C8255" s="42">
        <v>4942.12</v>
      </c>
      <c r="D8255" s="42">
        <v>2878.35</v>
      </c>
      <c r="E8255" s="43">
        <v>44621</v>
      </c>
    </row>
    <row r="8256" spans="1:5" x14ac:dyDescent="0.25">
      <c r="A8256" s="41" t="s">
        <v>100</v>
      </c>
      <c r="B8256" s="42">
        <v>1.7170000000000001</v>
      </c>
      <c r="C8256" s="42">
        <v>4848.5</v>
      </c>
      <c r="D8256" s="42">
        <v>2823.82</v>
      </c>
      <c r="E8256" s="43">
        <v>44621</v>
      </c>
    </row>
    <row r="8257" spans="1:5" x14ac:dyDescent="0.25">
      <c r="A8257" s="41" t="s">
        <v>100</v>
      </c>
      <c r="B8257" s="42">
        <v>1.8180000000000001</v>
      </c>
      <c r="C8257" s="42">
        <v>5290.39</v>
      </c>
      <c r="D8257" s="42">
        <v>2910.01</v>
      </c>
      <c r="E8257" s="43">
        <v>44621</v>
      </c>
    </row>
    <row r="8258" spans="1:5" x14ac:dyDescent="0.25">
      <c r="A8258" s="41" t="s">
        <v>100</v>
      </c>
      <c r="B8258" s="42">
        <v>2.02</v>
      </c>
      <c r="C8258" s="42">
        <v>5878.21</v>
      </c>
      <c r="D8258" s="42">
        <v>2910</v>
      </c>
      <c r="E8258" s="43">
        <v>44621</v>
      </c>
    </row>
    <row r="8259" spans="1:5" x14ac:dyDescent="0.25">
      <c r="A8259" s="41" t="s">
        <v>100</v>
      </c>
      <c r="B8259" s="42">
        <v>1.2929999999999999</v>
      </c>
      <c r="C8259" s="42">
        <v>3762.64</v>
      </c>
      <c r="D8259" s="42">
        <v>2910.01</v>
      </c>
      <c r="E8259" s="43">
        <v>44621</v>
      </c>
    </row>
    <row r="8260" spans="1:5" x14ac:dyDescent="0.25">
      <c r="A8260" s="41" t="s">
        <v>100</v>
      </c>
      <c r="B8260" s="42">
        <v>1.7170000000000001</v>
      </c>
      <c r="C8260" s="42">
        <v>4996.4799999999996</v>
      </c>
      <c r="D8260" s="42">
        <v>2910.01</v>
      </c>
      <c r="E8260" s="43">
        <v>44621</v>
      </c>
    </row>
    <row r="8261" spans="1:5" x14ac:dyDescent="0.25">
      <c r="A8261" s="41" t="s">
        <v>100</v>
      </c>
      <c r="B8261" s="42">
        <v>1.7170000000000001</v>
      </c>
      <c r="C8261" s="42">
        <v>4996.4799999999996</v>
      </c>
      <c r="D8261" s="42">
        <v>2910.01</v>
      </c>
      <c r="E8261" s="43">
        <v>44621</v>
      </c>
    </row>
    <row r="8262" spans="1:5" x14ac:dyDescent="0.25">
      <c r="A8262" s="41" t="s">
        <v>100</v>
      </c>
      <c r="B8262" s="42">
        <v>1.7170000000000001</v>
      </c>
      <c r="C8262" s="42">
        <v>4996.4799999999996</v>
      </c>
      <c r="D8262" s="42">
        <v>2910.01</v>
      </c>
      <c r="E8262" s="43">
        <v>44621</v>
      </c>
    </row>
    <row r="8263" spans="1:5" x14ac:dyDescent="0.25">
      <c r="A8263" s="41" t="s">
        <v>100</v>
      </c>
      <c r="B8263" s="42">
        <v>2.7E-2</v>
      </c>
      <c r="C8263" s="42">
        <v>78.569999999999993</v>
      </c>
      <c r="D8263" s="42">
        <v>2910</v>
      </c>
      <c r="E8263" s="43">
        <v>44621</v>
      </c>
    </row>
    <row r="8264" spans="1:5" x14ac:dyDescent="0.25">
      <c r="A8264" s="41" t="s">
        <v>100</v>
      </c>
      <c r="B8264" s="42">
        <v>2.101</v>
      </c>
      <c r="C8264" s="42">
        <v>6113.92</v>
      </c>
      <c r="D8264" s="42">
        <v>2910</v>
      </c>
      <c r="E8264" s="43">
        <v>44621</v>
      </c>
    </row>
    <row r="8265" spans="1:5" x14ac:dyDescent="0.25">
      <c r="A8265" s="41" t="s">
        <v>100</v>
      </c>
      <c r="B8265" s="42">
        <v>0.35099999999999998</v>
      </c>
      <c r="C8265" s="42">
        <v>1021.41</v>
      </c>
      <c r="D8265" s="42">
        <v>2910</v>
      </c>
      <c r="E8265" s="43">
        <v>44621</v>
      </c>
    </row>
    <row r="8266" spans="1:5" x14ac:dyDescent="0.25">
      <c r="A8266" s="41" t="s">
        <v>100</v>
      </c>
      <c r="B8266" s="42">
        <v>2.101</v>
      </c>
      <c r="C8266" s="42">
        <v>6574.67</v>
      </c>
      <c r="D8266" s="42">
        <v>3129.31</v>
      </c>
      <c r="E8266" s="43">
        <v>44621</v>
      </c>
    </row>
    <row r="8267" spans="1:5" x14ac:dyDescent="0.25">
      <c r="A8267" s="41" t="s">
        <v>100</v>
      </c>
      <c r="B8267" s="42">
        <v>2.101</v>
      </c>
      <c r="C8267" s="42">
        <v>6639.17</v>
      </c>
      <c r="D8267" s="42">
        <v>3160</v>
      </c>
      <c r="E8267" s="43">
        <v>44621</v>
      </c>
    </row>
    <row r="8268" spans="1:5" x14ac:dyDescent="0.25">
      <c r="A8268" s="41" t="s">
        <v>100</v>
      </c>
      <c r="B8268" s="42">
        <v>2.161</v>
      </c>
      <c r="C8268" s="42">
        <v>6828.76</v>
      </c>
      <c r="D8268" s="42">
        <v>3160</v>
      </c>
      <c r="E8268" s="43">
        <v>44621</v>
      </c>
    </row>
    <row r="8269" spans="1:5" x14ac:dyDescent="0.25">
      <c r="A8269" s="41" t="s">
        <v>100</v>
      </c>
      <c r="B8269" s="42">
        <v>2.161</v>
      </c>
      <c r="C8269" s="42">
        <v>6828.77</v>
      </c>
      <c r="D8269" s="42">
        <v>3160</v>
      </c>
      <c r="E8269" s="43">
        <v>44621</v>
      </c>
    </row>
    <row r="8270" spans="1:5" x14ac:dyDescent="0.25">
      <c r="A8270" s="41" t="s">
        <v>100</v>
      </c>
      <c r="B8270" s="42">
        <v>2.202</v>
      </c>
      <c r="C8270" s="42">
        <v>6958.32</v>
      </c>
      <c r="D8270" s="42">
        <v>3160</v>
      </c>
      <c r="E8270" s="43">
        <v>44621</v>
      </c>
    </row>
    <row r="8271" spans="1:5" x14ac:dyDescent="0.25">
      <c r="A8271" s="41" t="s">
        <v>100</v>
      </c>
      <c r="B8271" s="42">
        <v>2.202</v>
      </c>
      <c r="C8271" s="42">
        <v>6958.33</v>
      </c>
      <c r="D8271" s="42">
        <v>3160</v>
      </c>
      <c r="E8271" s="43">
        <v>44621</v>
      </c>
    </row>
    <row r="8272" spans="1:5" x14ac:dyDescent="0.25">
      <c r="A8272" s="41" t="s">
        <v>100</v>
      </c>
      <c r="B8272" s="42">
        <v>2.161</v>
      </c>
      <c r="C8272" s="42">
        <v>7826.93</v>
      </c>
      <c r="D8272" s="42">
        <v>3621.9</v>
      </c>
      <c r="E8272" s="43">
        <v>44621</v>
      </c>
    </row>
    <row r="8273" spans="1:5" x14ac:dyDescent="0.25">
      <c r="A8273" s="41" t="s">
        <v>100</v>
      </c>
      <c r="B8273" s="42">
        <v>2.161</v>
      </c>
      <c r="C8273" s="42">
        <v>8082.12</v>
      </c>
      <c r="D8273" s="42">
        <v>3739.99</v>
      </c>
      <c r="E8273" s="43">
        <v>44621</v>
      </c>
    </row>
    <row r="8274" spans="1:5" x14ac:dyDescent="0.25">
      <c r="A8274" s="41" t="s">
        <v>100</v>
      </c>
      <c r="B8274" s="42">
        <v>2.161</v>
      </c>
      <c r="C8274" s="42">
        <v>8082.12</v>
      </c>
      <c r="D8274" s="42">
        <v>3739.99</v>
      </c>
      <c r="E8274" s="43">
        <v>44621</v>
      </c>
    </row>
    <row r="8275" spans="1:5" x14ac:dyDescent="0.25">
      <c r="A8275" s="41" t="s">
        <v>100</v>
      </c>
      <c r="B8275" s="42">
        <v>2.161</v>
      </c>
      <c r="C8275" s="42">
        <v>8082.12</v>
      </c>
      <c r="D8275" s="42">
        <v>3739.99</v>
      </c>
      <c r="E8275" s="43">
        <v>44621</v>
      </c>
    </row>
    <row r="8276" spans="1:5" x14ac:dyDescent="0.25">
      <c r="A8276" s="41" t="s">
        <v>100</v>
      </c>
      <c r="B8276" s="42">
        <v>2.161</v>
      </c>
      <c r="C8276" s="42">
        <v>8082.12</v>
      </c>
      <c r="D8276" s="42">
        <v>3739.99</v>
      </c>
      <c r="E8276" s="43">
        <v>44621</v>
      </c>
    </row>
    <row r="8277" spans="1:5" x14ac:dyDescent="0.25">
      <c r="A8277" s="41" t="s">
        <v>100</v>
      </c>
      <c r="B8277" s="42">
        <v>1.5960000000000001</v>
      </c>
      <c r="C8277" s="42">
        <v>5969.03</v>
      </c>
      <c r="D8277" s="42">
        <v>3739.99</v>
      </c>
      <c r="E8277" s="43">
        <v>44621</v>
      </c>
    </row>
    <row r="8278" spans="1:5" x14ac:dyDescent="0.25">
      <c r="A8278" s="41" t="s">
        <v>100</v>
      </c>
      <c r="B8278" s="42">
        <v>1.5149999999999999</v>
      </c>
      <c r="C8278" s="42">
        <v>5666.09</v>
      </c>
      <c r="D8278" s="42">
        <v>3739.99</v>
      </c>
      <c r="E8278" s="43">
        <v>44621</v>
      </c>
    </row>
    <row r="8279" spans="1:5" x14ac:dyDescent="0.25">
      <c r="A8279" s="41" t="s">
        <v>100</v>
      </c>
      <c r="B8279" s="42">
        <v>1.7170000000000001</v>
      </c>
      <c r="C8279" s="42">
        <v>6421.56</v>
      </c>
      <c r="D8279" s="42">
        <v>3739.99</v>
      </c>
      <c r="E8279" s="43">
        <v>44621</v>
      </c>
    </row>
    <row r="8280" spans="1:5" x14ac:dyDescent="0.25">
      <c r="A8280" s="41" t="s">
        <v>100</v>
      </c>
      <c r="B8280" s="42">
        <v>0.41199999999999998</v>
      </c>
      <c r="C8280" s="42">
        <v>1540.88</v>
      </c>
      <c r="D8280" s="42">
        <v>3740</v>
      </c>
      <c r="E8280" s="43">
        <v>44621</v>
      </c>
    </row>
    <row r="8281" spans="1:5" x14ac:dyDescent="0.25">
      <c r="A8281" s="41" t="s">
        <v>100</v>
      </c>
      <c r="B8281" s="42">
        <v>1.5149999999999999</v>
      </c>
      <c r="C8281" s="42">
        <v>5666.09</v>
      </c>
      <c r="D8281" s="42">
        <v>3739.99</v>
      </c>
      <c r="E8281" s="43">
        <v>44621</v>
      </c>
    </row>
    <row r="8282" spans="1:5" x14ac:dyDescent="0.25">
      <c r="A8282" s="41" t="s">
        <v>100</v>
      </c>
      <c r="B8282" s="42">
        <v>1.5760000000000001</v>
      </c>
      <c r="C8282" s="42">
        <v>5894.22</v>
      </c>
      <c r="D8282" s="42">
        <v>3739.99</v>
      </c>
      <c r="E8282" s="43">
        <v>44621</v>
      </c>
    </row>
    <row r="8283" spans="1:5" x14ac:dyDescent="0.25">
      <c r="A8283" s="41" t="s">
        <v>100</v>
      </c>
      <c r="B8283" s="42">
        <v>1.6160000000000001</v>
      </c>
      <c r="C8283" s="42">
        <v>5923.49</v>
      </c>
      <c r="D8283" s="42">
        <v>3665.53</v>
      </c>
      <c r="E8283" s="43">
        <v>44621</v>
      </c>
    </row>
    <row r="8284" spans="1:5" x14ac:dyDescent="0.25">
      <c r="A8284" s="41" t="s">
        <v>100</v>
      </c>
      <c r="B8284" s="42">
        <v>1.6160000000000001</v>
      </c>
      <c r="C8284" s="42">
        <v>5688.32</v>
      </c>
      <c r="D8284" s="42">
        <v>3520</v>
      </c>
      <c r="E8284" s="43">
        <v>44621</v>
      </c>
    </row>
    <row r="8285" spans="1:5" x14ac:dyDescent="0.25">
      <c r="A8285" s="41" t="s">
        <v>100</v>
      </c>
      <c r="B8285" s="42">
        <v>1.6160000000000001</v>
      </c>
      <c r="C8285" s="42">
        <v>5688.32</v>
      </c>
      <c r="D8285" s="42">
        <v>3520</v>
      </c>
      <c r="E8285" s="43">
        <v>44621</v>
      </c>
    </row>
    <row r="8286" spans="1:5" x14ac:dyDescent="0.25">
      <c r="A8286" s="41" t="s">
        <v>163</v>
      </c>
      <c r="B8286" s="42">
        <v>3.0150000000000001</v>
      </c>
      <c r="C8286" s="42">
        <v>3996.55</v>
      </c>
      <c r="D8286" s="42">
        <v>1325.56</v>
      </c>
      <c r="E8286" s="43">
        <v>44621</v>
      </c>
    </row>
    <row r="8287" spans="1:5" x14ac:dyDescent="0.25">
      <c r="A8287" s="41" t="s">
        <v>163</v>
      </c>
      <c r="B8287" s="42">
        <v>1.17</v>
      </c>
      <c r="C8287" s="42">
        <v>1550.9</v>
      </c>
      <c r="D8287" s="42">
        <v>1325.56</v>
      </c>
      <c r="E8287" s="43">
        <v>44621</v>
      </c>
    </row>
    <row r="8288" spans="1:5" x14ac:dyDescent="0.25">
      <c r="A8288" s="41" t="s">
        <v>163</v>
      </c>
      <c r="B8288" s="42">
        <v>2.7</v>
      </c>
      <c r="C8288" s="42">
        <v>3579</v>
      </c>
      <c r="D8288" s="42">
        <v>1325.56</v>
      </c>
      <c r="E8288" s="43">
        <v>44621</v>
      </c>
    </row>
    <row r="8289" spans="1:5" x14ac:dyDescent="0.25">
      <c r="A8289" s="41" t="s">
        <v>163</v>
      </c>
      <c r="B8289" s="42">
        <v>2.7</v>
      </c>
      <c r="C8289" s="42">
        <v>3849</v>
      </c>
      <c r="D8289" s="42">
        <v>1425.56</v>
      </c>
      <c r="E8289" s="43">
        <v>44621</v>
      </c>
    </row>
    <row r="8290" spans="1:5" x14ac:dyDescent="0.25">
      <c r="A8290" s="41" t="s">
        <v>163</v>
      </c>
      <c r="B8290" s="42">
        <v>5.0250000000000004</v>
      </c>
      <c r="C8290" s="42">
        <v>7163.42</v>
      </c>
      <c r="D8290" s="42">
        <v>1425.56</v>
      </c>
      <c r="E8290" s="43">
        <v>44621</v>
      </c>
    </row>
    <row r="8291" spans="1:5" x14ac:dyDescent="0.25">
      <c r="A8291" s="41" t="s">
        <v>163</v>
      </c>
      <c r="B8291" s="42">
        <v>1.1719999999999999</v>
      </c>
      <c r="C8291" s="42">
        <v>1666.32</v>
      </c>
      <c r="D8291" s="42">
        <v>1421.77</v>
      </c>
      <c r="E8291" s="43">
        <v>44621</v>
      </c>
    </row>
    <row r="8292" spans="1:5" x14ac:dyDescent="0.25">
      <c r="A8292" s="41" t="s">
        <v>163</v>
      </c>
      <c r="B8292" s="42">
        <v>0.55300000000000005</v>
      </c>
      <c r="C8292" s="42">
        <v>785.26</v>
      </c>
      <c r="D8292" s="42">
        <v>1420</v>
      </c>
      <c r="E8292" s="43">
        <v>44621</v>
      </c>
    </row>
    <row r="8293" spans="1:5" x14ac:dyDescent="0.25">
      <c r="A8293" s="41" t="s">
        <v>163</v>
      </c>
      <c r="B8293" s="42">
        <v>1.35</v>
      </c>
      <c r="C8293" s="42">
        <v>1917</v>
      </c>
      <c r="D8293" s="42">
        <v>1420</v>
      </c>
      <c r="E8293" s="43">
        <v>44621</v>
      </c>
    </row>
    <row r="8294" spans="1:5" x14ac:dyDescent="0.25">
      <c r="A8294" s="41" t="s">
        <v>163</v>
      </c>
      <c r="B8294" s="42">
        <v>0.82</v>
      </c>
      <c r="C8294" s="42">
        <v>1168.96</v>
      </c>
      <c r="D8294" s="42">
        <v>1425.56</v>
      </c>
      <c r="E8294" s="43">
        <v>44621</v>
      </c>
    </row>
    <row r="8295" spans="1:5" x14ac:dyDescent="0.25">
      <c r="A8295" s="41" t="s">
        <v>163</v>
      </c>
      <c r="B8295" s="42">
        <v>1.88</v>
      </c>
      <c r="C8295" s="42">
        <v>2680.04</v>
      </c>
      <c r="D8295" s="42">
        <v>1425.55</v>
      </c>
      <c r="E8295" s="43">
        <v>44621</v>
      </c>
    </row>
    <row r="8296" spans="1:5" x14ac:dyDescent="0.25">
      <c r="A8296" s="41" t="s">
        <v>246</v>
      </c>
      <c r="B8296" s="42">
        <v>5.5</v>
      </c>
      <c r="C8296" s="42">
        <v>8124.09</v>
      </c>
      <c r="D8296" s="42">
        <v>1477.11</v>
      </c>
      <c r="E8296" s="43">
        <v>44621</v>
      </c>
    </row>
    <row r="8297" spans="1:5" x14ac:dyDescent="0.25">
      <c r="A8297" s="41" t="s">
        <v>64</v>
      </c>
      <c r="B8297" s="42">
        <v>0.9</v>
      </c>
      <c r="C8297" s="42">
        <v>2070</v>
      </c>
      <c r="D8297" s="42">
        <v>2300</v>
      </c>
      <c r="E8297" s="43">
        <v>44621</v>
      </c>
    </row>
    <row r="8298" spans="1:5" x14ac:dyDescent="0.25">
      <c r="A8298" s="41" t="s">
        <v>64</v>
      </c>
      <c r="B8298" s="42">
        <v>2.1669999999999998</v>
      </c>
      <c r="C8298" s="42">
        <v>4984.1000000000004</v>
      </c>
      <c r="D8298" s="42">
        <v>2300</v>
      </c>
      <c r="E8298" s="43">
        <v>44621</v>
      </c>
    </row>
    <row r="8299" spans="1:5" x14ac:dyDescent="0.25">
      <c r="A8299" s="41" t="s">
        <v>64</v>
      </c>
      <c r="B8299" s="42">
        <v>13.391999999999999</v>
      </c>
      <c r="C8299" s="42">
        <v>30797</v>
      </c>
      <c r="D8299" s="42">
        <v>2300</v>
      </c>
      <c r="E8299" s="43">
        <v>44621</v>
      </c>
    </row>
    <row r="8300" spans="1:5" x14ac:dyDescent="0.25">
      <c r="A8300" s="41" t="s">
        <v>64</v>
      </c>
      <c r="B8300" s="42">
        <v>2.9409999999999998</v>
      </c>
      <c r="C8300" s="42">
        <v>6764.3</v>
      </c>
      <c r="D8300" s="42">
        <v>2300</v>
      </c>
      <c r="E8300" s="43">
        <v>44621</v>
      </c>
    </row>
    <row r="8301" spans="1:5" x14ac:dyDescent="0.25">
      <c r="A8301" s="41" t="s">
        <v>64</v>
      </c>
      <c r="B8301" s="42">
        <v>9.8000000000000007</v>
      </c>
      <c r="C8301" s="42">
        <v>22540</v>
      </c>
      <c r="D8301" s="42">
        <v>2300</v>
      </c>
      <c r="E8301" s="43">
        <v>44621</v>
      </c>
    </row>
    <row r="8302" spans="1:5" x14ac:dyDescent="0.25">
      <c r="A8302" s="41" t="s">
        <v>64</v>
      </c>
      <c r="B8302" s="42">
        <v>2.3839999999999999</v>
      </c>
      <c r="C8302" s="42">
        <v>5483.2</v>
      </c>
      <c r="D8302" s="42">
        <v>2300</v>
      </c>
      <c r="E8302" s="43">
        <v>44621</v>
      </c>
    </row>
    <row r="8303" spans="1:5" x14ac:dyDescent="0.25">
      <c r="A8303" s="41" t="s">
        <v>64</v>
      </c>
      <c r="B8303" s="42">
        <v>5.3159999999999998</v>
      </c>
      <c r="C8303" s="42">
        <v>12226.8</v>
      </c>
      <c r="D8303" s="42">
        <v>2300</v>
      </c>
      <c r="E8303" s="43">
        <v>44621</v>
      </c>
    </row>
    <row r="8304" spans="1:5" x14ac:dyDescent="0.25">
      <c r="A8304" s="41" t="s">
        <v>65</v>
      </c>
      <c r="B8304" s="42">
        <v>6.3179999999999996</v>
      </c>
      <c r="C8304" s="42">
        <v>14381.979299999999</v>
      </c>
      <c r="D8304" s="42">
        <v>2276.35</v>
      </c>
      <c r="E8304" s="43">
        <v>44621</v>
      </c>
    </row>
    <row r="8305" spans="1:5" x14ac:dyDescent="0.25">
      <c r="A8305" s="41" t="s">
        <v>65</v>
      </c>
      <c r="B8305" s="42">
        <v>8.3930000000000007</v>
      </c>
      <c r="C8305" s="42">
        <v>19105.405549999999</v>
      </c>
      <c r="D8305" s="42">
        <v>2276.35</v>
      </c>
      <c r="E8305" s="43">
        <v>44621</v>
      </c>
    </row>
    <row r="8306" spans="1:5" x14ac:dyDescent="0.25">
      <c r="A8306" s="41" t="s">
        <v>65</v>
      </c>
      <c r="B8306" s="42">
        <v>6.8849999999999998</v>
      </c>
      <c r="C8306" s="42">
        <v>15672.669749999999</v>
      </c>
      <c r="D8306" s="42">
        <v>2276.35</v>
      </c>
      <c r="E8306" s="43">
        <v>44621</v>
      </c>
    </row>
    <row r="8307" spans="1:5" x14ac:dyDescent="0.25">
      <c r="A8307" s="41" t="s">
        <v>65</v>
      </c>
      <c r="B8307" s="42">
        <v>12.039</v>
      </c>
      <c r="C8307" s="42">
        <v>27404.977649999997</v>
      </c>
      <c r="D8307" s="42">
        <v>2276.35</v>
      </c>
      <c r="E8307" s="43">
        <v>44621</v>
      </c>
    </row>
    <row r="8308" spans="1:5" x14ac:dyDescent="0.25">
      <c r="A8308" s="41" t="s">
        <v>65</v>
      </c>
      <c r="B8308" s="42">
        <v>6.5279999999999996</v>
      </c>
      <c r="C8308" s="42">
        <v>14860.012799999999</v>
      </c>
      <c r="D8308" s="42">
        <v>2276.35</v>
      </c>
      <c r="E8308" s="43">
        <v>44621</v>
      </c>
    </row>
    <row r="8309" spans="1:5" x14ac:dyDescent="0.25">
      <c r="A8309" s="41" t="s">
        <v>65</v>
      </c>
      <c r="B8309" s="42">
        <v>6.3719999999999999</v>
      </c>
      <c r="C8309" s="42">
        <v>14504.902199999999</v>
      </c>
      <c r="D8309" s="42">
        <v>2276.35</v>
      </c>
      <c r="E8309" s="43">
        <v>44621</v>
      </c>
    </row>
    <row r="8310" spans="1:5" x14ac:dyDescent="0.25">
      <c r="A8310" s="41" t="s">
        <v>65</v>
      </c>
      <c r="B8310" s="42">
        <v>0.68799999999999994</v>
      </c>
      <c r="C8310" s="42">
        <v>1566.14</v>
      </c>
      <c r="D8310" s="42">
        <v>2276.37</v>
      </c>
      <c r="E8310" s="43">
        <v>44621</v>
      </c>
    </row>
    <row r="8311" spans="1:5" x14ac:dyDescent="0.25">
      <c r="A8311" s="41" t="s">
        <v>65</v>
      </c>
      <c r="B8311" s="42">
        <v>6.5970000000000004</v>
      </c>
      <c r="C8311" s="42">
        <v>15017.23</v>
      </c>
      <c r="D8311" s="42">
        <v>2276.37</v>
      </c>
      <c r="E8311" s="43">
        <v>44621</v>
      </c>
    </row>
    <row r="8312" spans="1:5" x14ac:dyDescent="0.25">
      <c r="A8312" s="41" t="s">
        <v>65</v>
      </c>
      <c r="B8312" s="42">
        <v>1.5860000000000001</v>
      </c>
      <c r="C8312" s="42">
        <v>3610.33</v>
      </c>
      <c r="D8312" s="42">
        <v>2276.37</v>
      </c>
      <c r="E8312" s="43">
        <v>44621</v>
      </c>
    </row>
    <row r="8313" spans="1:5" x14ac:dyDescent="0.25">
      <c r="A8313" s="41" t="s">
        <v>65</v>
      </c>
      <c r="B8313" s="42">
        <v>0.51900000000000002</v>
      </c>
      <c r="C8313" s="42">
        <v>1181.44</v>
      </c>
      <c r="D8313" s="42">
        <v>2276.38</v>
      </c>
      <c r="E8313" s="43">
        <v>44621</v>
      </c>
    </row>
    <row r="8314" spans="1:5" x14ac:dyDescent="0.25">
      <c r="A8314" s="41" t="s">
        <v>65</v>
      </c>
      <c r="B8314" s="42">
        <v>5.5960000000000001</v>
      </c>
      <c r="C8314" s="42">
        <v>12738.58</v>
      </c>
      <c r="D8314" s="42">
        <v>2276.37</v>
      </c>
      <c r="E8314" s="43">
        <v>44621</v>
      </c>
    </row>
    <row r="8315" spans="1:5" x14ac:dyDescent="0.25">
      <c r="A8315" s="41" t="s">
        <v>65</v>
      </c>
      <c r="B8315" s="42">
        <v>2.5459999999999998</v>
      </c>
      <c r="C8315" s="42">
        <v>5795.65</v>
      </c>
      <c r="D8315" s="42">
        <v>2276.37</v>
      </c>
      <c r="E8315" s="43">
        <v>44621</v>
      </c>
    </row>
    <row r="8316" spans="1:5" x14ac:dyDescent="0.25">
      <c r="A8316" s="41" t="s">
        <v>65</v>
      </c>
      <c r="B8316" s="42">
        <v>4.3490000000000002</v>
      </c>
      <c r="C8316" s="42">
        <v>9899.8461499999994</v>
      </c>
      <c r="D8316" s="42">
        <v>2276.35</v>
      </c>
      <c r="E8316" s="43">
        <v>44621</v>
      </c>
    </row>
    <row r="8317" spans="1:5" x14ac:dyDescent="0.25">
      <c r="A8317" s="41" t="s">
        <v>65</v>
      </c>
      <c r="B8317" s="42">
        <v>7.3630000000000004</v>
      </c>
      <c r="C8317" s="42">
        <v>16760.765050000002</v>
      </c>
      <c r="D8317" s="42">
        <v>2276.35</v>
      </c>
      <c r="E8317" s="43">
        <v>44621</v>
      </c>
    </row>
    <row r="8318" spans="1:5" x14ac:dyDescent="0.25">
      <c r="A8318" s="41" t="s">
        <v>65</v>
      </c>
      <c r="B8318" s="42">
        <v>1.391</v>
      </c>
      <c r="C8318" s="42">
        <v>3166.4028499999999</v>
      </c>
      <c r="D8318" s="42">
        <v>2276.35</v>
      </c>
      <c r="E8318" s="43">
        <v>44621</v>
      </c>
    </row>
    <row r="8319" spans="1:5" x14ac:dyDescent="0.25">
      <c r="A8319" s="41" t="s">
        <v>65</v>
      </c>
      <c r="B8319" s="42">
        <v>5.01</v>
      </c>
      <c r="C8319" s="42">
        <v>11404.513499999999</v>
      </c>
      <c r="D8319" s="42">
        <v>2276.35</v>
      </c>
      <c r="E8319" s="43">
        <v>44621</v>
      </c>
    </row>
    <row r="8320" spans="1:5" x14ac:dyDescent="0.25">
      <c r="A8320" s="41" t="s">
        <v>65</v>
      </c>
      <c r="B8320" s="42">
        <v>3.73</v>
      </c>
      <c r="C8320" s="42">
        <v>8490.7855</v>
      </c>
      <c r="D8320" s="42">
        <v>2276.35</v>
      </c>
      <c r="E8320" s="43">
        <v>44621</v>
      </c>
    </row>
    <row r="8321" spans="1:5" x14ac:dyDescent="0.25">
      <c r="A8321" s="41" t="s">
        <v>65</v>
      </c>
      <c r="B8321" s="42">
        <v>1.0309999999999999</v>
      </c>
      <c r="C8321" s="42">
        <v>2346.9168499999996</v>
      </c>
      <c r="D8321" s="42">
        <v>2276.35</v>
      </c>
      <c r="E8321" s="43">
        <v>44621</v>
      </c>
    </row>
    <row r="8322" spans="1:5" x14ac:dyDescent="0.25">
      <c r="A8322" s="41" t="s">
        <v>65</v>
      </c>
      <c r="B8322" s="42">
        <v>7.54</v>
      </c>
      <c r="C8322" s="42">
        <v>17163.679</v>
      </c>
      <c r="D8322" s="42">
        <v>2276.35</v>
      </c>
      <c r="E8322" s="43">
        <v>44621</v>
      </c>
    </row>
    <row r="8323" spans="1:5" x14ac:dyDescent="0.25">
      <c r="A8323" s="41" t="s">
        <v>65</v>
      </c>
      <c r="B8323" s="42">
        <v>1.5860000000000001</v>
      </c>
      <c r="C8323" s="42">
        <v>3610.2910999999999</v>
      </c>
      <c r="D8323" s="42">
        <v>2276.35</v>
      </c>
      <c r="E8323" s="43">
        <v>44621</v>
      </c>
    </row>
    <row r="8324" spans="1:5" x14ac:dyDescent="0.25">
      <c r="A8324" s="41" t="s">
        <v>65</v>
      </c>
      <c r="B8324" s="42">
        <v>2.5459999999999998</v>
      </c>
      <c r="C8324" s="42">
        <v>5795.5870999999997</v>
      </c>
      <c r="D8324" s="42">
        <v>2276.35</v>
      </c>
      <c r="E8324" s="43">
        <v>44621</v>
      </c>
    </row>
    <row r="8325" spans="1:5" x14ac:dyDescent="0.25">
      <c r="A8325" s="41" t="s">
        <v>65</v>
      </c>
      <c r="B8325" s="42">
        <v>4.9329999999999998</v>
      </c>
      <c r="C8325" s="42">
        <v>11229.234549999999</v>
      </c>
      <c r="D8325" s="42">
        <v>2276.35</v>
      </c>
      <c r="E8325" s="43">
        <v>44621</v>
      </c>
    </row>
    <row r="8326" spans="1:5" x14ac:dyDescent="0.25">
      <c r="A8326" s="41" t="s">
        <v>65</v>
      </c>
      <c r="B8326" s="42">
        <v>3.3260000000000001</v>
      </c>
      <c r="C8326" s="42">
        <v>7571.1400999999996</v>
      </c>
      <c r="D8326" s="42">
        <v>2276.35</v>
      </c>
      <c r="E8326" s="43">
        <v>44621</v>
      </c>
    </row>
    <row r="8327" spans="1:5" x14ac:dyDescent="0.25">
      <c r="A8327" s="41" t="s">
        <v>65</v>
      </c>
      <c r="B8327" s="42">
        <v>0.97299999999999998</v>
      </c>
      <c r="C8327" s="42">
        <v>2214.8885499999997</v>
      </c>
      <c r="D8327" s="42">
        <v>2276.35</v>
      </c>
      <c r="E8327" s="43">
        <v>44621</v>
      </c>
    </row>
    <row r="8328" spans="1:5" x14ac:dyDescent="0.25">
      <c r="A8328" s="41" t="s">
        <v>65</v>
      </c>
      <c r="B8328" s="42">
        <v>1.964</v>
      </c>
      <c r="C8328" s="42">
        <v>4470.7514000000001</v>
      </c>
      <c r="D8328" s="42">
        <v>2276.35</v>
      </c>
      <c r="E8328" s="43">
        <v>44621</v>
      </c>
    </row>
    <row r="8329" spans="1:5" x14ac:dyDescent="0.25">
      <c r="A8329" s="41" t="s">
        <v>65</v>
      </c>
      <c r="B8329" s="42">
        <v>6.5279999999999996</v>
      </c>
      <c r="C8329" s="42">
        <v>14860.012799999999</v>
      </c>
      <c r="D8329" s="42">
        <v>2276.35</v>
      </c>
      <c r="E8329" s="43">
        <v>44621</v>
      </c>
    </row>
    <row r="8330" spans="1:5" x14ac:dyDescent="0.25">
      <c r="A8330" s="41" t="s">
        <v>65</v>
      </c>
      <c r="B8330" s="42">
        <v>8.6649999999999991</v>
      </c>
      <c r="C8330" s="42">
        <v>19724.572749999996</v>
      </c>
      <c r="D8330" s="42">
        <v>2276.35</v>
      </c>
      <c r="E8330" s="43">
        <v>44621</v>
      </c>
    </row>
    <row r="8331" spans="1:5" x14ac:dyDescent="0.25">
      <c r="A8331" s="41" t="s">
        <v>65</v>
      </c>
      <c r="B8331" s="42">
        <v>11.532999999999999</v>
      </c>
      <c r="C8331" s="42">
        <v>26253.144549999997</v>
      </c>
      <c r="D8331" s="42">
        <v>2276.35</v>
      </c>
      <c r="E8331" s="43">
        <v>44621</v>
      </c>
    </row>
    <row r="8332" spans="1:5" x14ac:dyDescent="0.25">
      <c r="A8332" s="41" t="s">
        <v>65</v>
      </c>
      <c r="B8332" s="42">
        <v>6.9020000000000001</v>
      </c>
      <c r="C8332" s="42">
        <v>15711.37</v>
      </c>
      <c r="D8332" s="42">
        <v>2276.35</v>
      </c>
      <c r="E8332" s="43">
        <v>44621</v>
      </c>
    </row>
    <row r="8333" spans="1:5" x14ac:dyDescent="0.25">
      <c r="A8333" s="41" t="s">
        <v>65</v>
      </c>
      <c r="B8333" s="42">
        <v>3.7429999999999999</v>
      </c>
      <c r="C8333" s="42">
        <v>8520.3799999999992</v>
      </c>
      <c r="D8333" s="42">
        <v>2276.35</v>
      </c>
      <c r="E8333" s="43">
        <v>44621</v>
      </c>
    </row>
    <row r="8334" spans="1:5" x14ac:dyDescent="0.25">
      <c r="A8334" s="41" t="s">
        <v>65</v>
      </c>
      <c r="B8334" s="42">
        <v>2.855</v>
      </c>
      <c r="C8334" s="42">
        <v>6498.98</v>
      </c>
      <c r="D8334" s="42">
        <v>2276.35</v>
      </c>
      <c r="E8334" s="43">
        <v>44621</v>
      </c>
    </row>
    <row r="8335" spans="1:5" x14ac:dyDescent="0.25">
      <c r="A8335" s="41" t="s">
        <v>65</v>
      </c>
      <c r="B8335" s="42">
        <v>0.54500000000000004</v>
      </c>
      <c r="C8335" s="42">
        <v>1240.6099999999999</v>
      </c>
      <c r="D8335" s="42">
        <v>2276.35</v>
      </c>
      <c r="E8335" s="43">
        <v>44621</v>
      </c>
    </row>
    <row r="8336" spans="1:5" x14ac:dyDescent="0.25">
      <c r="A8336" s="41" t="s">
        <v>65</v>
      </c>
      <c r="B8336" s="42">
        <v>7.3630000000000004</v>
      </c>
      <c r="C8336" s="42">
        <v>16760.765050000002</v>
      </c>
      <c r="D8336" s="42">
        <v>2276.35</v>
      </c>
      <c r="E8336" s="43">
        <v>44621</v>
      </c>
    </row>
    <row r="8337" spans="1:5" x14ac:dyDescent="0.25">
      <c r="A8337" s="41" t="s">
        <v>65</v>
      </c>
      <c r="B8337" s="42">
        <v>2.5920000000000001</v>
      </c>
      <c r="C8337" s="42">
        <v>5900.2992000000004</v>
      </c>
      <c r="D8337" s="42">
        <v>2276.35</v>
      </c>
      <c r="E8337" s="43">
        <v>44621</v>
      </c>
    </row>
    <row r="8338" spans="1:5" x14ac:dyDescent="0.25">
      <c r="A8338" s="41" t="s">
        <v>65</v>
      </c>
      <c r="B8338" s="42">
        <v>2.73</v>
      </c>
      <c r="C8338" s="42">
        <v>6214.4354999999996</v>
      </c>
      <c r="D8338" s="42">
        <v>2276.35</v>
      </c>
      <c r="E8338" s="43">
        <v>44621</v>
      </c>
    </row>
    <row r="8339" spans="1:5" x14ac:dyDescent="0.25">
      <c r="A8339" s="41" t="s">
        <v>65</v>
      </c>
      <c r="B8339" s="42">
        <v>8.7789999999999999</v>
      </c>
      <c r="C8339" s="42">
        <v>19984.076649999999</v>
      </c>
      <c r="D8339" s="42">
        <v>2276.35</v>
      </c>
      <c r="E8339" s="43">
        <v>44621</v>
      </c>
    </row>
    <row r="8340" spans="1:5" x14ac:dyDescent="0.25">
      <c r="A8340" s="41" t="s">
        <v>65</v>
      </c>
      <c r="B8340" s="42">
        <v>5.6219999999999999</v>
      </c>
      <c r="C8340" s="42">
        <v>12797.6397</v>
      </c>
      <c r="D8340" s="42">
        <v>2276.35</v>
      </c>
      <c r="E8340" s="43">
        <v>44621</v>
      </c>
    </row>
    <row r="8341" spans="1:5" x14ac:dyDescent="0.25">
      <c r="A8341" s="41" t="s">
        <v>65</v>
      </c>
      <c r="B8341" s="42">
        <v>5.5960000000000001</v>
      </c>
      <c r="C8341" s="42">
        <v>12738.454599999999</v>
      </c>
      <c r="D8341" s="42">
        <v>2276.35</v>
      </c>
      <c r="E8341" s="43">
        <v>44621</v>
      </c>
    </row>
    <row r="8342" spans="1:5" x14ac:dyDescent="0.25">
      <c r="A8342" s="41" t="s">
        <v>65</v>
      </c>
      <c r="B8342" s="42">
        <v>1.145</v>
      </c>
      <c r="C8342" s="42">
        <v>2606.4207499999998</v>
      </c>
      <c r="D8342" s="42">
        <v>2276.35</v>
      </c>
      <c r="E8342" s="43">
        <v>44621</v>
      </c>
    </row>
    <row r="8343" spans="1:5" x14ac:dyDescent="0.25">
      <c r="A8343" s="41" t="s">
        <v>65</v>
      </c>
      <c r="B8343" s="42">
        <v>4.97</v>
      </c>
      <c r="C8343" s="42">
        <v>11313.459499999999</v>
      </c>
      <c r="D8343" s="42">
        <v>2276.35</v>
      </c>
      <c r="E8343" s="43">
        <v>44621</v>
      </c>
    </row>
    <row r="8344" spans="1:5" x14ac:dyDescent="0.25">
      <c r="A8344" s="41" t="s">
        <v>65</v>
      </c>
      <c r="B8344" s="42">
        <v>8.4809999999999999</v>
      </c>
      <c r="C8344" s="42">
        <v>19305.72435</v>
      </c>
      <c r="D8344" s="42">
        <v>2276.35</v>
      </c>
      <c r="E8344" s="43">
        <v>44621</v>
      </c>
    </row>
    <row r="8345" spans="1:5" x14ac:dyDescent="0.25">
      <c r="A8345" s="41" t="s">
        <v>65</v>
      </c>
      <c r="B8345" s="42">
        <v>1.865</v>
      </c>
      <c r="C8345" s="42">
        <v>4245.39275</v>
      </c>
      <c r="D8345" s="42">
        <v>2276.35</v>
      </c>
      <c r="E8345" s="43">
        <v>44621</v>
      </c>
    </row>
    <row r="8346" spans="1:5" x14ac:dyDescent="0.25">
      <c r="A8346" s="41" t="s">
        <v>65</v>
      </c>
      <c r="B8346" s="42">
        <v>2.6349999999999998</v>
      </c>
      <c r="C8346" s="42">
        <v>5998.1822499999989</v>
      </c>
      <c r="D8346" s="42">
        <v>2276.35</v>
      </c>
      <c r="E8346" s="43">
        <v>44621</v>
      </c>
    </row>
    <row r="8347" spans="1:5" x14ac:dyDescent="0.25">
      <c r="A8347" s="41" t="s">
        <v>65</v>
      </c>
      <c r="B8347" s="42">
        <v>3.1160000000000001</v>
      </c>
      <c r="C8347" s="42">
        <v>7093.1066000000001</v>
      </c>
      <c r="D8347" s="42">
        <v>2276.35</v>
      </c>
      <c r="E8347" s="43">
        <v>44621</v>
      </c>
    </row>
    <row r="8348" spans="1:5" x14ac:dyDescent="0.25">
      <c r="A8348" s="41" t="s">
        <v>65</v>
      </c>
      <c r="B8348" s="42">
        <v>5.7110000000000003</v>
      </c>
      <c r="C8348" s="42">
        <v>13000.234850000001</v>
      </c>
      <c r="D8348" s="42">
        <v>2276.35</v>
      </c>
      <c r="E8348" s="43">
        <v>44621</v>
      </c>
    </row>
    <row r="8349" spans="1:5" x14ac:dyDescent="0.25">
      <c r="A8349" s="41" t="s">
        <v>65</v>
      </c>
      <c r="B8349" s="42">
        <v>9.5389999999999997</v>
      </c>
      <c r="C8349" s="42">
        <v>21714.102649999997</v>
      </c>
      <c r="D8349" s="42">
        <v>2276.35</v>
      </c>
      <c r="E8349" s="43">
        <v>44621</v>
      </c>
    </row>
    <row r="8350" spans="1:5" x14ac:dyDescent="0.25">
      <c r="A8350" s="41" t="s">
        <v>65</v>
      </c>
      <c r="B8350" s="42">
        <v>1.6359999999999999</v>
      </c>
      <c r="C8350" s="42">
        <v>3724.11</v>
      </c>
      <c r="D8350" s="42">
        <v>2276.35</v>
      </c>
      <c r="E8350" s="43">
        <v>44621</v>
      </c>
    </row>
    <row r="8351" spans="1:5" x14ac:dyDescent="0.25">
      <c r="A8351" s="41" t="s">
        <v>65</v>
      </c>
      <c r="B8351" s="42">
        <v>12.531000000000001</v>
      </c>
      <c r="C8351" s="42">
        <v>28524.99</v>
      </c>
      <c r="D8351" s="42">
        <v>2276.35</v>
      </c>
      <c r="E8351" s="43">
        <v>44621</v>
      </c>
    </row>
    <row r="8352" spans="1:5" x14ac:dyDescent="0.25">
      <c r="A8352" s="41" t="s">
        <v>65</v>
      </c>
      <c r="B8352" s="42">
        <v>6.3440000000000003</v>
      </c>
      <c r="C8352" s="42">
        <v>14441.19</v>
      </c>
      <c r="D8352" s="42">
        <v>2276.35</v>
      </c>
      <c r="E8352" s="43">
        <v>44621</v>
      </c>
    </row>
    <row r="8353" spans="1:5" x14ac:dyDescent="0.25">
      <c r="A8353" s="41" t="s">
        <v>65</v>
      </c>
      <c r="B8353" s="42">
        <v>5.1820000000000004</v>
      </c>
      <c r="C8353" s="42">
        <v>11796.045700000001</v>
      </c>
      <c r="D8353" s="42">
        <v>2276.35</v>
      </c>
      <c r="E8353" s="43">
        <v>44621</v>
      </c>
    </row>
    <row r="8354" spans="1:5" x14ac:dyDescent="0.25">
      <c r="A8354" s="41" t="s">
        <v>65</v>
      </c>
      <c r="B8354" s="42">
        <v>5.5960000000000001</v>
      </c>
      <c r="C8354" s="42">
        <v>12738.454599999999</v>
      </c>
      <c r="D8354" s="42">
        <v>2276.35</v>
      </c>
      <c r="E8354" s="43">
        <v>44621</v>
      </c>
    </row>
    <row r="8355" spans="1:5" x14ac:dyDescent="0.25">
      <c r="A8355" s="41" t="s">
        <v>65</v>
      </c>
      <c r="B8355" s="42">
        <v>1.865</v>
      </c>
      <c r="C8355" s="42">
        <v>4245.39275</v>
      </c>
      <c r="D8355" s="42">
        <v>2276.35</v>
      </c>
      <c r="E8355" s="43">
        <v>44621</v>
      </c>
    </row>
    <row r="8356" spans="1:5" x14ac:dyDescent="0.25">
      <c r="A8356" s="41" t="s">
        <v>65</v>
      </c>
      <c r="B8356" s="42">
        <v>2.5569999999999999</v>
      </c>
      <c r="C8356" s="42">
        <v>5820.6269499999999</v>
      </c>
      <c r="D8356" s="42">
        <v>2276.35</v>
      </c>
      <c r="E8356" s="43">
        <v>44621</v>
      </c>
    </row>
    <row r="8357" spans="1:5" x14ac:dyDescent="0.25">
      <c r="A8357" s="41" t="s">
        <v>65</v>
      </c>
      <c r="B8357" s="42">
        <v>4.133</v>
      </c>
      <c r="C8357" s="42">
        <v>9408.1545499999993</v>
      </c>
      <c r="D8357" s="42">
        <v>2276.35</v>
      </c>
      <c r="E8357" s="43">
        <v>44621</v>
      </c>
    </row>
    <row r="8358" spans="1:5" x14ac:dyDescent="0.25">
      <c r="A8358" s="41" t="s">
        <v>65</v>
      </c>
      <c r="B8358" s="42">
        <v>5.5960000000000001</v>
      </c>
      <c r="C8358" s="42">
        <v>12738.454599999999</v>
      </c>
      <c r="D8358" s="42">
        <v>2276.35</v>
      </c>
      <c r="E8358" s="43">
        <v>44621</v>
      </c>
    </row>
    <row r="8359" spans="1:5" x14ac:dyDescent="0.25">
      <c r="A8359" s="41" t="s">
        <v>65</v>
      </c>
      <c r="B8359" s="42">
        <v>1.145</v>
      </c>
      <c r="C8359" s="42">
        <v>2606.4207499999998</v>
      </c>
      <c r="D8359" s="42">
        <v>2276.35</v>
      </c>
      <c r="E8359" s="43">
        <v>44621</v>
      </c>
    </row>
    <row r="8360" spans="1:5" x14ac:dyDescent="0.25">
      <c r="A8360" s="41" t="s">
        <v>65</v>
      </c>
      <c r="B8360" s="42">
        <v>7.1260000000000003</v>
      </c>
      <c r="C8360" s="42">
        <v>16221.2701</v>
      </c>
      <c r="D8360" s="42">
        <v>2276.35</v>
      </c>
      <c r="E8360" s="43">
        <v>44621</v>
      </c>
    </row>
    <row r="8361" spans="1:5" x14ac:dyDescent="0.25">
      <c r="A8361" s="41" t="s">
        <v>65</v>
      </c>
      <c r="B8361" s="42">
        <v>8.8369999999999997</v>
      </c>
      <c r="C8361" s="42">
        <v>20116.104949999997</v>
      </c>
      <c r="D8361" s="42">
        <v>2276.35</v>
      </c>
      <c r="E8361" s="43">
        <v>44621</v>
      </c>
    </row>
    <row r="8362" spans="1:5" x14ac:dyDescent="0.25">
      <c r="A8362" s="41" t="s">
        <v>65</v>
      </c>
      <c r="B8362" s="42">
        <v>0.66300000000000003</v>
      </c>
      <c r="C8362" s="42">
        <v>1509.2200500000001</v>
      </c>
      <c r="D8362" s="42">
        <v>2276.35</v>
      </c>
      <c r="E8362" s="43">
        <v>44621</v>
      </c>
    </row>
    <row r="8363" spans="1:5" x14ac:dyDescent="0.25">
      <c r="A8363" s="41" t="s">
        <v>65</v>
      </c>
      <c r="B8363" s="42">
        <v>2</v>
      </c>
      <c r="C8363" s="42">
        <v>4552.7</v>
      </c>
      <c r="D8363" s="42">
        <v>2276.35</v>
      </c>
      <c r="E8363" s="43">
        <v>44621</v>
      </c>
    </row>
    <row r="8364" spans="1:5" x14ac:dyDescent="0.25">
      <c r="A8364" s="41" t="s">
        <v>65</v>
      </c>
      <c r="B8364" s="42">
        <v>1.0309999999999999</v>
      </c>
      <c r="C8364" s="42">
        <v>2346.9168499999996</v>
      </c>
      <c r="D8364" s="42">
        <v>2276.35</v>
      </c>
      <c r="E8364" s="43">
        <v>44621</v>
      </c>
    </row>
    <row r="8365" spans="1:5" x14ac:dyDescent="0.25">
      <c r="A8365" s="41" t="s">
        <v>65</v>
      </c>
      <c r="B8365" s="42">
        <v>5.5960000000000001</v>
      </c>
      <c r="C8365" s="42">
        <v>12738.454599999999</v>
      </c>
      <c r="D8365" s="42">
        <v>2276.35</v>
      </c>
      <c r="E8365" s="43">
        <v>44621</v>
      </c>
    </row>
    <row r="8366" spans="1:5" x14ac:dyDescent="0.25">
      <c r="A8366" s="41" t="s">
        <v>65</v>
      </c>
      <c r="B8366" s="42">
        <v>1.399</v>
      </c>
      <c r="C8366" s="42">
        <v>3184.6136499999998</v>
      </c>
      <c r="D8366" s="42">
        <v>2276.35</v>
      </c>
      <c r="E8366" s="43">
        <v>44621</v>
      </c>
    </row>
    <row r="8367" spans="1:5" x14ac:dyDescent="0.25">
      <c r="A8367" s="41" t="s">
        <v>65</v>
      </c>
      <c r="B8367" s="42">
        <v>4.3689999999999998</v>
      </c>
      <c r="C8367" s="42">
        <v>9945.3731499999994</v>
      </c>
      <c r="D8367" s="42">
        <v>2276.35</v>
      </c>
      <c r="E8367" s="43">
        <v>44621</v>
      </c>
    </row>
    <row r="8368" spans="1:5" x14ac:dyDescent="0.25">
      <c r="A8368" s="41" t="s">
        <v>65</v>
      </c>
      <c r="B8368" s="42">
        <v>6.5970000000000004</v>
      </c>
      <c r="C8368" s="42">
        <v>15017.08095</v>
      </c>
      <c r="D8368" s="42">
        <v>2276.35</v>
      </c>
      <c r="E8368" s="43">
        <v>44621</v>
      </c>
    </row>
    <row r="8369" spans="1:5" x14ac:dyDescent="0.25">
      <c r="A8369" s="41" t="s">
        <v>65</v>
      </c>
      <c r="B8369" s="42">
        <v>2.2909999999999999</v>
      </c>
      <c r="C8369" s="42">
        <v>5215.1178499999996</v>
      </c>
      <c r="D8369" s="42">
        <v>2276.35</v>
      </c>
      <c r="E8369" s="43">
        <v>44621</v>
      </c>
    </row>
    <row r="8370" spans="1:5" x14ac:dyDescent="0.25">
      <c r="A8370" s="41" t="s">
        <v>65</v>
      </c>
      <c r="B8370" s="42">
        <v>3.73</v>
      </c>
      <c r="C8370" s="42">
        <v>8490.7855</v>
      </c>
      <c r="D8370" s="42">
        <v>2276.35</v>
      </c>
      <c r="E8370" s="43">
        <v>44621</v>
      </c>
    </row>
    <row r="8371" spans="1:5" x14ac:dyDescent="0.25">
      <c r="A8371" s="41" t="s">
        <v>65</v>
      </c>
      <c r="B8371" s="42">
        <v>1.2270000000000001</v>
      </c>
      <c r="C8371" s="42">
        <v>2793.0814500000001</v>
      </c>
      <c r="D8371" s="42">
        <v>2276.35</v>
      </c>
      <c r="E8371" s="43">
        <v>44621</v>
      </c>
    </row>
    <row r="8372" spans="1:5" x14ac:dyDescent="0.25">
      <c r="A8372" s="41" t="s">
        <v>65</v>
      </c>
      <c r="B8372" s="42">
        <v>0.36</v>
      </c>
      <c r="C8372" s="42">
        <v>819.48599999999999</v>
      </c>
      <c r="D8372" s="42">
        <v>2276.35</v>
      </c>
      <c r="E8372" s="43">
        <v>44621</v>
      </c>
    </row>
    <row r="8373" spans="1:5" x14ac:dyDescent="0.25">
      <c r="A8373" s="41" t="s">
        <v>65</v>
      </c>
      <c r="B8373" s="42">
        <v>2.3660000000000001</v>
      </c>
      <c r="C8373" s="42">
        <v>5385.8441000000003</v>
      </c>
      <c r="D8373" s="42">
        <v>2276.35</v>
      </c>
      <c r="E8373" s="43">
        <v>44621</v>
      </c>
    </row>
    <row r="8374" spans="1:5" x14ac:dyDescent="0.25">
      <c r="A8374" s="41" t="s">
        <v>65</v>
      </c>
      <c r="B8374" s="42">
        <v>6.444</v>
      </c>
      <c r="C8374" s="42">
        <v>14668.7994</v>
      </c>
      <c r="D8374" s="42">
        <v>2276.35</v>
      </c>
      <c r="E8374" s="43">
        <v>44621</v>
      </c>
    </row>
    <row r="8375" spans="1:5" x14ac:dyDescent="0.25">
      <c r="A8375" s="41" t="s">
        <v>65</v>
      </c>
      <c r="B8375" s="42">
        <v>1.57</v>
      </c>
      <c r="C8375" s="42">
        <v>3573.8694999999998</v>
      </c>
      <c r="D8375" s="42">
        <v>2276.35</v>
      </c>
      <c r="E8375" s="43">
        <v>44621</v>
      </c>
    </row>
    <row r="8376" spans="1:5" x14ac:dyDescent="0.25">
      <c r="A8376" s="41" t="s">
        <v>65</v>
      </c>
      <c r="B8376" s="42">
        <v>2.6859999999999999</v>
      </c>
      <c r="C8376" s="42">
        <v>6114.2761</v>
      </c>
      <c r="D8376" s="42">
        <v>2276.35</v>
      </c>
      <c r="E8376" s="43">
        <v>44621</v>
      </c>
    </row>
    <row r="8377" spans="1:5" x14ac:dyDescent="0.25">
      <c r="A8377" s="41" t="s">
        <v>65</v>
      </c>
      <c r="B8377" s="42">
        <v>1.399</v>
      </c>
      <c r="C8377" s="42">
        <v>3184.6136499999998</v>
      </c>
      <c r="D8377" s="42">
        <v>2276.35</v>
      </c>
      <c r="E8377" s="43">
        <v>44621</v>
      </c>
    </row>
    <row r="8378" spans="1:5" x14ac:dyDescent="0.25">
      <c r="A8378" s="41" t="s">
        <v>65</v>
      </c>
      <c r="B8378" s="42">
        <v>5.01</v>
      </c>
      <c r="C8378" s="42">
        <v>11404.513499999999</v>
      </c>
      <c r="D8378" s="42">
        <v>2276.35</v>
      </c>
      <c r="E8378" s="43">
        <v>44621</v>
      </c>
    </row>
    <row r="8379" spans="1:5" x14ac:dyDescent="0.25">
      <c r="A8379" s="41" t="s">
        <v>65</v>
      </c>
      <c r="B8379" s="42">
        <v>0.85899999999999999</v>
      </c>
      <c r="C8379" s="42">
        <v>1955.38465</v>
      </c>
      <c r="D8379" s="42">
        <v>2276.35</v>
      </c>
      <c r="E8379" s="43">
        <v>44621</v>
      </c>
    </row>
    <row r="8380" spans="1:5" x14ac:dyDescent="0.25">
      <c r="A8380" s="41" t="s">
        <v>65</v>
      </c>
      <c r="B8380" s="42">
        <v>10.702</v>
      </c>
      <c r="C8380" s="42">
        <v>24361.4977</v>
      </c>
      <c r="D8380" s="42">
        <v>2276.35</v>
      </c>
      <c r="E8380" s="43">
        <v>44621</v>
      </c>
    </row>
    <row r="8381" spans="1:5" x14ac:dyDescent="0.25">
      <c r="A8381" s="41" t="s">
        <v>65</v>
      </c>
      <c r="B8381" s="42">
        <v>7.8639999999999999</v>
      </c>
      <c r="C8381" s="42">
        <v>17901.216399999998</v>
      </c>
      <c r="D8381" s="42">
        <v>2276.35</v>
      </c>
      <c r="E8381" s="43">
        <v>44621</v>
      </c>
    </row>
    <row r="8382" spans="1:5" x14ac:dyDescent="0.25">
      <c r="A8382" s="41" t="s">
        <v>66</v>
      </c>
      <c r="B8382" s="42">
        <v>4.3879999999999999</v>
      </c>
      <c r="C8382" s="42">
        <v>9957.83</v>
      </c>
      <c r="D8382" s="42">
        <v>2269.33</v>
      </c>
      <c r="E8382" s="43">
        <v>44621</v>
      </c>
    </row>
    <row r="8383" spans="1:5" x14ac:dyDescent="0.25">
      <c r="A8383" s="41" t="s">
        <v>66</v>
      </c>
      <c r="B8383" s="42">
        <v>2.4940000000000002</v>
      </c>
      <c r="C8383" s="42">
        <v>5617.07</v>
      </c>
      <c r="D8383" s="42">
        <v>2252.23</v>
      </c>
      <c r="E8383" s="43">
        <v>44621</v>
      </c>
    </row>
    <row r="8384" spans="1:5" x14ac:dyDescent="0.25">
      <c r="A8384" s="41" t="s">
        <v>66</v>
      </c>
      <c r="B8384" s="42">
        <v>3.0059999999999998</v>
      </c>
      <c r="C8384" s="42">
        <v>6770.21</v>
      </c>
      <c r="D8384" s="42">
        <v>2252.23</v>
      </c>
      <c r="E8384" s="43">
        <v>44621</v>
      </c>
    </row>
    <row r="8385" spans="1:5" x14ac:dyDescent="0.25">
      <c r="A8385" s="41" t="s">
        <v>66</v>
      </c>
      <c r="B8385" s="42">
        <v>2.4940000000000002</v>
      </c>
      <c r="C8385" s="42">
        <v>5736.2</v>
      </c>
      <c r="D8385" s="42">
        <v>2300</v>
      </c>
      <c r="E8385" s="43">
        <v>44621</v>
      </c>
    </row>
    <row r="8386" spans="1:5" x14ac:dyDescent="0.25">
      <c r="A8386" s="41" t="s">
        <v>66</v>
      </c>
      <c r="B8386" s="42">
        <v>3.43</v>
      </c>
      <c r="C8386" s="42">
        <v>7846.85</v>
      </c>
      <c r="D8386" s="42">
        <v>2287.71</v>
      </c>
      <c r="E8386" s="43">
        <v>44621</v>
      </c>
    </row>
    <row r="8387" spans="1:5" x14ac:dyDescent="0.25">
      <c r="A8387" s="41" t="s">
        <v>66</v>
      </c>
      <c r="B8387" s="42">
        <v>4.0759999999999996</v>
      </c>
      <c r="C8387" s="42">
        <v>9188.85</v>
      </c>
      <c r="D8387" s="42">
        <v>2254.38</v>
      </c>
      <c r="E8387" s="43">
        <v>44621</v>
      </c>
    </row>
    <row r="8388" spans="1:5" x14ac:dyDescent="0.25">
      <c r="A8388" s="41" t="s">
        <v>66</v>
      </c>
      <c r="B8388" s="42">
        <v>2.1</v>
      </c>
      <c r="C8388" s="42">
        <v>4727.71</v>
      </c>
      <c r="D8388" s="42">
        <v>2251.29</v>
      </c>
      <c r="E8388" s="43">
        <v>44621</v>
      </c>
    </row>
    <row r="8389" spans="1:5" x14ac:dyDescent="0.25">
      <c r="A8389" s="41" t="s">
        <v>67</v>
      </c>
      <c r="B8389" s="42">
        <v>1.0629999999999999</v>
      </c>
      <c r="C8389" s="42">
        <v>850.4</v>
      </c>
      <c r="D8389" s="42">
        <v>800</v>
      </c>
      <c r="E8389" s="43">
        <v>44621</v>
      </c>
    </row>
    <row r="8390" spans="1:5" x14ac:dyDescent="0.25">
      <c r="A8390" s="41" t="s">
        <v>67</v>
      </c>
      <c r="B8390" s="42">
        <v>0.93700000000000006</v>
      </c>
      <c r="C8390" s="42">
        <v>749.6</v>
      </c>
      <c r="D8390" s="42">
        <v>800</v>
      </c>
      <c r="E8390" s="43">
        <v>44621</v>
      </c>
    </row>
    <row r="8391" spans="1:5" x14ac:dyDescent="0.25">
      <c r="A8391" s="41" t="s">
        <v>68</v>
      </c>
      <c r="B8391" s="42">
        <v>5</v>
      </c>
      <c r="C8391" s="42">
        <v>4000</v>
      </c>
      <c r="D8391" s="42">
        <v>800</v>
      </c>
      <c r="E8391" s="43">
        <v>44621</v>
      </c>
    </row>
    <row r="8392" spans="1:5" x14ac:dyDescent="0.25">
      <c r="A8392" s="41" t="s">
        <v>68</v>
      </c>
      <c r="B8392" s="42">
        <v>5.5</v>
      </c>
      <c r="C8392" s="42">
        <v>4400</v>
      </c>
      <c r="D8392" s="42">
        <v>800</v>
      </c>
      <c r="E8392" s="43">
        <v>44621</v>
      </c>
    </row>
    <row r="8393" spans="1:5" x14ac:dyDescent="0.25">
      <c r="A8393" s="41" t="s">
        <v>68</v>
      </c>
      <c r="B8393" s="42">
        <v>4</v>
      </c>
      <c r="C8393" s="42">
        <v>3200</v>
      </c>
      <c r="D8393" s="42">
        <v>800</v>
      </c>
      <c r="E8393" s="43">
        <v>44621</v>
      </c>
    </row>
    <row r="8394" spans="1:5" x14ac:dyDescent="0.25">
      <c r="A8394" s="41" t="s">
        <v>247</v>
      </c>
      <c r="B8394" s="42">
        <v>5.8</v>
      </c>
      <c r="C8394" s="42">
        <v>13938.58</v>
      </c>
      <c r="D8394" s="42">
        <v>2403.1999999999998</v>
      </c>
      <c r="E8394" s="43">
        <v>44621</v>
      </c>
    </row>
    <row r="8395" spans="1:5" x14ac:dyDescent="0.25">
      <c r="A8395" s="41" t="s">
        <v>69</v>
      </c>
      <c r="B8395" s="42">
        <v>9.6999999999999993</v>
      </c>
      <c r="C8395" s="42">
        <v>5335</v>
      </c>
      <c r="D8395" s="42">
        <v>550</v>
      </c>
      <c r="E8395" s="43">
        <v>44621</v>
      </c>
    </row>
    <row r="8396" spans="1:5" x14ac:dyDescent="0.25">
      <c r="A8396" s="41" t="s">
        <v>69</v>
      </c>
      <c r="B8396" s="42">
        <v>5</v>
      </c>
      <c r="C8396" s="42">
        <v>2750</v>
      </c>
      <c r="D8396" s="42">
        <v>550</v>
      </c>
      <c r="E8396" s="43">
        <v>44621</v>
      </c>
    </row>
    <row r="8397" spans="1:5" x14ac:dyDescent="0.25">
      <c r="A8397" s="41" t="s">
        <v>69</v>
      </c>
      <c r="B8397" s="42">
        <v>10</v>
      </c>
      <c r="C8397" s="42">
        <v>5500</v>
      </c>
      <c r="D8397" s="42">
        <v>550</v>
      </c>
      <c r="E8397" s="43">
        <v>44621</v>
      </c>
    </row>
    <row r="8398" spans="1:5" x14ac:dyDescent="0.25">
      <c r="A8398" s="41" t="s">
        <v>69</v>
      </c>
      <c r="B8398" s="42">
        <v>4.4000000000000004</v>
      </c>
      <c r="C8398" s="42">
        <v>2297</v>
      </c>
      <c r="D8398" s="42">
        <v>522.04999999999995</v>
      </c>
      <c r="E8398" s="43">
        <v>44621</v>
      </c>
    </row>
    <row r="8399" spans="1:5" x14ac:dyDescent="0.25">
      <c r="A8399" s="41" t="s">
        <v>69</v>
      </c>
      <c r="B8399" s="42">
        <v>6.6</v>
      </c>
      <c r="C8399" s="42">
        <v>3432</v>
      </c>
      <c r="D8399" s="42">
        <v>520</v>
      </c>
      <c r="E8399" s="43">
        <v>44621</v>
      </c>
    </row>
    <row r="8400" spans="1:5" x14ac:dyDescent="0.25">
      <c r="A8400" s="41" t="s">
        <v>72</v>
      </c>
      <c r="B8400" s="42">
        <v>4.38</v>
      </c>
      <c r="C8400" s="42">
        <v>3898.2</v>
      </c>
      <c r="D8400" s="42">
        <v>890</v>
      </c>
      <c r="E8400" s="43">
        <v>44621</v>
      </c>
    </row>
    <row r="8401" spans="1:5" x14ac:dyDescent="0.25">
      <c r="A8401" s="41" t="s">
        <v>72</v>
      </c>
      <c r="B8401" s="42">
        <v>2.399</v>
      </c>
      <c r="C8401" s="42">
        <v>2135.11</v>
      </c>
      <c r="D8401" s="42">
        <v>890</v>
      </c>
      <c r="E8401" s="43">
        <v>44621</v>
      </c>
    </row>
    <row r="8402" spans="1:5" x14ac:dyDescent="0.25">
      <c r="A8402" s="41" t="s">
        <v>72</v>
      </c>
      <c r="B8402" s="42">
        <v>1.8839999999999999</v>
      </c>
      <c r="C8402" s="42">
        <v>1676.76</v>
      </c>
      <c r="D8402" s="42">
        <v>890</v>
      </c>
      <c r="E8402" s="43">
        <v>44621</v>
      </c>
    </row>
    <row r="8403" spans="1:5" x14ac:dyDescent="0.25">
      <c r="A8403" s="41" t="s">
        <v>72</v>
      </c>
      <c r="B8403" s="42">
        <v>3.5569999999999999</v>
      </c>
      <c r="C8403" s="42">
        <v>3165.73</v>
      </c>
      <c r="D8403" s="42">
        <v>890</v>
      </c>
      <c r="E8403" s="43">
        <v>44621</v>
      </c>
    </row>
    <row r="8404" spans="1:5" x14ac:dyDescent="0.25">
      <c r="A8404" s="41" t="s">
        <v>72</v>
      </c>
      <c r="B8404" s="42">
        <v>31.821999999999999</v>
      </c>
      <c r="C8404" s="42">
        <v>28321.58</v>
      </c>
      <c r="D8404" s="42">
        <v>890</v>
      </c>
      <c r="E8404" s="43">
        <v>44621</v>
      </c>
    </row>
    <row r="8405" spans="1:5" x14ac:dyDescent="0.25">
      <c r="A8405" s="41" t="s">
        <v>72</v>
      </c>
      <c r="B8405" s="42">
        <v>3.1989999999999998</v>
      </c>
      <c r="C8405" s="42">
        <v>2687.16</v>
      </c>
      <c r="D8405" s="42">
        <v>840</v>
      </c>
      <c r="E8405" s="43">
        <v>44621</v>
      </c>
    </row>
    <row r="8406" spans="1:5" x14ac:dyDescent="0.25">
      <c r="A8406" s="41" t="s">
        <v>72</v>
      </c>
      <c r="B8406" s="42">
        <v>2.6110000000000002</v>
      </c>
      <c r="C8406" s="42">
        <v>2193.2399999999998</v>
      </c>
      <c r="D8406" s="42">
        <v>840</v>
      </c>
      <c r="E8406" s="43">
        <v>44621</v>
      </c>
    </row>
    <row r="8407" spans="1:5" x14ac:dyDescent="0.25">
      <c r="A8407" s="41" t="s">
        <v>72</v>
      </c>
      <c r="B8407" s="42">
        <v>4.1399999999999997</v>
      </c>
      <c r="C8407" s="42">
        <v>3477.6</v>
      </c>
      <c r="D8407" s="42">
        <v>840</v>
      </c>
      <c r="E8407" s="43">
        <v>44621</v>
      </c>
    </row>
    <row r="8408" spans="1:5" x14ac:dyDescent="0.25">
      <c r="A8408" s="41" t="s">
        <v>72</v>
      </c>
      <c r="B8408" s="42">
        <v>4.7990000000000004</v>
      </c>
      <c r="C8408" s="42">
        <v>4031.16</v>
      </c>
      <c r="D8408" s="42">
        <v>840</v>
      </c>
      <c r="E8408" s="43">
        <v>44621</v>
      </c>
    </row>
    <row r="8409" spans="1:5" x14ac:dyDescent="0.25">
      <c r="A8409" s="41" t="s">
        <v>72</v>
      </c>
      <c r="B8409" s="42">
        <v>2.089</v>
      </c>
      <c r="C8409" s="42">
        <v>1754.76</v>
      </c>
      <c r="D8409" s="42">
        <v>840</v>
      </c>
      <c r="E8409" s="43">
        <v>44621</v>
      </c>
    </row>
    <row r="8410" spans="1:5" x14ac:dyDescent="0.25">
      <c r="A8410" s="41" t="s">
        <v>72</v>
      </c>
      <c r="B8410" s="42">
        <v>2.496</v>
      </c>
      <c r="C8410" s="42">
        <v>2096.64</v>
      </c>
      <c r="D8410" s="42">
        <v>840</v>
      </c>
      <c r="E8410" s="43">
        <v>44621</v>
      </c>
    </row>
    <row r="8411" spans="1:5" x14ac:dyDescent="0.25">
      <c r="A8411" s="41" t="s">
        <v>72</v>
      </c>
      <c r="B8411" s="42">
        <v>2.508</v>
      </c>
      <c r="C8411" s="42">
        <v>2106.7199999999998</v>
      </c>
      <c r="D8411" s="42">
        <v>840</v>
      </c>
      <c r="E8411" s="43">
        <v>44621</v>
      </c>
    </row>
    <row r="8412" spans="1:5" x14ac:dyDescent="0.25">
      <c r="A8412" s="41" t="s">
        <v>72</v>
      </c>
      <c r="B8412" s="42">
        <v>1.7669999999999999</v>
      </c>
      <c r="C8412" s="42">
        <v>1484.28</v>
      </c>
      <c r="D8412" s="42">
        <v>840</v>
      </c>
      <c r="E8412" s="43">
        <v>44621</v>
      </c>
    </row>
    <row r="8413" spans="1:5" x14ac:dyDescent="0.25">
      <c r="A8413" s="41" t="s">
        <v>72</v>
      </c>
      <c r="B8413" s="42">
        <v>1.5009999999999999</v>
      </c>
      <c r="C8413" s="42">
        <v>1260.8399999999999</v>
      </c>
      <c r="D8413" s="42">
        <v>840</v>
      </c>
      <c r="E8413" s="43">
        <v>44621</v>
      </c>
    </row>
    <row r="8414" spans="1:5" x14ac:dyDescent="0.25">
      <c r="A8414" s="41" t="s">
        <v>72</v>
      </c>
      <c r="B8414" s="42">
        <v>5.7750000000000004</v>
      </c>
      <c r="C8414" s="42">
        <v>4851</v>
      </c>
      <c r="D8414" s="42">
        <v>840</v>
      </c>
      <c r="E8414" s="43">
        <v>44621</v>
      </c>
    </row>
    <row r="8415" spans="1:5" x14ac:dyDescent="0.25">
      <c r="A8415" s="41" t="s">
        <v>72</v>
      </c>
      <c r="B8415" s="42">
        <v>1.4730000000000001</v>
      </c>
      <c r="C8415" s="42">
        <v>1237.32</v>
      </c>
      <c r="D8415" s="42">
        <v>840</v>
      </c>
      <c r="E8415" s="43">
        <v>44621</v>
      </c>
    </row>
    <row r="8416" spans="1:5" x14ac:dyDescent="0.25">
      <c r="A8416" s="41" t="s">
        <v>72</v>
      </c>
      <c r="B8416" s="42">
        <v>4.5460000000000003</v>
      </c>
      <c r="C8416" s="42">
        <v>3818.64</v>
      </c>
      <c r="D8416" s="42">
        <v>840</v>
      </c>
      <c r="E8416" s="43">
        <v>44621</v>
      </c>
    </row>
    <row r="8417" spans="1:5" x14ac:dyDescent="0.25">
      <c r="A8417" s="41" t="s">
        <v>72</v>
      </c>
      <c r="B8417" s="42">
        <v>3.5329999999999999</v>
      </c>
      <c r="C8417" s="42">
        <v>2967.72</v>
      </c>
      <c r="D8417" s="42">
        <v>840</v>
      </c>
      <c r="E8417" s="43">
        <v>44621</v>
      </c>
    </row>
    <row r="8418" spans="1:5" x14ac:dyDescent="0.25">
      <c r="A8418" s="41" t="s">
        <v>72</v>
      </c>
      <c r="B8418" s="42">
        <v>2.6110000000000002</v>
      </c>
      <c r="C8418" s="42">
        <v>2193.2399999999998</v>
      </c>
      <c r="D8418" s="42">
        <v>840</v>
      </c>
      <c r="E8418" s="43">
        <v>44621</v>
      </c>
    </row>
    <row r="8419" spans="1:5" x14ac:dyDescent="0.25">
      <c r="A8419" s="41" t="s">
        <v>72</v>
      </c>
      <c r="B8419" s="42">
        <v>4.8209999999999997</v>
      </c>
      <c r="C8419" s="42">
        <v>4049.64</v>
      </c>
      <c r="D8419" s="42">
        <v>840</v>
      </c>
      <c r="E8419" s="43">
        <v>44621</v>
      </c>
    </row>
    <row r="8420" spans="1:5" x14ac:dyDescent="0.25">
      <c r="A8420" s="41" t="s">
        <v>72</v>
      </c>
      <c r="B8420" s="42">
        <v>1.6</v>
      </c>
      <c r="C8420" s="42">
        <v>1344</v>
      </c>
      <c r="D8420" s="42">
        <v>840</v>
      </c>
      <c r="E8420" s="43">
        <v>44621</v>
      </c>
    </row>
    <row r="8421" spans="1:5" x14ac:dyDescent="0.25">
      <c r="A8421" s="41" t="s">
        <v>72</v>
      </c>
      <c r="B8421" s="42">
        <v>2.649</v>
      </c>
      <c r="C8421" s="42">
        <v>2225.16</v>
      </c>
      <c r="D8421" s="42">
        <v>840</v>
      </c>
      <c r="E8421" s="43">
        <v>44621</v>
      </c>
    </row>
    <row r="8422" spans="1:5" x14ac:dyDescent="0.25">
      <c r="A8422" s="41" t="s">
        <v>72</v>
      </c>
      <c r="B8422" s="42">
        <v>3.6859999999999999</v>
      </c>
      <c r="C8422" s="42">
        <v>3096.24</v>
      </c>
      <c r="D8422" s="42">
        <v>840</v>
      </c>
      <c r="E8422" s="43">
        <v>44621</v>
      </c>
    </row>
    <row r="8423" spans="1:5" x14ac:dyDescent="0.25">
      <c r="A8423" s="41" t="s">
        <v>72</v>
      </c>
      <c r="B8423" s="42">
        <v>2.2080000000000002</v>
      </c>
      <c r="C8423" s="42">
        <v>1854.72</v>
      </c>
      <c r="D8423" s="42">
        <v>840</v>
      </c>
      <c r="E8423" s="43">
        <v>44621</v>
      </c>
    </row>
    <row r="8424" spans="1:5" x14ac:dyDescent="0.25">
      <c r="A8424" s="41" t="s">
        <v>72</v>
      </c>
      <c r="B8424" s="42">
        <v>3.1989999999999998</v>
      </c>
      <c r="C8424" s="42">
        <v>2687.16</v>
      </c>
      <c r="D8424" s="42">
        <v>840</v>
      </c>
      <c r="E8424" s="43">
        <v>44621</v>
      </c>
    </row>
    <row r="8425" spans="1:5" x14ac:dyDescent="0.25">
      <c r="A8425" s="41" t="s">
        <v>72</v>
      </c>
      <c r="B8425" s="42">
        <v>1.601</v>
      </c>
      <c r="C8425" s="42">
        <v>1344.84</v>
      </c>
      <c r="D8425" s="42">
        <v>840</v>
      </c>
      <c r="E8425" s="43">
        <v>44621</v>
      </c>
    </row>
    <row r="8426" spans="1:5" x14ac:dyDescent="0.25">
      <c r="A8426" s="41" t="s">
        <v>72</v>
      </c>
      <c r="B8426" s="42">
        <v>8.57</v>
      </c>
      <c r="C8426" s="42">
        <v>7198.8</v>
      </c>
      <c r="D8426" s="42">
        <v>840</v>
      </c>
      <c r="E8426" s="43">
        <v>44621</v>
      </c>
    </row>
    <row r="8427" spans="1:5" x14ac:dyDescent="0.25">
      <c r="A8427" s="41" t="s">
        <v>72</v>
      </c>
      <c r="B8427" s="42">
        <v>28.457999999999998</v>
      </c>
      <c r="C8427" s="42">
        <v>25209.119999999999</v>
      </c>
      <c r="D8427" s="42">
        <v>885.84</v>
      </c>
      <c r="E8427" s="43">
        <v>44621</v>
      </c>
    </row>
    <row r="8428" spans="1:5" x14ac:dyDescent="0.25">
      <c r="A8428" s="41" t="s">
        <v>72</v>
      </c>
      <c r="B8428" s="42">
        <v>4.7990000000000004</v>
      </c>
      <c r="C8428" s="42">
        <v>4319.1000000000004</v>
      </c>
      <c r="D8428" s="42">
        <v>900</v>
      </c>
      <c r="E8428" s="43">
        <v>44621</v>
      </c>
    </row>
    <row r="8429" spans="1:5" x14ac:dyDescent="0.25">
      <c r="A8429" s="41" t="s">
        <v>72</v>
      </c>
      <c r="B8429" s="42">
        <v>1.7669999999999999</v>
      </c>
      <c r="C8429" s="42">
        <v>1590.3</v>
      </c>
      <c r="D8429" s="42">
        <v>900</v>
      </c>
      <c r="E8429" s="43">
        <v>44621</v>
      </c>
    </row>
    <row r="8430" spans="1:5" x14ac:dyDescent="0.25">
      <c r="A8430" s="41" t="s">
        <v>72</v>
      </c>
      <c r="B8430" s="42">
        <v>5.53</v>
      </c>
      <c r="C8430" s="42">
        <v>4977</v>
      </c>
      <c r="D8430" s="42">
        <v>900</v>
      </c>
      <c r="E8430" s="43">
        <v>44621</v>
      </c>
    </row>
    <row r="8431" spans="1:5" x14ac:dyDescent="0.25">
      <c r="A8431" s="41" t="s">
        <v>72</v>
      </c>
      <c r="B8431" s="42">
        <v>4.7949999999999999</v>
      </c>
      <c r="C8431" s="42">
        <v>4315.5</v>
      </c>
      <c r="D8431" s="42">
        <v>900</v>
      </c>
      <c r="E8431" s="43">
        <v>44621</v>
      </c>
    </row>
    <row r="8432" spans="1:5" x14ac:dyDescent="0.25">
      <c r="A8432" s="41" t="s">
        <v>72</v>
      </c>
      <c r="B8432" s="42">
        <v>4.3650000000000002</v>
      </c>
      <c r="C8432" s="42">
        <v>3928.5</v>
      </c>
      <c r="D8432" s="42">
        <v>900</v>
      </c>
      <c r="E8432" s="43">
        <v>44621</v>
      </c>
    </row>
    <row r="8433" spans="1:5" x14ac:dyDescent="0.25">
      <c r="A8433" s="41" t="s">
        <v>72</v>
      </c>
      <c r="B8433" s="42">
        <v>3.6819999999999999</v>
      </c>
      <c r="C8433" s="42">
        <v>3313.8</v>
      </c>
      <c r="D8433" s="42">
        <v>900</v>
      </c>
      <c r="E8433" s="43">
        <v>44621</v>
      </c>
    </row>
    <row r="8434" spans="1:5" x14ac:dyDescent="0.25">
      <c r="A8434" s="41" t="s">
        <v>72</v>
      </c>
      <c r="B8434" s="42">
        <v>3.0710000000000002</v>
      </c>
      <c r="C8434" s="42">
        <v>2763.9</v>
      </c>
      <c r="D8434" s="42">
        <v>900</v>
      </c>
      <c r="E8434" s="43">
        <v>44621</v>
      </c>
    </row>
    <row r="8435" spans="1:5" x14ac:dyDescent="0.25">
      <c r="A8435" s="41" t="s">
        <v>72</v>
      </c>
      <c r="B8435" s="42">
        <v>5.7750000000000004</v>
      </c>
      <c r="C8435" s="42">
        <v>5197.5</v>
      </c>
      <c r="D8435" s="42">
        <v>900</v>
      </c>
      <c r="E8435" s="43">
        <v>44621</v>
      </c>
    </row>
    <row r="8436" spans="1:5" x14ac:dyDescent="0.25">
      <c r="A8436" s="41" t="s">
        <v>72</v>
      </c>
      <c r="B8436" s="42">
        <v>2.3839999999999999</v>
      </c>
      <c r="C8436" s="42">
        <v>2145.6</v>
      </c>
      <c r="D8436" s="42">
        <v>900</v>
      </c>
      <c r="E8436" s="43">
        <v>44621</v>
      </c>
    </row>
    <row r="8437" spans="1:5" x14ac:dyDescent="0.25">
      <c r="A8437" s="41" t="s">
        <v>72</v>
      </c>
      <c r="B8437" s="42">
        <v>1.7669999999999999</v>
      </c>
      <c r="C8437" s="42">
        <v>1590.3</v>
      </c>
      <c r="D8437" s="42">
        <v>900</v>
      </c>
      <c r="E8437" s="43">
        <v>44621</v>
      </c>
    </row>
    <row r="8438" spans="1:5" x14ac:dyDescent="0.25">
      <c r="A8438" s="41" t="s">
        <v>72</v>
      </c>
      <c r="B8438" s="42">
        <v>7.8639999999999999</v>
      </c>
      <c r="C8438" s="42">
        <v>7077.6</v>
      </c>
      <c r="D8438" s="42">
        <v>900</v>
      </c>
      <c r="E8438" s="43">
        <v>44621</v>
      </c>
    </row>
    <row r="8439" spans="1:5" x14ac:dyDescent="0.25">
      <c r="A8439" s="41" t="s">
        <v>72</v>
      </c>
      <c r="B8439" s="42">
        <v>7.85</v>
      </c>
      <c r="C8439" s="42">
        <v>7065</v>
      </c>
      <c r="D8439" s="42">
        <v>900</v>
      </c>
      <c r="E8439" s="43">
        <v>44621</v>
      </c>
    </row>
    <row r="8440" spans="1:5" x14ac:dyDescent="0.25">
      <c r="A8440" s="41" t="s">
        <v>72</v>
      </c>
      <c r="B8440" s="42">
        <v>12.201000000000001</v>
      </c>
      <c r="C8440" s="42">
        <v>11106.73</v>
      </c>
      <c r="D8440" s="42">
        <v>910.31</v>
      </c>
      <c r="E8440" s="43">
        <v>44621</v>
      </c>
    </row>
    <row r="8441" spans="1:5" x14ac:dyDescent="0.25">
      <c r="A8441" s="41" t="s">
        <v>72</v>
      </c>
      <c r="B8441" s="42">
        <v>1.8839999999999999</v>
      </c>
      <c r="C8441" s="42">
        <v>1728.57</v>
      </c>
      <c r="D8441" s="42">
        <v>917.5</v>
      </c>
      <c r="E8441" s="43">
        <v>44621</v>
      </c>
    </row>
    <row r="8442" spans="1:5" x14ac:dyDescent="0.25">
      <c r="A8442" s="41" t="s">
        <v>72</v>
      </c>
      <c r="B8442" s="42">
        <v>5.3310000000000004</v>
      </c>
      <c r="C8442" s="42">
        <v>4891.1899999999996</v>
      </c>
      <c r="D8442" s="42">
        <v>917.5</v>
      </c>
      <c r="E8442" s="43">
        <v>44621</v>
      </c>
    </row>
    <row r="8443" spans="1:5" x14ac:dyDescent="0.25">
      <c r="A8443" s="41" t="s">
        <v>72</v>
      </c>
      <c r="B8443" s="42">
        <v>6.1440000000000001</v>
      </c>
      <c r="C8443" s="42">
        <v>5637.12</v>
      </c>
      <c r="D8443" s="42">
        <v>917.5</v>
      </c>
      <c r="E8443" s="43">
        <v>44621</v>
      </c>
    </row>
    <row r="8444" spans="1:5" x14ac:dyDescent="0.25">
      <c r="A8444" s="41" t="s">
        <v>72</v>
      </c>
      <c r="B8444" s="42">
        <v>1.8839999999999999</v>
      </c>
      <c r="C8444" s="42">
        <v>1728.57</v>
      </c>
      <c r="D8444" s="42">
        <v>917.5</v>
      </c>
      <c r="E8444" s="43">
        <v>44621</v>
      </c>
    </row>
    <row r="8445" spans="1:5" x14ac:dyDescent="0.25">
      <c r="A8445" s="41" t="s">
        <v>72</v>
      </c>
      <c r="B8445" s="42">
        <v>1.706</v>
      </c>
      <c r="C8445" s="42">
        <v>1565.25</v>
      </c>
      <c r="D8445" s="42">
        <v>917.5</v>
      </c>
      <c r="E8445" s="43">
        <v>44621</v>
      </c>
    </row>
    <row r="8446" spans="1:5" x14ac:dyDescent="0.25">
      <c r="A8446" s="41" t="s">
        <v>72</v>
      </c>
      <c r="B8446" s="42">
        <v>5.5039999999999996</v>
      </c>
      <c r="C8446" s="42">
        <v>5049.92</v>
      </c>
      <c r="D8446" s="42">
        <v>917.5</v>
      </c>
      <c r="E8446" s="43">
        <v>44621</v>
      </c>
    </row>
    <row r="8447" spans="1:5" x14ac:dyDescent="0.25">
      <c r="A8447" s="41" t="s">
        <v>72</v>
      </c>
      <c r="B8447" s="42">
        <v>3.1989999999999998</v>
      </c>
      <c r="C8447" s="42">
        <v>2935.08</v>
      </c>
      <c r="D8447" s="42">
        <v>917.5</v>
      </c>
      <c r="E8447" s="43">
        <v>44621</v>
      </c>
    </row>
    <row r="8448" spans="1:5" x14ac:dyDescent="0.25">
      <c r="A8448" s="41" t="s">
        <v>72</v>
      </c>
      <c r="B8448" s="42">
        <v>3.0710000000000002</v>
      </c>
      <c r="C8448" s="42">
        <v>2817.64</v>
      </c>
      <c r="D8448" s="42">
        <v>917.5</v>
      </c>
      <c r="E8448" s="43">
        <v>44621</v>
      </c>
    </row>
    <row r="8449" spans="1:5" x14ac:dyDescent="0.25">
      <c r="A8449" s="41" t="s">
        <v>72</v>
      </c>
      <c r="B8449" s="42">
        <v>7.2919999999999998</v>
      </c>
      <c r="C8449" s="42">
        <v>6690.41</v>
      </c>
      <c r="D8449" s="42">
        <v>917.5</v>
      </c>
      <c r="E8449" s="43">
        <v>44621</v>
      </c>
    </row>
    <row r="8450" spans="1:5" x14ac:dyDescent="0.25">
      <c r="A8450" s="41" t="s">
        <v>72</v>
      </c>
      <c r="B8450" s="42">
        <v>4.4160000000000004</v>
      </c>
      <c r="C8450" s="42">
        <v>4051.68</v>
      </c>
      <c r="D8450" s="42">
        <v>917.5</v>
      </c>
      <c r="E8450" s="43">
        <v>44621</v>
      </c>
    </row>
    <row r="8451" spans="1:5" x14ac:dyDescent="0.25">
      <c r="A8451" s="41" t="s">
        <v>72</v>
      </c>
      <c r="B8451" s="42">
        <v>8.1280000000000001</v>
      </c>
      <c r="C8451" s="42">
        <v>7457.44</v>
      </c>
      <c r="D8451" s="42">
        <v>917.5</v>
      </c>
      <c r="E8451" s="43">
        <v>44621</v>
      </c>
    </row>
    <row r="8452" spans="1:5" x14ac:dyDescent="0.25">
      <c r="A8452" s="41" t="s">
        <v>72</v>
      </c>
      <c r="B8452" s="42">
        <v>3.8730000000000002</v>
      </c>
      <c r="C8452" s="42">
        <v>3553.48</v>
      </c>
      <c r="D8452" s="42">
        <v>917.5</v>
      </c>
      <c r="E8452" s="43">
        <v>44621</v>
      </c>
    </row>
    <row r="8453" spans="1:5" x14ac:dyDescent="0.25">
      <c r="A8453" s="41" t="s">
        <v>72</v>
      </c>
      <c r="B8453" s="42">
        <v>7.0430000000000001</v>
      </c>
      <c r="C8453" s="42">
        <v>6461.95</v>
      </c>
      <c r="D8453" s="42">
        <v>917.5</v>
      </c>
      <c r="E8453" s="43">
        <v>44621</v>
      </c>
    </row>
    <row r="8454" spans="1:5" x14ac:dyDescent="0.25">
      <c r="A8454" s="41" t="s">
        <v>72</v>
      </c>
      <c r="B8454" s="42">
        <v>10.324</v>
      </c>
      <c r="C8454" s="42">
        <v>9472.27</v>
      </c>
      <c r="D8454" s="42">
        <v>917.5</v>
      </c>
      <c r="E8454" s="43">
        <v>44621</v>
      </c>
    </row>
    <row r="8455" spans="1:5" x14ac:dyDescent="0.25">
      <c r="A8455" s="41" t="s">
        <v>72</v>
      </c>
      <c r="B8455" s="42">
        <v>3.0710000000000002</v>
      </c>
      <c r="C8455" s="42">
        <v>2817.64</v>
      </c>
      <c r="D8455" s="42">
        <v>917.5</v>
      </c>
      <c r="E8455" s="43">
        <v>44621</v>
      </c>
    </row>
    <row r="8456" spans="1:5" x14ac:dyDescent="0.25">
      <c r="A8456" s="41" t="s">
        <v>72</v>
      </c>
      <c r="B8456" s="42">
        <v>8.7850000000000001</v>
      </c>
      <c r="C8456" s="42">
        <v>8060.24</v>
      </c>
      <c r="D8456" s="42">
        <v>917.5</v>
      </c>
      <c r="E8456" s="43">
        <v>44621</v>
      </c>
    </row>
    <row r="8457" spans="1:5" x14ac:dyDescent="0.25">
      <c r="A8457" s="41" t="s">
        <v>72</v>
      </c>
      <c r="B8457" s="42">
        <v>11.095000000000001</v>
      </c>
      <c r="C8457" s="42">
        <v>10958.47</v>
      </c>
      <c r="D8457" s="42">
        <v>987.69</v>
      </c>
      <c r="E8457" s="43">
        <v>44621</v>
      </c>
    </row>
    <row r="8458" spans="1:5" x14ac:dyDescent="0.25">
      <c r="A8458" s="41" t="s">
        <v>72</v>
      </c>
      <c r="B8458" s="42">
        <v>1.6</v>
      </c>
      <c r="C8458" s="42">
        <v>1600</v>
      </c>
      <c r="D8458" s="42">
        <v>1000</v>
      </c>
      <c r="E8458" s="43">
        <v>44621</v>
      </c>
    </row>
    <row r="8459" spans="1:5" x14ac:dyDescent="0.25">
      <c r="A8459" s="41" t="s">
        <v>72</v>
      </c>
      <c r="B8459" s="42">
        <v>2.3039999999999998</v>
      </c>
      <c r="C8459" s="42">
        <v>2304</v>
      </c>
      <c r="D8459" s="42">
        <v>1000</v>
      </c>
      <c r="E8459" s="43">
        <v>44621</v>
      </c>
    </row>
    <row r="8460" spans="1:5" x14ac:dyDescent="0.25">
      <c r="A8460" s="41" t="s">
        <v>72</v>
      </c>
      <c r="B8460" s="42">
        <v>2.089</v>
      </c>
      <c r="C8460" s="42">
        <v>2089</v>
      </c>
      <c r="D8460" s="42">
        <v>1000</v>
      </c>
      <c r="E8460" s="43">
        <v>44621</v>
      </c>
    </row>
    <row r="8461" spans="1:5" x14ac:dyDescent="0.25">
      <c r="A8461" s="41" t="s">
        <v>72</v>
      </c>
      <c r="B8461" s="42">
        <v>3.1989999999999998</v>
      </c>
      <c r="C8461" s="42">
        <v>3199</v>
      </c>
      <c r="D8461" s="42">
        <v>1000</v>
      </c>
      <c r="E8461" s="43">
        <v>44621</v>
      </c>
    </row>
    <row r="8462" spans="1:5" x14ac:dyDescent="0.25">
      <c r="A8462" s="41" t="s">
        <v>72</v>
      </c>
      <c r="B8462" s="42">
        <v>1.365</v>
      </c>
      <c r="C8462" s="42">
        <v>1365</v>
      </c>
      <c r="D8462" s="42">
        <v>1000</v>
      </c>
      <c r="E8462" s="43">
        <v>44621</v>
      </c>
    </row>
    <row r="8463" spans="1:5" x14ac:dyDescent="0.25">
      <c r="A8463" s="41" t="s">
        <v>72</v>
      </c>
      <c r="B8463" s="42">
        <v>0.94299999999999995</v>
      </c>
      <c r="C8463" s="42">
        <v>943</v>
      </c>
      <c r="D8463" s="42">
        <v>1000</v>
      </c>
      <c r="E8463" s="43">
        <v>44621</v>
      </c>
    </row>
    <row r="8464" spans="1:5" x14ac:dyDescent="0.25">
      <c r="A8464" s="41" t="s">
        <v>72</v>
      </c>
      <c r="B8464" s="42">
        <v>1.3240000000000001</v>
      </c>
      <c r="C8464" s="42">
        <v>1324</v>
      </c>
      <c r="D8464" s="42">
        <v>1000</v>
      </c>
      <c r="E8464" s="43">
        <v>44621</v>
      </c>
    </row>
    <row r="8465" spans="1:5" x14ac:dyDescent="0.25">
      <c r="A8465" s="41" t="s">
        <v>72</v>
      </c>
      <c r="B8465" s="42">
        <v>5.8890000000000002</v>
      </c>
      <c r="C8465" s="42">
        <v>5889</v>
      </c>
      <c r="D8465" s="42">
        <v>1000</v>
      </c>
      <c r="E8465" s="43">
        <v>44621</v>
      </c>
    </row>
    <row r="8466" spans="1:5" x14ac:dyDescent="0.25">
      <c r="A8466" s="41" t="s">
        <v>72</v>
      </c>
      <c r="B8466" s="42">
        <v>4.875</v>
      </c>
      <c r="C8466" s="42">
        <v>4875</v>
      </c>
      <c r="D8466" s="42">
        <v>1000</v>
      </c>
      <c r="E8466" s="43">
        <v>44621</v>
      </c>
    </row>
    <row r="8467" spans="1:5" x14ac:dyDescent="0.25">
      <c r="A8467" s="41" t="s">
        <v>72</v>
      </c>
      <c r="B8467" s="42">
        <v>2.9039999999999999</v>
      </c>
      <c r="C8467" s="42">
        <v>2904</v>
      </c>
      <c r="D8467" s="42">
        <v>1000</v>
      </c>
      <c r="E8467" s="43">
        <v>44621</v>
      </c>
    </row>
    <row r="8468" spans="1:5" x14ac:dyDescent="0.25">
      <c r="A8468" s="41" t="s">
        <v>72</v>
      </c>
      <c r="B8468" s="42">
        <v>1.4730000000000001</v>
      </c>
      <c r="C8468" s="42">
        <v>1473</v>
      </c>
      <c r="D8468" s="42">
        <v>1000</v>
      </c>
      <c r="E8468" s="43">
        <v>44621</v>
      </c>
    </row>
    <row r="8469" spans="1:5" x14ac:dyDescent="0.25">
      <c r="A8469" s="41" t="s">
        <v>72</v>
      </c>
      <c r="B8469" s="42">
        <v>2.3039999999999998</v>
      </c>
      <c r="C8469" s="42">
        <v>2304</v>
      </c>
      <c r="D8469" s="42">
        <v>1000</v>
      </c>
      <c r="E8469" s="43">
        <v>44621</v>
      </c>
    </row>
    <row r="8470" spans="1:5" x14ac:dyDescent="0.25">
      <c r="A8470" s="41" t="s">
        <v>72</v>
      </c>
      <c r="B8470" s="42">
        <v>5.99</v>
      </c>
      <c r="C8470" s="42">
        <v>5990</v>
      </c>
      <c r="D8470" s="42">
        <v>1000</v>
      </c>
      <c r="E8470" s="43">
        <v>44621</v>
      </c>
    </row>
    <row r="8471" spans="1:5" x14ac:dyDescent="0.25">
      <c r="A8471" s="41" t="s">
        <v>72</v>
      </c>
      <c r="B8471" s="42">
        <v>7.6779999999999999</v>
      </c>
      <c r="C8471" s="42">
        <v>7678</v>
      </c>
      <c r="D8471" s="42">
        <v>1000</v>
      </c>
      <c r="E8471" s="43">
        <v>44621</v>
      </c>
    </row>
    <row r="8472" spans="1:5" x14ac:dyDescent="0.25">
      <c r="A8472" s="41" t="s">
        <v>72</v>
      </c>
      <c r="B8472" s="42">
        <v>4.4059999999999997</v>
      </c>
      <c r="C8472" s="42">
        <v>4406</v>
      </c>
      <c r="D8472" s="42">
        <v>1000</v>
      </c>
      <c r="E8472" s="43">
        <v>44621</v>
      </c>
    </row>
    <row r="8473" spans="1:5" x14ac:dyDescent="0.25">
      <c r="A8473" s="41" t="s">
        <v>72</v>
      </c>
      <c r="B8473" s="42">
        <v>6.2809999999999997</v>
      </c>
      <c r="C8473" s="42">
        <v>6366.36</v>
      </c>
      <c r="D8473" s="42">
        <v>1013.59</v>
      </c>
      <c r="E8473" s="43">
        <v>44621</v>
      </c>
    </row>
    <row r="8474" spans="1:5" x14ac:dyDescent="0.25">
      <c r="A8474" s="41" t="s">
        <v>72</v>
      </c>
      <c r="B8474" s="42">
        <v>10.55</v>
      </c>
      <c r="C8474" s="42">
        <v>11847.65</v>
      </c>
      <c r="D8474" s="42">
        <v>1123</v>
      </c>
      <c r="E8474" s="43">
        <v>44621</v>
      </c>
    </row>
    <row r="8475" spans="1:5" x14ac:dyDescent="0.25">
      <c r="A8475" s="41" t="s">
        <v>72</v>
      </c>
      <c r="B8475" s="42">
        <v>6.9960000000000004</v>
      </c>
      <c r="C8475" s="42">
        <v>7856.51</v>
      </c>
      <c r="D8475" s="42">
        <v>1123</v>
      </c>
      <c r="E8475" s="43">
        <v>44621</v>
      </c>
    </row>
    <row r="8476" spans="1:5" x14ac:dyDescent="0.25">
      <c r="A8476" s="41" t="s">
        <v>98</v>
      </c>
      <c r="B8476" s="42">
        <v>2.76</v>
      </c>
      <c r="C8476" s="42">
        <v>275.98</v>
      </c>
      <c r="D8476" s="42">
        <v>99.99</v>
      </c>
      <c r="E8476" s="43">
        <v>44621</v>
      </c>
    </row>
    <row r="8477" spans="1:5" x14ac:dyDescent="0.25">
      <c r="A8477" s="41" t="s">
        <v>98</v>
      </c>
      <c r="B8477" s="42">
        <v>0.45</v>
      </c>
      <c r="C8477" s="42">
        <v>44.99</v>
      </c>
      <c r="D8477" s="42">
        <v>99.98</v>
      </c>
      <c r="E8477" s="43">
        <v>44621</v>
      </c>
    </row>
    <row r="8478" spans="1:5" x14ac:dyDescent="0.25">
      <c r="A8478" s="41" t="s">
        <v>98</v>
      </c>
      <c r="B8478" s="42">
        <v>0.6</v>
      </c>
      <c r="C8478" s="42">
        <v>59.98</v>
      </c>
      <c r="D8478" s="42">
        <v>99.97</v>
      </c>
      <c r="E8478" s="43">
        <v>44621</v>
      </c>
    </row>
    <row r="8479" spans="1:5" x14ac:dyDescent="0.25">
      <c r="A8479" s="41" t="s">
        <v>98</v>
      </c>
      <c r="B8479" s="42">
        <v>4.41</v>
      </c>
      <c r="C8479" s="42">
        <v>440.88</v>
      </c>
      <c r="D8479" s="42">
        <v>99.97</v>
      </c>
      <c r="E8479" s="43">
        <v>44621</v>
      </c>
    </row>
    <row r="8480" spans="1:5" x14ac:dyDescent="0.25">
      <c r="A8480" s="41" t="s">
        <v>98</v>
      </c>
      <c r="B8480" s="42">
        <v>3.34</v>
      </c>
      <c r="C8480" s="42">
        <v>333.92</v>
      </c>
      <c r="D8480" s="42">
        <v>99.98</v>
      </c>
      <c r="E8480" s="43">
        <v>44621</v>
      </c>
    </row>
    <row r="8481" spans="1:5" x14ac:dyDescent="0.25">
      <c r="A8481" s="41" t="s">
        <v>98</v>
      </c>
      <c r="B8481" s="42">
        <v>4.82</v>
      </c>
      <c r="C8481" s="42">
        <v>481.76</v>
      </c>
      <c r="D8481" s="42">
        <v>99.95</v>
      </c>
      <c r="E8481" s="43">
        <v>44621</v>
      </c>
    </row>
    <row r="8482" spans="1:5" x14ac:dyDescent="0.25">
      <c r="A8482" s="41" t="s">
        <v>98</v>
      </c>
      <c r="B8482" s="42">
        <v>4.0999999999999996</v>
      </c>
      <c r="C8482" s="42">
        <v>409.67</v>
      </c>
      <c r="D8482" s="42">
        <v>99.92</v>
      </c>
      <c r="E8482" s="43">
        <v>44621</v>
      </c>
    </row>
    <row r="8483" spans="1:5" x14ac:dyDescent="0.25">
      <c r="A8483" s="41" t="s">
        <v>98</v>
      </c>
      <c r="B8483" s="42">
        <v>0.3</v>
      </c>
      <c r="C8483" s="42">
        <v>29.98</v>
      </c>
      <c r="D8483" s="42">
        <v>99.93</v>
      </c>
      <c r="E8483" s="43">
        <v>44621</v>
      </c>
    </row>
    <row r="8484" spans="1:5" x14ac:dyDescent="0.25">
      <c r="A8484" s="41" t="s">
        <v>98</v>
      </c>
      <c r="B8484" s="42">
        <v>1</v>
      </c>
      <c r="C8484" s="42">
        <v>99.92</v>
      </c>
      <c r="D8484" s="42">
        <v>99.92</v>
      </c>
      <c r="E8484" s="43">
        <v>44621</v>
      </c>
    </row>
    <row r="8485" spans="1:5" x14ac:dyDescent="0.25">
      <c r="A8485" s="41" t="s">
        <v>98</v>
      </c>
      <c r="B8485" s="42">
        <v>0.6</v>
      </c>
      <c r="C8485" s="42">
        <v>59.95</v>
      </c>
      <c r="D8485" s="42">
        <v>99.92</v>
      </c>
      <c r="E8485" s="43">
        <v>44621</v>
      </c>
    </row>
    <row r="8486" spans="1:5" x14ac:dyDescent="0.25">
      <c r="A8486" s="41" t="s">
        <v>98</v>
      </c>
      <c r="B8486" s="42">
        <v>0.51</v>
      </c>
      <c r="C8486" s="42">
        <v>50.96</v>
      </c>
      <c r="D8486" s="42">
        <v>99.92</v>
      </c>
      <c r="E8486" s="43">
        <v>44621</v>
      </c>
    </row>
    <row r="8487" spans="1:5" x14ac:dyDescent="0.25">
      <c r="A8487" s="41" t="s">
        <v>98</v>
      </c>
      <c r="B8487" s="42">
        <v>1.5</v>
      </c>
      <c r="C8487" s="42">
        <v>149.88</v>
      </c>
      <c r="D8487" s="42">
        <v>99.92</v>
      </c>
      <c r="E8487" s="43">
        <v>44621</v>
      </c>
    </row>
    <row r="8488" spans="1:5" x14ac:dyDescent="0.25">
      <c r="A8488" s="41" t="s">
        <v>98</v>
      </c>
      <c r="B8488" s="42">
        <v>2.5</v>
      </c>
      <c r="C8488" s="42">
        <v>249.8</v>
      </c>
      <c r="D8488" s="42">
        <v>99.92</v>
      </c>
      <c r="E8488" s="43">
        <v>44621</v>
      </c>
    </row>
    <row r="8489" spans="1:5" x14ac:dyDescent="0.25">
      <c r="A8489" s="41" t="s">
        <v>98</v>
      </c>
      <c r="B8489" s="42">
        <v>1.76</v>
      </c>
      <c r="C8489" s="42">
        <v>177.37</v>
      </c>
      <c r="D8489" s="42">
        <v>100.78</v>
      </c>
      <c r="E8489" s="43">
        <v>44621</v>
      </c>
    </row>
    <row r="8490" spans="1:5" x14ac:dyDescent="0.25">
      <c r="A8490" s="41" t="s">
        <v>98</v>
      </c>
      <c r="B8490" s="42">
        <v>4.1100000000000003</v>
      </c>
      <c r="C8490" s="42">
        <v>414.44</v>
      </c>
      <c r="D8490" s="42">
        <v>100.84</v>
      </c>
      <c r="E8490" s="43">
        <v>44621</v>
      </c>
    </row>
    <row r="8491" spans="1:5" x14ac:dyDescent="0.25">
      <c r="A8491" s="41" t="s">
        <v>98</v>
      </c>
      <c r="B8491" s="42">
        <v>1.2</v>
      </c>
      <c r="C8491" s="42">
        <v>121</v>
      </c>
      <c r="D8491" s="42">
        <v>100.83</v>
      </c>
      <c r="E8491" s="43">
        <v>44621</v>
      </c>
    </row>
    <row r="8492" spans="1:5" x14ac:dyDescent="0.25">
      <c r="A8492" s="41" t="s">
        <v>98</v>
      </c>
      <c r="B8492" s="42">
        <v>0.51</v>
      </c>
      <c r="C8492" s="42">
        <v>51.43</v>
      </c>
      <c r="D8492" s="42">
        <v>100.84</v>
      </c>
      <c r="E8492" s="43">
        <v>44621</v>
      </c>
    </row>
    <row r="8493" spans="1:5" x14ac:dyDescent="0.25">
      <c r="A8493" s="41" t="s">
        <v>98</v>
      </c>
      <c r="B8493" s="42">
        <v>3</v>
      </c>
      <c r="C8493" s="42">
        <v>302.5</v>
      </c>
      <c r="D8493" s="42">
        <v>100.83</v>
      </c>
      <c r="E8493" s="43">
        <v>44621</v>
      </c>
    </row>
    <row r="8494" spans="1:5" x14ac:dyDescent="0.25">
      <c r="A8494" s="41" t="s">
        <v>98</v>
      </c>
      <c r="B8494" s="42">
        <v>0.3</v>
      </c>
      <c r="C8494" s="42">
        <v>30.25</v>
      </c>
      <c r="D8494" s="42">
        <v>100.83</v>
      </c>
      <c r="E8494" s="43">
        <v>44621</v>
      </c>
    </row>
    <row r="8495" spans="1:5" x14ac:dyDescent="0.25">
      <c r="A8495" s="41" t="s">
        <v>98</v>
      </c>
      <c r="B8495" s="42">
        <v>0.51</v>
      </c>
      <c r="C8495" s="42">
        <v>51.19</v>
      </c>
      <c r="D8495" s="42">
        <v>100.37</v>
      </c>
      <c r="E8495" s="43">
        <v>44621</v>
      </c>
    </row>
    <row r="8496" spans="1:5" x14ac:dyDescent="0.25">
      <c r="A8496" s="41" t="s">
        <v>98</v>
      </c>
      <c r="B8496" s="42">
        <v>1.5</v>
      </c>
      <c r="C8496" s="42">
        <v>150.19999999999999</v>
      </c>
      <c r="D8496" s="42">
        <v>100.13</v>
      </c>
      <c r="E8496" s="43">
        <v>44621</v>
      </c>
    </row>
    <row r="8497" spans="1:5" x14ac:dyDescent="0.25">
      <c r="A8497" s="41" t="s">
        <v>98</v>
      </c>
      <c r="B8497" s="42">
        <v>4.4000000000000004</v>
      </c>
      <c r="C8497" s="42">
        <v>440.01</v>
      </c>
      <c r="D8497" s="42">
        <v>100</v>
      </c>
      <c r="E8497" s="43">
        <v>44621</v>
      </c>
    </row>
    <row r="8498" spans="1:5" x14ac:dyDescent="0.25">
      <c r="A8498" s="41" t="s">
        <v>98</v>
      </c>
      <c r="B8498" s="42">
        <v>1.5</v>
      </c>
      <c r="C8498" s="42">
        <v>150</v>
      </c>
      <c r="D8498" s="42">
        <v>100</v>
      </c>
      <c r="E8498" s="43">
        <v>44621</v>
      </c>
    </row>
    <row r="8499" spans="1:5" x14ac:dyDescent="0.25">
      <c r="A8499" s="41" t="s">
        <v>98</v>
      </c>
      <c r="B8499" s="42">
        <v>0.51</v>
      </c>
      <c r="C8499" s="42">
        <v>51</v>
      </c>
      <c r="D8499" s="42">
        <v>100</v>
      </c>
      <c r="E8499" s="43">
        <v>44621</v>
      </c>
    </row>
    <row r="8500" spans="1:5" x14ac:dyDescent="0.25">
      <c r="A8500" s="41" t="s">
        <v>98</v>
      </c>
      <c r="B8500" s="42">
        <v>0.19</v>
      </c>
      <c r="C8500" s="42">
        <v>19</v>
      </c>
      <c r="D8500" s="42">
        <v>100</v>
      </c>
      <c r="E8500" s="43">
        <v>44621</v>
      </c>
    </row>
    <row r="8501" spans="1:5" x14ac:dyDescent="0.25">
      <c r="A8501" s="41" t="s">
        <v>98</v>
      </c>
      <c r="B8501" s="42">
        <v>5</v>
      </c>
      <c r="C8501" s="42">
        <v>499.98</v>
      </c>
      <c r="D8501" s="42">
        <v>100</v>
      </c>
      <c r="E8501" s="43">
        <v>44621</v>
      </c>
    </row>
    <row r="8502" spans="1:5" x14ac:dyDescent="0.25">
      <c r="A8502" s="41" t="s">
        <v>98</v>
      </c>
      <c r="B8502" s="42">
        <v>1.05</v>
      </c>
      <c r="C8502" s="42">
        <v>104.98</v>
      </c>
      <c r="D8502" s="42">
        <v>99.98</v>
      </c>
      <c r="E8502" s="43">
        <v>44621</v>
      </c>
    </row>
    <row r="8503" spans="1:5" x14ac:dyDescent="0.25">
      <c r="A8503" s="41" t="s">
        <v>98</v>
      </c>
      <c r="B8503" s="42">
        <v>1.76</v>
      </c>
      <c r="C8503" s="42">
        <v>175.97</v>
      </c>
      <c r="D8503" s="42">
        <v>99.98</v>
      </c>
      <c r="E8503" s="43">
        <v>44621</v>
      </c>
    </row>
    <row r="8504" spans="1:5" x14ac:dyDescent="0.25">
      <c r="A8504" s="41" t="s">
        <v>98</v>
      </c>
      <c r="B8504" s="42">
        <v>0.6</v>
      </c>
      <c r="C8504" s="42">
        <v>60</v>
      </c>
      <c r="D8504" s="42">
        <v>100</v>
      </c>
      <c r="E8504" s="43">
        <v>44621</v>
      </c>
    </row>
    <row r="8505" spans="1:5" x14ac:dyDescent="0.25">
      <c r="A8505" s="41" t="s">
        <v>98</v>
      </c>
      <c r="B8505" s="42">
        <v>1.59</v>
      </c>
      <c r="C8505" s="42">
        <v>159</v>
      </c>
      <c r="D8505" s="42">
        <v>100</v>
      </c>
      <c r="E8505" s="43">
        <v>44621</v>
      </c>
    </row>
    <row r="8506" spans="1:5" x14ac:dyDescent="0.25">
      <c r="A8506" s="41" t="s">
        <v>98</v>
      </c>
      <c r="B8506" s="42">
        <v>2.35</v>
      </c>
      <c r="C8506" s="42">
        <v>235</v>
      </c>
      <c r="D8506" s="42">
        <v>100</v>
      </c>
      <c r="E8506" s="43">
        <v>44621</v>
      </c>
    </row>
    <row r="8507" spans="1:5" x14ac:dyDescent="0.25">
      <c r="A8507" s="41" t="s">
        <v>98</v>
      </c>
      <c r="B8507" s="42">
        <v>0.81</v>
      </c>
      <c r="C8507" s="42">
        <v>81</v>
      </c>
      <c r="D8507" s="42">
        <v>100</v>
      </c>
      <c r="E8507" s="43">
        <v>44621</v>
      </c>
    </row>
    <row r="8508" spans="1:5" x14ac:dyDescent="0.25">
      <c r="A8508" s="41" t="s">
        <v>98</v>
      </c>
      <c r="B8508" s="42">
        <v>0.6</v>
      </c>
      <c r="C8508" s="42">
        <v>60</v>
      </c>
      <c r="D8508" s="42">
        <v>100</v>
      </c>
      <c r="E8508" s="43">
        <v>44621</v>
      </c>
    </row>
    <row r="8509" spans="1:5" x14ac:dyDescent="0.25">
      <c r="A8509" s="41" t="s">
        <v>98</v>
      </c>
      <c r="B8509" s="42">
        <v>6.24</v>
      </c>
      <c r="C8509" s="42">
        <v>624.02</v>
      </c>
      <c r="D8509" s="42">
        <v>100</v>
      </c>
      <c r="E8509" s="43">
        <v>44621</v>
      </c>
    </row>
    <row r="8510" spans="1:5" x14ac:dyDescent="0.25">
      <c r="A8510" s="41" t="s">
        <v>98</v>
      </c>
      <c r="B8510" s="42">
        <v>5</v>
      </c>
      <c r="C8510" s="42">
        <v>500.03</v>
      </c>
      <c r="D8510" s="42">
        <v>100.01</v>
      </c>
      <c r="E8510" s="43">
        <v>44621</v>
      </c>
    </row>
    <row r="8511" spans="1:5" x14ac:dyDescent="0.25">
      <c r="A8511" s="41" t="s">
        <v>98</v>
      </c>
      <c r="B8511" s="42">
        <v>3.1</v>
      </c>
      <c r="C8511" s="42">
        <v>309.89999999999998</v>
      </c>
      <c r="D8511" s="42">
        <v>99.97</v>
      </c>
      <c r="E8511" s="43">
        <v>44621</v>
      </c>
    </row>
    <row r="8512" spans="1:5" x14ac:dyDescent="0.25">
      <c r="A8512" s="41" t="s">
        <v>98</v>
      </c>
      <c r="B8512" s="42">
        <v>1.8</v>
      </c>
      <c r="C8512" s="42">
        <v>179.82</v>
      </c>
      <c r="D8512" s="42">
        <v>99.9</v>
      </c>
      <c r="E8512" s="43">
        <v>44621</v>
      </c>
    </row>
    <row r="8513" spans="1:5" x14ac:dyDescent="0.25">
      <c r="A8513" s="41" t="s">
        <v>98</v>
      </c>
      <c r="B8513" s="42">
        <v>0.1</v>
      </c>
      <c r="C8513" s="42">
        <v>9.99</v>
      </c>
      <c r="D8513" s="42">
        <v>99.9</v>
      </c>
      <c r="E8513" s="43">
        <v>44621</v>
      </c>
    </row>
    <row r="8514" spans="1:5" x14ac:dyDescent="0.25">
      <c r="A8514" s="41" t="s">
        <v>98</v>
      </c>
      <c r="B8514" s="42">
        <v>3.7</v>
      </c>
      <c r="C8514" s="42">
        <v>749.34</v>
      </c>
      <c r="D8514" s="42">
        <v>202.52</v>
      </c>
      <c r="E8514" s="43">
        <v>44621</v>
      </c>
    </row>
    <row r="8515" spans="1:5" x14ac:dyDescent="0.25">
      <c r="A8515" s="41" t="s">
        <v>98</v>
      </c>
      <c r="B8515" s="42">
        <v>0.3</v>
      </c>
      <c r="C8515" s="42">
        <v>147.16999999999999</v>
      </c>
      <c r="D8515" s="42">
        <v>490.57</v>
      </c>
      <c r="E8515" s="43">
        <v>44621</v>
      </c>
    </row>
    <row r="8516" spans="1:5" x14ac:dyDescent="0.25">
      <c r="A8516" s="41" t="s">
        <v>98</v>
      </c>
      <c r="B8516" s="42">
        <v>4</v>
      </c>
      <c r="C8516" s="42">
        <v>1962.2</v>
      </c>
      <c r="D8516" s="42">
        <v>490.55</v>
      </c>
      <c r="E8516" s="43">
        <v>44621</v>
      </c>
    </row>
    <row r="8517" spans="1:5" x14ac:dyDescent="0.25">
      <c r="A8517" s="41" t="s">
        <v>98</v>
      </c>
      <c r="B8517" s="42">
        <v>1</v>
      </c>
      <c r="C8517" s="42">
        <v>490.55</v>
      </c>
      <c r="D8517" s="42">
        <v>490.55</v>
      </c>
      <c r="E8517" s="43">
        <v>44621</v>
      </c>
    </row>
    <row r="8518" spans="1:5" x14ac:dyDescent="0.25">
      <c r="A8518" s="41" t="s">
        <v>98</v>
      </c>
      <c r="B8518" s="42">
        <v>1.5</v>
      </c>
      <c r="C8518" s="42">
        <v>735.82</v>
      </c>
      <c r="D8518" s="42">
        <v>490.55</v>
      </c>
      <c r="E8518" s="43">
        <v>44621</v>
      </c>
    </row>
    <row r="8519" spans="1:5" x14ac:dyDescent="0.25">
      <c r="A8519" s="41" t="s">
        <v>98</v>
      </c>
      <c r="B8519" s="42">
        <v>0.6</v>
      </c>
      <c r="C8519" s="42">
        <v>294.33</v>
      </c>
      <c r="D8519" s="42">
        <v>490.55</v>
      </c>
      <c r="E8519" s="43">
        <v>44621</v>
      </c>
    </row>
    <row r="8520" spans="1:5" x14ac:dyDescent="0.25">
      <c r="A8520" s="41" t="s">
        <v>98</v>
      </c>
      <c r="B8520" s="42">
        <v>1.9</v>
      </c>
      <c r="C8520" s="42">
        <v>932.05</v>
      </c>
      <c r="D8520" s="42">
        <v>490.55</v>
      </c>
      <c r="E8520" s="43">
        <v>44621</v>
      </c>
    </row>
    <row r="8521" spans="1:5" x14ac:dyDescent="0.25">
      <c r="A8521" s="41" t="s">
        <v>98</v>
      </c>
      <c r="B8521" s="42">
        <v>3.85</v>
      </c>
      <c r="C8521" s="42">
        <v>2241.19</v>
      </c>
      <c r="D8521" s="42">
        <v>582.13</v>
      </c>
      <c r="E8521" s="43">
        <v>44621</v>
      </c>
    </row>
    <row r="8522" spans="1:5" x14ac:dyDescent="0.25">
      <c r="A8522" s="41" t="s">
        <v>98</v>
      </c>
      <c r="B8522" s="42">
        <v>1.1499999999999999</v>
      </c>
      <c r="C8522" s="42">
        <v>925.51</v>
      </c>
      <c r="D8522" s="42">
        <v>804.79</v>
      </c>
      <c r="E8522" s="43">
        <v>44621</v>
      </c>
    </row>
    <row r="8523" spans="1:5" x14ac:dyDescent="0.25">
      <c r="A8523" s="41" t="s">
        <v>98</v>
      </c>
      <c r="B8523" s="42">
        <v>1.2</v>
      </c>
      <c r="C8523" s="42">
        <v>965.75</v>
      </c>
      <c r="D8523" s="42">
        <v>804.79</v>
      </c>
      <c r="E8523" s="43">
        <v>44621</v>
      </c>
    </row>
    <row r="8524" spans="1:5" x14ac:dyDescent="0.25">
      <c r="A8524" s="41" t="s">
        <v>98</v>
      </c>
      <c r="B8524" s="42">
        <v>0.6</v>
      </c>
      <c r="C8524" s="42">
        <v>482.87</v>
      </c>
      <c r="D8524" s="42">
        <v>804.78</v>
      </c>
      <c r="E8524" s="43">
        <v>44621</v>
      </c>
    </row>
    <row r="8525" spans="1:5" x14ac:dyDescent="0.25">
      <c r="A8525" s="41" t="s">
        <v>98</v>
      </c>
      <c r="B8525" s="42">
        <v>0.6</v>
      </c>
      <c r="C8525" s="42">
        <v>482.87</v>
      </c>
      <c r="D8525" s="42">
        <v>804.78</v>
      </c>
      <c r="E8525" s="43">
        <v>44621</v>
      </c>
    </row>
    <row r="8526" spans="1:5" x14ac:dyDescent="0.25">
      <c r="A8526" s="41" t="s">
        <v>98</v>
      </c>
      <c r="B8526" s="42">
        <v>6.4</v>
      </c>
      <c r="C8526" s="42">
        <v>5150.67</v>
      </c>
      <c r="D8526" s="42">
        <v>804.79</v>
      </c>
      <c r="E8526" s="43">
        <v>44621</v>
      </c>
    </row>
    <row r="8527" spans="1:5" x14ac:dyDescent="0.25">
      <c r="A8527" s="41" t="s">
        <v>98</v>
      </c>
      <c r="B8527" s="42">
        <v>1.2</v>
      </c>
      <c r="C8527" s="42">
        <v>965.75</v>
      </c>
      <c r="D8527" s="42">
        <v>804.79</v>
      </c>
      <c r="E8527" s="43">
        <v>44621</v>
      </c>
    </row>
    <row r="8528" spans="1:5" x14ac:dyDescent="0.25">
      <c r="A8528" s="41" t="s">
        <v>98</v>
      </c>
      <c r="B8528" s="42">
        <v>3</v>
      </c>
      <c r="C8528" s="42">
        <v>2222.67</v>
      </c>
      <c r="D8528" s="42">
        <v>740.89</v>
      </c>
      <c r="E8528" s="43">
        <v>44621</v>
      </c>
    </row>
    <row r="8529" spans="1:5" x14ac:dyDescent="0.25">
      <c r="A8529" s="41" t="s">
        <v>98</v>
      </c>
      <c r="B8529" s="42">
        <v>2.9</v>
      </c>
      <c r="C8529" s="42">
        <v>290</v>
      </c>
      <c r="D8529" s="42">
        <v>100</v>
      </c>
      <c r="E8529" s="43">
        <v>44621</v>
      </c>
    </row>
    <row r="8530" spans="1:5" x14ac:dyDescent="0.25">
      <c r="A8530" s="41" t="s">
        <v>98</v>
      </c>
      <c r="B8530" s="42">
        <v>0.3</v>
      </c>
      <c r="C8530" s="42">
        <v>30</v>
      </c>
      <c r="D8530" s="42">
        <v>100</v>
      </c>
      <c r="E8530" s="43">
        <v>44621</v>
      </c>
    </row>
    <row r="8531" spans="1:5" x14ac:dyDescent="0.25">
      <c r="A8531" s="41" t="s">
        <v>98</v>
      </c>
      <c r="B8531" s="42">
        <v>0.45</v>
      </c>
      <c r="C8531" s="42">
        <v>45</v>
      </c>
      <c r="D8531" s="42">
        <v>100</v>
      </c>
      <c r="E8531" s="43">
        <v>44621</v>
      </c>
    </row>
    <row r="8532" spans="1:5" x14ac:dyDescent="0.25">
      <c r="A8532" s="41" t="s">
        <v>98</v>
      </c>
      <c r="B8532" s="42">
        <v>1.35</v>
      </c>
      <c r="C8532" s="42">
        <v>135</v>
      </c>
      <c r="D8532" s="42">
        <v>100</v>
      </c>
      <c r="E8532" s="43">
        <v>44621</v>
      </c>
    </row>
    <row r="8533" spans="1:5" x14ac:dyDescent="0.25">
      <c r="A8533" s="41" t="s">
        <v>98</v>
      </c>
      <c r="B8533" s="42">
        <v>1.25</v>
      </c>
      <c r="C8533" s="42">
        <v>125</v>
      </c>
      <c r="D8533" s="42">
        <v>100</v>
      </c>
      <c r="E8533" s="43">
        <v>44621</v>
      </c>
    </row>
    <row r="8534" spans="1:5" x14ac:dyDescent="0.25">
      <c r="A8534" s="41" t="s">
        <v>98</v>
      </c>
      <c r="B8534" s="42">
        <v>1.54</v>
      </c>
      <c r="C8534" s="42">
        <v>154</v>
      </c>
      <c r="D8534" s="42">
        <v>100</v>
      </c>
      <c r="E8534" s="43">
        <v>44621</v>
      </c>
    </row>
    <row r="8535" spans="1:5" x14ac:dyDescent="0.25">
      <c r="A8535" s="41" t="s">
        <v>98</v>
      </c>
      <c r="B8535" s="42">
        <v>0.45</v>
      </c>
      <c r="C8535" s="42">
        <v>44.99</v>
      </c>
      <c r="D8535" s="42">
        <v>99.98</v>
      </c>
      <c r="E8535" s="43">
        <v>44621</v>
      </c>
    </row>
    <row r="8536" spans="1:5" x14ac:dyDescent="0.25">
      <c r="A8536" s="41" t="s">
        <v>98</v>
      </c>
      <c r="B8536" s="42">
        <v>1</v>
      </c>
      <c r="C8536" s="42">
        <v>99.98</v>
      </c>
      <c r="D8536" s="42">
        <v>99.98</v>
      </c>
      <c r="E8536" s="43">
        <v>44621</v>
      </c>
    </row>
    <row r="8537" spans="1:5" x14ac:dyDescent="0.25">
      <c r="A8537" s="41" t="s">
        <v>98</v>
      </c>
      <c r="B8537" s="42">
        <v>0.6</v>
      </c>
      <c r="C8537" s="42">
        <v>59.99</v>
      </c>
      <c r="D8537" s="42">
        <v>99.98</v>
      </c>
      <c r="E8537" s="43">
        <v>44621</v>
      </c>
    </row>
    <row r="8538" spans="1:5" x14ac:dyDescent="0.25">
      <c r="A8538" s="41" t="s">
        <v>98</v>
      </c>
      <c r="B8538" s="42">
        <v>0.45</v>
      </c>
      <c r="C8538" s="42">
        <v>44.99</v>
      </c>
      <c r="D8538" s="42">
        <v>99.98</v>
      </c>
      <c r="E8538" s="43">
        <v>44621</v>
      </c>
    </row>
    <row r="8539" spans="1:5" x14ac:dyDescent="0.25">
      <c r="A8539" s="41" t="s">
        <v>98</v>
      </c>
      <c r="B8539" s="42">
        <v>4.1100000000000003</v>
      </c>
      <c r="C8539" s="42">
        <v>410.94</v>
      </c>
      <c r="D8539" s="42">
        <v>99.99</v>
      </c>
      <c r="E8539" s="43">
        <v>44621</v>
      </c>
    </row>
    <row r="8540" spans="1:5" x14ac:dyDescent="0.25">
      <c r="A8540" s="41" t="s">
        <v>98</v>
      </c>
      <c r="B8540" s="42">
        <v>0.45</v>
      </c>
      <c r="C8540" s="42">
        <v>44.99</v>
      </c>
      <c r="D8540" s="42">
        <v>99.98</v>
      </c>
      <c r="E8540" s="43">
        <v>44621</v>
      </c>
    </row>
    <row r="8541" spans="1:5" x14ac:dyDescent="0.25">
      <c r="A8541" s="41" t="s">
        <v>98</v>
      </c>
      <c r="B8541" s="42">
        <v>7</v>
      </c>
      <c r="C8541" s="42">
        <v>700.02</v>
      </c>
      <c r="D8541" s="42">
        <v>100</v>
      </c>
      <c r="E8541" s="43">
        <v>44621</v>
      </c>
    </row>
    <row r="8542" spans="1:5" x14ac:dyDescent="0.25">
      <c r="A8542" s="41" t="s">
        <v>98</v>
      </c>
      <c r="B8542" s="42">
        <v>1.1499999999999999</v>
      </c>
      <c r="C8542" s="42">
        <v>115.03</v>
      </c>
      <c r="D8542" s="42">
        <v>100.03</v>
      </c>
      <c r="E8542" s="43">
        <v>44621</v>
      </c>
    </row>
    <row r="8543" spans="1:5" x14ac:dyDescent="0.25">
      <c r="A8543" s="41" t="s">
        <v>102</v>
      </c>
      <c r="B8543" s="42">
        <v>2.7</v>
      </c>
      <c r="C8543" s="42">
        <v>2160</v>
      </c>
      <c r="D8543" s="42">
        <v>800</v>
      </c>
      <c r="E8543" s="43">
        <v>44621</v>
      </c>
    </row>
    <row r="8544" spans="1:5" x14ac:dyDescent="0.25">
      <c r="A8544" s="41" t="s">
        <v>102</v>
      </c>
      <c r="B8544" s="42">
        <v>3.3</v>
      </c>
      <c r="C8544" s="42">
        <v>2640</v>
      </c>
      <c r="D8544" s="42">
        <v>800</v>
      </c>
      <c r="E8544" s="43">
        <v>44621</v>
      </c>
    </row>
    <row r="8545" spans="1:5" x14ac:dyDescent="0.25">
      <c r="A8545" s="41" t="s">
        <v>102</v>
      </c>
      <c r="B8545" s="42">
        <v>4.4000000000000004</v>
      </c>
      <c r="C8545" s="42">
        <v>3520</v>
      </c>
      <c r="D8545" s="42">
        <v>800</v>
      </c>
      <c r="E8545" s="43">
        <v>44621</v>
      </c>
    </row>
    <row r="8546" spans="1:5" x14ac:dyDescent="0.25">
      <c r="A8546" s="41" t="s">
        <v>102</v>
      </c>
      <c r="B8546" s="42">
        <v>4.4000000000000004</v>
      </c>
      <c r="C8546" s="42">
        <v>3520</v>
      </c>
      <c r="D8546" s="42">
        <v>800</v>
      </c>
      <c r="E8546" s="43">
        <v>44621</v>
      </c>
    </row>
    <row r="8547" spans="1:5" x14ac:dyDescent="0.25">
      <c r="A8547" s="41" t="s">
        <v>102</v>
      </c>
      <c r="B8547" s="42">
        <v>13.6</v>
      </c>
      <c r="C8547" s="42">
        <v>10880</v>
      </c>
      <c r="D8547" s="42">
        <v>800</v>
      </c>
      <c r="E8547" s="43">
        <v>44621</v>
      </c>
    </row>
    <row r="8548" spans="1:5" x14ac:dyDescent="0.25">
      <c r="A8548" s="41" t="s">
        <v>102</v>
      </c>
      <c r="B8548" s="42">
        <v>5.5</v>
      </c>
      <c r="C8548" s="42">
        <v>4400</v>
      </c>
      <c r="D8548" s="42">
        <v>800</v>
      </c>
      <c r="E8548" s="43">
        <v>44621</v>
      </c>
    </row>
    <row r="8549" spans="1:5" x14ac:dyDescent="0.25">
      <c r="A8549" s="41" t="s">
        <v>102</v>
      </c>
      <c r="B8549" s="42">
        <v>3.4</v>
      </c>
      <c r="C8549" s="42">
        <v>2720</v>
      </c>
      <c r="D8549" s="42">
        <v>800</v>
      </c>
      <c r="E8549" s="43">
        <v>44621</v>
      </c>
    </row>
    <row r="8550" spans="1:5" x14ac:dyDescent="0.25">
      <c r="A8550" s="41" t="s">
        <v>59</v>
      </c>
      <c r="B8550" s="42">
        <v>872</v>
      </c>
      <c r="C8550" s="42">
        <v>177340.24</v>
      </c>
      <c r="D8550" s="42">
        <v>203.37</v>
      </c>
      <c r="E8550" s="43">
        <v>44621</v>
      </c>
    </row>
    <row r="8551" spans="1:5" x14ac:dyDescent="0.25">
      <c r="A8551" s="41" t="s">
        <v>59</v>
      </c>
      <c r="B8551" s="42">
        <v>104</v>
      </c>
      <c r="C8551" s="42">
        <v>14874.29</v>
      </c>
      <c r="D8551" s="42">
        <v>143.02000000000001</v>
      </c>
      <c r="E8551" s="43">
        <v>44621</v>
      </c>
    </row>
    <row r="8552" spans="1:5" x14ac:dyDescent="0.25">
      <c r="A8552" s="41" t="s">
        <v>59</v>
      </c>
      <c r="B8552" s="42">
        <v>1208</v>
      </c>
      <c r="C8552" s="42">
        <v>172744.54</v>
      </c>
      <c r="D8552" s="42">
        <v>143</v>
      </c>
      <c r="E8552" s="43">
        <v>44621</v>
      </c>
    </row>
    <row r="8553" spans="1:5" x14ac:dyDescent="0.25">
      <c r="A8553" s="41" t="s">
        <v>59</v>
      </c>
      <c r="B8553" s="42">
        <v>1356</v>
      </c>
      <c r="C8553" s="42">
        <v>193908</v>
      </c>
      <c r="D8553" s="42">
        <v>143</v>
      </c>
      <c r="E8553" s="43">
        <v>44621</v>
      </c>
    </row>
    <row r="8554" spans="1:5" x14ac:dyDescent="0.25">
      <c r="A8554" s="41" t="s">
        <v>59</v>
      </c>
      <c r="B8554" s="42">
        <v>688</v>
      </c>
      <c r="C8554" s="42">
        <v>98384</v>
      </c>
      <c r="D8554" s="42">
        <v>143</v>
      </c>
      <c r="E8554" s="43">
        <v>44621</v>
      </c>
    </row>
    <row r="8555" spans="1:5" x14ac:dyDescent="0.25">
      <c r="A8555" s="41" t="s">
        <v>91</v>
      </c>
      <c r="B8555" s="42">
        <v>14</v>
      </c>
      <c r="C8555" s="42">
        <v>3538.32</v>
      </c>
      <c r="D8555" s="42">
        <v>252.74</v>
      </c>
      <c r="E8555" s="43">
        <v>44621</v>
      </c>
    </row>
    <row r="8556" spans="1:5" x14ac:dyDescent="0.25">
      <c r="A8556" s="41" t="s">
        <v>91</v>
      </c>
      <c r="B8556" s="42">
        <v>14</v>
      </c>
      <c r="C8556" s="42">
        <v>3538.31</v>
      </c>
      <c r="D8556" s="42">
        <v>252.74</v>
      </c>
      <c r="E8556" s="43">
        <v>44621</v>
      </c>
    </row>
    <row r="8557" spans="1:5" x14ac:dyDescent="0.25">
      <c r="A8557" s="41" t="s">
        <v>91</v>
      </c>
      <c r="B8557" s="42">
        <v>10</v>
      </c>
      <c r="C8557" s="42">
        <v>2473</v>
      </c>
      <c r="D8557" s="42">
        <v>247.3</v>
      </c>
      <c r="E8557" s="43">
        <v>44621</v>
      </c>
    </row>
    <row r="8558" spans="1:5" x14ac:dyDescent="0.25">
      <c r="A8558" s="41" t="s">
        <v>91</v>
      </c>
      <c r="B8558" s="42">
        <v>7.78</v>
      </c>
      <c r="C8558" s="42">
        <v>1854.99</v>
      </c>
      <c r="D8558" s="42">
        <v>238.43</v>
      </c>
      <c r="E8558" s="43">
        <v>44621</v>
      </c>
    </row>
    <row r="8559" spans="1:5" x14ac:dyDescent="0.25">
      <c r="A8559" s="41" t="s">
        <v>91</v>
      </c>
      <c r="B8559" s="42">
        <v>10</v>
      </c>
      <c r="C8559" s="42">
        <v>2527.37</v>
      </c>
      <c r="D8559" s="42">
        <v>252.74</v>
      </c>
      <c r="E8559" s="43">
        <v>44621</v>
      </c>
    </row>
    <row r="8560" spans="1:5" x14ac:dyDescent="0.25">
      <c r="A8560" s="41" t="s">
        <v>91</v>
      </c>
      <c r="B8560" s="42">
        <v>10</v>
      </c>
      <c r="C8560" s="42">
        <v>2527.37</v>
      </c>
      <c r="D8560" s="42">
        <v>252.74</v>
      </c>
      <c r="E8560" s="43">
        <v>44621</v>
      </c>
    </row>
    <row r="8561" spans="1:5" x14ac:dyDescent="0.25">
      <c r="A8561" s="41" t="s">
        <v>91</v>
      </c>
      <c r="B8561" s="42">
        <v>10</v>
      </c>
      <c r="C8561" s="42">
        <v>2527.37</v>
      </c>
      <c r="D8561" s="42">
        <v>252.74</v>
      </c>
      <c r="E8561" s="43">
        <v>44621</v>
      </c>
    </row>
    <row r="8562" spans="1:5" x14ac:dyDescent="0.25">
      <c r="A8562" s="41" t="s">
        <v>91</v>
      </c>
      <c r="B8562" s="42">
        <v>10</v>
      </c>
      <c r="C8562" s="42">
        <v>2527.37</v>
      </c>
      <c r="D8562" s="42">
        <v>252.74</v>
      </c>
      <c r="E8562" s="43">
        <v>44621</v>
      </c>
    </row>
    <row r="8563" spans="1:5" x14ac:dyDescent="0.25">
      <c r="A8563" s="41" t="s">
        <v>91</v>
      </c>
      <c r="B8563" s="42">
        <v>10</v>
      </c>
      <c r="C8563" s="42">
        <v>2527.38</v>
      </c>
      <c r="D8563" s="42">
        <v>252.74</v>
      </c>
      <c r="E8563" s="43">
        <v>44621</v>
      </c>
    </row>
    <row r="8564" spans="1:5" x14ac:dyDescent="0.25">
      <c r="A8564" s="41" t="s">
        <v>91</v>
      </c>
      <c r="B8564" s="42">
        <v>8</v>
      </c>
      <c r="C8564" s="42">
        <v>2021.92</v>
      </c>
      <c r="D8564" s="42">
        <v>252.74</v>
      </c>
      <c r="E8564" s="43">
        <v>44621</v>
      </c>
    </row>
    <row r="8565" spans="1:5" x14ac:dyDescent="0.25">
      <c r="A8565" s="41" t="s">
        <v>91</v>
      </c>
      <c r="B8565" s="42">
        <v>12</v>
      </c>
      <c r="C8565" s="42">
        <v>3032.88</v>
      </c>
      <c r="D8565" s="42">
        <v>252.74</v>
      </c>
      <c r="E8565" s="43">
        <v>44621</v>
      </c>
    </row>
    <row r="8566" spans="1:5" x14ac:dyDescent="0.25">
      <c r="A8566" s="41" t="s">
        <v>91</v>
      </c>
      <c r="B8566" s="42">
        <v>12</v>
      </c>
      <c r="C8566" s="42">
        <v>3032.84</v>
      </c>
      <c r="D8566" s="42">
        <v>252.74</v>
      </c>
      <c r="E8566" s="43">
        <v>44621</v>
      </c>
    </row>
    <row r="8567" spans="1:5" x14ac:dyDescent="0.25">
      <c r="A8567" s="41" t="s">
        <v>91</v>
      </c>
      <c r="B8567" s="42">
        <v>12</v>
      </c>
      <c r="C8567" s="42">
        <v>3032.84</v>
      </c>
      <c r="D8567" s="42">
        <v>252.74</v>
      </c>
      <c r="E8567" s="43">
        <v>44621</v>
      </c>
    </row>
    <row r="8568" spans="1:5" x14ac:dyDescent="0.25">
      <c r="A8568" s="41" t="s">
        <v>91</v>
      </c>
      <c r="B8568" s="42">
        <v>12</v>
      </c>
      <c r="C8568" s="42">
        <v>3032.84</v>
      </c>
      <c r="D8568" s="42">
        <v>252.74</v>
      </c>
      <c r="E8568" s="43">
        <v>44621</v>
      </c>
    </row>
    <row r="8569" spans="1:5" x14ac:dyDescent="0.25">
      <c r="A8569" s="41" t="s">
        <v>91</v>
      </c>
      <c r="B8569" s="42">
        <v>12</v>
      </c>
      <c r="C8569" s="42">
        <v>3032.85</v>
      </c>
      <c r="D8569" s="42">
        <v>252.74</v>
      </c>
      <c r="E8569" s="43">
        <v>44621</v>
      </c>
    </row>
    <row r="8570" spans="1:5" x14ac:dyDescent="0.25">
      <c r="A8570" s="41" t="s">
        <v>91</v>
      </c>
      <c r="B8570" s="42">
        <v>9</v>
      </c>
      <c r="C8570" s="42">
        <v>2274.63</v>
      </c>
      <c r="D8570" s="42">
        <v>252.74</v>
      </c>
      <c r="E8570" s="43">
        <v>44621</v>
      </c>
    </row>
    <row r="8571" spans="1:5" x14ac:dyDescent="0.25">
      <c r="A8571" s="41" t="s">
        <v>91</v>
      </c>
      <c r="B8571" s="42">
        <v>12</v>
      </c>
      <c r="C8571" s="42">
        <v>3032.88</v>
      </c>
      <c r="D8571" s="42">
        <v>252.74</v>
      </c>
      <c r="E8571" s="43">
        <v>44621</v>
      </c>
    </row>
    <row r="8572" spans="1:5" x14ac:dyDescent="0.25">
      <c r="A8572" s="41" t="s">
        <v>91</v>
      </c>
      <c r="B8572" s="42">
        <v>12</v>
      </c>
      <c r="C8572" s="42">
        <v>3031.11</v>
      </c>
      <c r="D8572" s="42">
        <v>252.59</v>
      </c>
      <c r="E8572" s="43">
        <v>44621</v>
      </c>
    </row>
    <row r="8573" spans="1:5" x14ac:dyDescent="0.25">
      <c r="A8573" s="41" t="s">
        <v>91</v>
      </c>
      <c r="B8573" s="42">
        <v>10</v>
      </c>
      <c r="C8573" s="42">
        <v>2518.54</v>
      </c>
      <c r="D8573" s="42">
        <v>251.85</v>
      </c>
      <c r="E8573" s="43">
        <v>44621</v>
      </c>
    </row>
    <row r="8574" spans="1:5" x14ac:dyDescent="0.25">
      <c r="A8574" s="41" t="s">
        <v>91</v>
      </c>
      <c r="B8574" s="42">
        <v>11</v>
      </c>
      <c r="C8574" s="42">
        <v>2770.4</v>
      </c>
      <c r="D8574" s="42">
        <v>251.85</v>
      </c>
      <c r="E8574" s="43">
        <v>44621</v>
      </c>
    </row>
    <row r="8575" spans="1:5" x14ac:dyDescent="0.25">
      <c r="A8575" s="41" t="s">
        <v>91</v>
      </c>
      <c r="B8575" s="42">
        <v>10</v>
      </c>
      <c r="C8575" s="42">
        <v>2518.54</v>
      </c>
      <c r="D8575" s="42">
        <v>251.85</v>
      </c>
      <c r="E8575" s="43">
        <v>44621</v>
      </c>
    </row>
    <row r="8576" spans="1:5" x14ac:dyDescent="0.25">
      <c r="A8576" s="41" t="s">
        <v>91</v>
      </c>
      <c r="B8576" s="42">
        <v>8</v>
      </c>
      <c r="C8576" s="42">
        <v>2014.83</v>
      </c>
      <c r="D8576" s="42">
        <v>251.85</v>
      </c>
      <c r="E8576" s="43">
        <v>44621</v>
      </c>
    </row>
    <row r="8577" spans="1:5" x14ac:dyDescent="0.25">
      <c r="A8577" s="41" t="s">
        <v>91</v>
      </c>
      <c r="B8577" s="42">
        <v>16</v>
      </c>
      <c r="C8577" s="42">
        <v>4029.67</v>
      </c>
      <c r="D8577" s="42">
        <v>251.85</v>
      </c>
      <c r="E8577" s="43">
        <v>44621</v>
      </c>
    </row>
    <row r="8578" spans="1:5" x14ac:dyDescent="0.25">
      <c r="A8578" s="41" t="s">
        <v>248</v>
      </c>
      <c r="B8578" s="42">
        <v>1.75</v>
      </c>
      <c r="C8578" s="42">
        <v>3150</v>
      </c>
      <c r="D8578" s="42">
        <v>1800</v>
      </c>
      <c r="E8578" s="43">
        <v>44621</v>
      </c>
    </row>
    <row r="8579" spans="1:5" x14ac:dyDescent="0.25">
      <c r="A8579" s="41" t="s">
        <v>248</v>
      </c>
      <c r="B8579" s="42">
        <v>2.25</v>
      </c>
      <c r="C8579" s="42">
        <v>4050</v>
      </c>
      <c r="D8579" s="42">
        <v>1800</v>
      </c>
      <c r="E8579" s="43">
        <v>44621</v>
      </c>
    </row>
    <row r="8580" spans="1:5" x14ac:dyDescent="0.25">
      <c r="A8580" s="41" t="s">
        <v>248</v>
      </c>
      <c r="B8580" s="42">
        <v>1.4</v>
      </c>
      <c r="C8580" s="42">
        <v>2380</v>
      </c>
      <c r="D8580" s="42">
        <v>1700</v>
      </c>
      <c r="E8580" s="43">
        <v>44621</v>
      </c>
    </row>
    <row r="8581" spans="1:5" x14ac:dyDescent="0.25">
      <c r="A8581" s="41" t="s">
        <v>248</v>
      </c>
      <c r="B8581" s="42">
        <v>2.6</v>
      </c>
      <c r="C8581" s="42">
        <v>4420</v>
      </c>
      <c r="D8581" s="42">
        <v>1700</v>
      </c>
      <c r="E8581" s="43">
        <v>44621</v>
      </c>
    </row>
    <row r="8582" spans="1:5" x14ac:dyDescent="0.25">
      <c r="A8582" s="41" t="s">
        <v>249</v>
      </c>
      <c r="B8582" s="42">
        <v>3.5000000000000003E-2</v>
      </c>
      <c r="C8582" s="42">
        <v>175</v>
      </c>
      <c r="D8582" s="42">
        <v>5000</v>
      </c>
      <c r="E8582" s="43">
        <v>44621</v>
      </c>
    </row>
    <row r="8583" spans="1:5" x14ac:dyDescent="0.25">
      <c r="A8583" s="41" t="s">
        <v>249</v>
      </c>
      <c r="B8583" s="42">
        <v>0.46500000000000002</v>
      </c>
      <c r="C8583" s="42">
        <v>2325</v>
      </c>
      <c r="D8583" s="42">
        <v>5000</v>
      </c>
      <c r="E8583" s="43">
        <v>44621</v>
      </c>
    </row>
    <row r="8584" spans="1:5" x14ac:dyDescent="0.25">
      <c r="A8584" s="41" t="s">
        <v>17</v>
      </c>
      <c r="B8584" s="42">
        <v>8.7999999999999995E-2</v>
      </c>
      <c r="C8584" s="42">
        <v>57.2</v>
      </c>
      <c r="D8584" s="42">
        <v>650</v>
      </c>
      <c r="E8584" s="43">
        <v>44621</v>
      </c>
    </row>
    <row r="8585" spans="1:5" x14ac:dyDescent="0.25">
      <c r="A8585" s="41" t="s">
        <v>17</v>
      </c>
      <c r="B8585" s="42">
        <v>6.9000000000000006E-2</v>
      </c>
      <c r="C8585" s="42">
        <v>44.85</v>
      </c>
      <c r="D8585" s="42">
        <v>650</v>
      </c>
      <c r="E8585" s="43">
        <v>44621</v>
      </c>
    </row>
    <row r="8586" spans="1:5" x14ac:dyDescent="0.25">
      <c r="A8586" s="41" t="s">
        <v>17</v>
      </c>
      <c r="B8586" s="42">
        <v>0.16200000000000001</v>
      </c>
      <c r="C8586" s="42">
        <v>105.3</v>
      </c>
      <c r="D8586" s="42">
        <v>650</v>
      </c>
      <c r="E8586" s="43">
        <v>44621</v>
      </c>
    </row>
    <row r="8587" spans="1:5" x14ac:dyDescent="0.25">
      <c r="A8587" s="41" t="s">
        <v>17</v>
      </c>
      <c r="B8587" s="42">
        <v>5.5039999999999996</v>
      </c>
      <c r="C8587" s="42">
        <v>4573.3</v>
      </c>
      <c r="D8587" s="42">
        <v>830.9</v>
      </c>
      <c r="E8587" s="43">
        <v>44621</v>
      </c>
    </row>
    <row r="8588" spans="1:5" x14ac:dyDescent="0.25">
      <c r="A8588" s="41" t="s">
        <v>17</v>
      </c>
      <c r="B8588" s="42">
        <v>2.5999999999999999E-2</v>
      </c>
      <c r="C8588" s="42">
        <v>18.2</v>
      </c>
      <c r="D8588" s="42">
        <v>700</v>
      </c>
      <c r="E8588" s="43">
        <v>44621</v>
      </c>
    </row>
    <row r="8589" spans="1:5" x14ac:dyDescent="0.25">
      <c r="A8589" s="41" t="s">
        <v>17</v>
      </c>
      <c r="B8589" s="42">
        <v>0.06</v>
      </c>
      <c r="C8589" s="42">
        <v>42</v>
      </c>
      <c r="D8589" s="42">
        <v>700</v>
      </c>
      <c r="E8589" s="43">
        <v>44621</v>
      </c>
    </row>
    <row r="8590" spans="1:5" x14ac:dyDescent="0.25">
      <c r="A8590" s="41" t="s">
        <v>17</v>
      </c>
      <c r="B8590" s="42">
        <v>8.5999999999999993E-2</v>
      </c>
      <c r="C8590" s="42">
        <v>86</v>
      </c>
      <c r="D8590" s="42">
        <v>1000</v>
      </c>
      <c r="E8590" s="43">
        <v>44621</v>
      </c>
    </row>
    <row r="8591" spans="1:5" x14ac:dyDescent="0.25">
      <c r="A8591" s="41" t="s">
        <v>17</v>
      </c>
      <c r="B8591" s="42">
        <v>8.5999999999999993E-2</v>
      </c>
      <c r="C8591" s="42">
        <v>86</v>
      </c>
      <c r="D8591" s="42">
        <v>1000</v>
      </c>
      <c r="E8591" s="43">
        <v>44621</v>
      </c>
    </row>
    <row r="8592" spans="1:5" x14ac:dyDescent="0.25">
      <c r="A8592" s="41" t="s">
        <v>17</v>
      </c>
      <c r="B8592" s="42">
        <v>0.184</v>
      </c>
      <c r="C8592" s="42">
        <v>184</v>
      </c>
      <c r="D8592" s="42">
        <v>1000</v>
      </c>
      <c r="E8592" s="43">
        <v>44621</v>
      </c>
    </row>
    <row r="8593" spans="1:5" x14ac:dyDescent="0.25">
      <c r="A8593" s="41" t="s">
        <v>17</v>
      </c>
      <c r="B8593" s="42">
        <v>0.11899999999999999</v>
      </c>
      <c r="C8593" s="42">
        <v>119</v>
      </c>
      <c r="D8593" s="42">
        <v>1000</v>
      </c>
      <c r="E8593" s="43">
        <v>44621</v>
      </c>
    </row>
    <row r="8594" spans="1:5" x14ac:dyDescent="0.25">
      <c r="A8594" s="41" t="s">
        <v>17</v>
      </c>
      <c r="B8594" s="42">
        <v>6.5000000000000002E-2</v>
      </c>
      <c r="C8594" s="42">
        <v>65</v>
      </c>
      <c r="D8594" s="42">
        <v>1000</v>
      </c>
      <c r="E8594" s="43">
        <v>44621</v>
      </c>
    </row>
    <row r="8595" spans="1:5" x14ac:dyDescent="0.25">
      <c r="A8595" s="41" t="s">
        <v>17</v>
      </c>
      <c r="B8595" s="42">
        <v>1.7999999999999999E-2</v>
      </c>
      <c r="C8595" s="42">
        <v>18</v>
      </c>
      <c r="D8595" s="42">
        <v>1000</v>
      </c>
      <c r="E8595" s="43">
        <v>44621</v>
      </c>
    </row>
    <row r="8596" spans="1:5" x14ac:dyDescent="0.25">
      <c r="A8596" s="41" t="s">
        <v>17</v>
      </c>
      <c r="B8596" s="42">
        <v>7.5999999999999998E-2</v>
      </c>
      <c r="C8596" s="42">
        <v>76</v>
      </c>
      <c r="D8596" s="42">
        <v>1000</v>
      </c>
      <c r="E8596" s="43">
        <v>44621</v>
      </c>
    </row>
    <row r="8597" spans="1:5" x14ac:dyDescent="0.25">
      <c r="A8597" s="41" t="s">
        <v>17</v>
      </c>
      <c r="B8597" s="42">
        <v>9.6000000000000002E-2</v>
      </c>
      <c r="C8597" s="42">
        <v>96</v>
      </c>
      <c r="D8597" s="42">
        <v>1000</v>
      </c>
      <c r="E8597" s="43">
        <v>44621</v>
      </c>
    </row>
    <row r="8598" spans="1:5" x14ac:dyDescent="0.25">
      <c r="A8598" s="41" t="s">
        <v>17</v>
      </c>
      <c r="B8598" s="42">
        <v>8.6999999999999994E-2</v>
      </c>
      <c r="C8598" s="42">
        <v>87</v>
      </c>
      <c r="D8598" s="42">
        <v>1000</v>
      </c>
      <c r="E8598" s="43">
        <v>44621</v>
      </c>
    </row>
    <row r="8599" spans="1:5" x14ac:dyDescent="0.25">
      <c r="A8599" s="41" t="s">
        <v>17</v>
      </c>
      <c r="B8599" s="42">
        <v>0.152</v>
      </c>
      <c r="C8599" s="42">
        <v>152</v>
      </c>
      <c r="D8599" s="42">
        <v>1000</v>
      </c>
      <c r="E8599" s="43">
        <v>44621</v>
      </c>
    </row>
    <row r="8600" spans="1:5" x14ac:dyDescent="0.25">
      <c r="A8600" s="41" t="s">
        <v>17</v>
      </c>
      <c r="B8600" s="42">
        <v>3.0310000000000001</v>
      </c>
      <c r="C8600" s="42">
        <v>2731</v>
      </c>
      <c r="D8600" s="42">
        <v>901.02</v>
      </c>
      <c r="E8600" s="43">
        <v>44621</v>
      </c>
    </row>
    <row r="8601" spans="1:5" x14ac:dyDescent="0.25">
      <c r="A8601" s="41" t="s">
        <v>17</v>
      </c>
      <c r="B8601" s="42">
        <v>4.2999999999999997E-2</v>
      </c>
      <c r="C8601" s="42">
        <v>43</v>
      </c>
      <c r="D8601" s="42">
        <v>1000</v>
      </c>
      <c r="E8601" s="43">
        <v>44621</v>
      </c>
    </row>
    <row r="8602" spans="1:5" x14ac:dyDescent="0.25">
      <c r="A8602" s="41" t="s">
        <v>17</v>
      </c>
      <c r="B8602" s="42">
        <v>9.1999999999999998E-2</v>
      </c>
      <c r="C8602" s="42">
        <v>92</v>
      </c>
      <c r="D8602" s="42">
        <v>1000</v>
      </c>
      <c r="E8602" s="43">
        <v>44621</v>
      </c>
    </row>
    <row r="8603" spans="1:5" x14ac:dyDescent="0.25">
      <c r="A8603" s="41" t="s">
        <v>17</v>
      </c>
      <c r="B8603" s="42">
        <v>8.5999999999999993E-2</v>
      </c>
      <c r="C8603" s="42">
        <v>86</v>
      </c>
      <c r="D8603" s="42">
        <v>1000</v>
      </c>
      <c r="E8603" s="43">
        <v>44621</v>
      </c>
    </row>
    <row r="8604" spans="1:5" x14ac:dyDescent="0.25">
      <c r="A8604" s="41" t="s">
        <v>17</v>
      </c>
      <c r="B8604" s="42">
        <v>0.09</v>
      </c>
      <c r="C8604" s="42">
        <v>90</v>
      </c>
      <c r="D8604" s="42">
        <v>1000</v>
      </c>
      <c r="E8604" s="43">
        <v>44621</v>
      </c>
    </row>
    <row r="8605" spans="1:5" x14ac:dyDescent="0.25">
      <c r="A8605" s="41" t="s">
        <v>17</v>
      </c>
      <c r="B8605" s="42">
        <v>9.4E-2</v>
      </c>
      <c r="C8605" s="42">
        <v>94</v>
      </c>
      <c r="D8605" s="42">
        <v>1000</v>
      </c>
      <c r="E8605" s="43">
        <v>44621</v>
      </c>
    </row>
    <row r="8606" spans="1:5" x14ac:dyDescent="0.25">
      <c r="A8606" s="41" t="s">
        <v>17</v>
      </c>
      <c r="B8606" s="42">
        <v>6.9000000000000006E-2</v>
      </c>
      <c r="C8606" s="42">
        <v>69</v>
      </c>
      <c r="D8606" s="42">
        <v>1000</v>
      </c>
      <c r="E8606" s="43">
        <v>44621</v>
      </c>
    </row>
    <row r="8607" spans="1:5" x14ac:dyDescent="0.25">
      <c r="A8607" s="41" t="s">
        <v>17</v>
      </c>
      <c r="B8607" s="42">
        <v>0.13</v>
      </c>
      <c r="C8607" s="42">
        <v>130</v>
      </c>
      <c r="D8607" s="42">
        <v>1000</v>
      </c>
      <c r="E8607" s="43">
        <v>44621</v>
      </c>
    </row>
    <row r="8608" spans="1:5" x14ac:dyDescent="0.25">
      <c r="A8608" s="41" t="s">
        <v>17</v>
      </c>
      <c r="B8608" s="42">
        <v>0.127</v>
      </c>
      <c r="C8608" s="42">
        <v>127</v>
      </c>
      <c r="D8608" s="42">
        <v>1000</v>
      </c>
      <c r="E8608" s="43">
        <v>44621</v>
      </c>
    </row>
    <row r="8609" spans="1:5" x14ac:dyDescent="0.25">
      <c r="A8609" s="41" t="s">
        <v>17</v>
      </c>
      <c r="B8609" s="42">
        <v>9.8000000000000004E-2</v>
      </c>
      <c r="C8609" s="42">
        <v>98</v>
      </c>
      <c r="D8609" s="42">
        <v>1000</v>
      </c>
      <c r="E8609" s="43">
        <v>44621</v>
      </c>
    </row>
    <row r="8610" spans="1:5" x14ac:dyDescent="0.25">
      <c r="A8610" s="41" t="s">
        <v>17</v>
      </c>
      <c r="B8610" s="42">
        <v>0.128</v>
      </c>
      <c r="C8610" s="42">
        <v>128</v>
      </c>
      <c r="D8610" s="42">
        <v>1000</v>
      </c>
      <c r="E8610" s="43">
        <v>44621</v>
      </c>
    </row>
    <row r="8611" spans="1:5" x14ac:dyDescent="0.25">
      <c r="A8611" s="41" t="s">
        <v>17</v>
      </c>
      <c r="B8611" s="42">
        <v>4.2999999999999997E-2</v>
      </c>
      <c r="C8611" s="42">
        <v>43</v>
      </c>
      <c r="D8611" s="42">
        <v>1000</v>
      </c>
      <c r="E8611" s="43">
        <v>44621</v>
      </c>
    </row>
    <row r="8612" spans="1:5" x14ac:dyDescent="0.25">
      <c r="A8612" s="41" t="s">
        <v>17</v>
      </c>
      <c r="B8612" s="42">
        <v>0.189</v>
      </c>
      <c r="C8612" s="42">
        <v>226.8</v>
      </c>
      <c r="D8612" s="42">
        <v>1200</v>
      </c>
      <c r="E8612" s="43">
        <v>44621</v>
      </c>
    </row>
    <row r="8613" spans="1:5" x14ac:dyDescent="0.25">
      <c r="A8613" s="41" t="s">
        <v>17</v>
      </c>
      <c r="B8613" s="42">
        <v>0.128</v>
      </c>
      <c r="C8613" s="42">
        <v>153.6</v>
      </c>
      <c r="D8613" s="42">
        <v>1200</v>
      </c>
      <c r="E8613" s="43">
        <v>44621</v>
      </c>
    </row>
    <row r="8614" spans="1:5" x14ac:dyDescent="0.25">
      <c r="A8614" s="41" t="s">
        <v>17</v>
      </c>
      <c r="B8614" s="42">
        <v>9.4E-2</v>
      </c>
      <c r="C8614" s="42">
        <v>112.8</v>
      </c>
      <c r="D8614" s="42">
        <v>1200</v>
      </c>
      <c r="E8614" s="43">
        <v>44621</v>
      </c>
    </row>
    <row r="8615" spans="1:5" x14ac:dyDescent="0.25">
      <c r="A8615" s="41" t="s">
        <v>17</v>
      </c>
      <c r="B8615" s="42">
        <v>2.1999999999999999E-2</v>
      </c>
      <c r="C8615" s="42">
        <v>26.4</v>
      </c>
      <c r="D8615" s="42">
        <v>1200</v>
      </c>
      <c r="E8615" s="43">
        <v>44621</v>
      </c>
    </row>
    <row r="8616" spans="1:5" x14ac:dyDescent="0.25">
      <c r="A8616" s="41" t="s">
        <v>17</v>
      </c>
      <c r="B8616" s="42">
        <v>9.4E-2</v>
      </c>
      <c r="C8616" s="42">
        <v>112.8</v>
      </c>
      <c r="D8616" s="42">
        <v>1200</v>
      </c>
      <c r="E8616" s="43">
        <v>44621</v>
      </c>
    </row>
    <row r="8617" spans="1:5" x14ac:dyDescent="0.25">
      <c r="A8617" s="41" t="s">
        <v>17</v>
      </c>
      <c r="B8617" s="42">
        <v>6.5000000000000002E-2</v>
      </c>
      <c r="C8617" s="42">
        <v>78</v>
      </c>
      <c r="D8617" s="42">
        <v>1200</v>
      </c>
      <c r="E8617" s="43">
        <v>44621</v>
      </c>
    </row>
    <row r="8618" spans="1:5" x14ac:dyDescent="0.25">
      <c r="A8618" s="41" t="s">
        <v>17</v>
      </c>
      <c r="B8618" s="42">
        <v>3.2000000000000001E-2</v>
      </c>
      <c r="C8618" s="42">
        <v>38.4</v>
      </c>
      <c r="D8618" s="42">
        <v>1200</v>
      </c>
      <c r="E8618" s="43">
        <v>44621</v>
      </c>
    </row>
    <row r="8619" spans="1:5" x14ac:dyDescent="0.25">
      <c r="A8619" s="41" t="s">
        <v>17</v>
      </c>
      <c r="B8619" s="42">
        <v>0.502</v>
      </c>
      <c r="C8619" s="42">
        <v>533.1</v>
      </c>
      <c r="D8619" s="42">
        <v>1061.95</v>
      </c>
      <c r="E8619" s="43">
        <v>44621</v>
      </c>
    </row>
    <row r="8620" spans="1:5" x14ac:dyDescent="0.25">
      <c r="A8620" s="41" t="s">
        <v>17</v>
      </c>
      <c r="B8620" s="42">
        <v>0.17199999999999999</v>
      </c>
      <c r="C8620" s="42">
        <v>111.8</v>
      </c>
      <c r="D8620" s="42">
        <v>650</v>
      </c>
      <c r="E8620" s="43">
        <v>44621</v>
      </c>
    </row>
    <row r="8621" spans="1:5" x14ac:dyDescent="0.25">
      <c r="A8621" s="41" t="s">
        <v>17</v>
      </c>
      <c r="B8621" s="42">
        <v>5.4619999999999997</v>
      </c>
      <c r="C8621" s="42">
        <v>5040.3</v>
      </c>
      <c r="D8621" s="42">
        <v>922.79</v>
      </c>
      <c r="E8621" s="43">
        <v>44621</v>
      </c>
    </row>
    <row r="8622" spans="1:5" x14ac:dyDescent="0.25">
      <c r="A8622" s="41" t="s">
        <v>17</v>
      </c>
      <c r="B8622" s="42">
        <v>0.108</v>
      </c>
      <c r="C8622" s="42">
        <v>97.2</v>
      </c>
      <c r="D8622" s="42">
        <v>900</v>
      </c>
      <c r="E8622" s="43">
        <v>44621</v>
      </c>
    </row>
    <row r="8623" spans="1:5" x14ac:dyDescent="0.25">
      <c r="A8623" s="41" t="s">
        <v>17</v>
      </c>
      <c r="B8623" s="42">
        <v>8.1000000000000003E-2</v>
      </c>
      <c r="C8623" s="42">
        <v>72.900000000000006</v>
      </c>
      <c r="D8623" s="42">
        <v>900</v>
      </c>
      <c r="E8623" s="43">
        <v>44621</v>
      </c>
    </row>
    <row r="8624" spans="1:5" x14ac:dyDescent="0.25">
      <c r="A8624" s="41" t="s">
        <v>17</v>
      </c>
      <c r="B8624" s="42">
        <v>4.2999999999999997E-2</v>
      </c>
      <c r="C8624" s="42">
        <v>38.700000000000003</v>
      </c>
      <c r="D8624" s="42">
        <v>900</v>
      </c>
      <c r="E8624" s="43">
        <v>44621</v>
      </c>
    </row>
    <row r="8625" spans="1:5" x14ac:dyDescent="0.25">
      <c r="A8625" s="41" t="s">
        <v>17</v>
      </c>
      <c r="B8625" s="42">
        <v>7.5999999999999998E-2</v>
      </c>
      <c r="C8625" s="42">
        <v>109.2</v>
      </c>
      <c r="D8625" s="42">
        <v>1436.84</v>
      </c>
      <c r="E8625" s="43">
        <v>44621</v>
      </c>
    </row>
    <row r="8626" spans="1:5" x14ac:dyDescent="0.25">
      <c r="A8626" s="41" t="s">
        <v>17</v>
      </c>
      <c r="B8626" s="42">
        <v>0.16</v>
      </c>
      <c r="C8626" s="42">
        <v>240</v>
      </c>
      <c r="D8626" s="42">
        <v>1500</v>
      </c>
      <c r="E8626" s="43">
        <v>44621</v>
      </c>
    </row>
    <row r="8627" spans="1:5" x14ac:dyDescent="0.25">
      <c r="A8627" s="41" t="s">
        <v>17</v>
      </c>
      <c r="B8627" s="42">
        <v>7.5999999999999998E-2</v>
      </c>
      <c r="C8627" s="42">
        <v>114</v>
      </c>
      <c r="D8627" s="42">
        <v>1500</v>
      </c>
      <c r="E8627" s="43">
        <v>44621</v>
      </c>
    </row>
    <row r="8628" spans="1:5" x14ac:dyDescent="0.25">
      <c r="A8628" s="41" t="s">
        <v>17</v>
      </c>
      <c r="B8628" s="42">
        <v>7.5999999999999998E-2</v>
      </c>
      <c r="C8628" s="42">
        <v>114</v>
      </c>
      <c r="D8628" s="42">
        <v>1500</v>
      </c>
      <c r="E8628" s="43">
        <v>44621</v>
      </c>
    </row>
    <row r="8629" spans="1:5" x14ac:dyDescent="0.25">
      <c r="A8629" s="41" t="s">
        <v>17</v>
      </c>
      <c r="B8629" s="42">
        <v>8.6999999999999994E-2</v>
      </c>
      <c r="C8629" s="42">
        <v>130.5</v>
      </c>
      <c r="D8629" s="42">
        <v>1500</v>
      </c>
      <c r="E8629" s="43">
        <v>44621</v>
      </c>
    </row>
    <row r="8630" spans="1:5" x14ac:dyDescent="0.25">
      <c r="A8630" s="41" t="s">
        <v>17</v>
      </c>
      <c r="B8630" s="42">
        <v>1.6E-2</v>
      </c>
      <c r="C8630" s="42">
        <v>24</v>
      </c>
      <c r="D8630" s="42">
        <v>1500</v>
      </c>
      <c r="E8630" s="43">
        <v>44621</v>
      </c>
    </row>
    <row r="8631" spans="1:5" x14ac:dyDescent="0.25">
      <c r="A8631" s="41" t="s">
        <v>17</v>
      </c>
      <c r="B8631" s="42">
        <v>8.6999999999999994E-2</v>
      </c>
      <c r="C8631" s="42">
        <v>130.5</v>
      </c>
      <c r="D8631" s="42">
        <v>1500</v>
      </c>
      <c r="E8631" s="43">
        <v>44621</v>
      </c>
    </row>
    <row r="8632" spans="1:5" x14ac:dyDescent="0.25">
      <c r="A8632" s="41" t="s">
        <v>17</v>
      </c>
      <c r="B8632" s="42">
        <v>0.17199999999999999</v>
      </c>
      <c r="C8632" s="42">
        <v>258</v>
      </c>
      <c r="D8632" s="42">
        <v>1500</v>
      </c>
      <c r="E8632" s="43">
        <v>44621</v>
      </c>
    </row>
    <row r="8633" spans="1:5" x14ac:dyDescent="0.25">
      <c r="A8633" s="41" t="s">
        <v>17</v>
      </c>
      <c r="B8633" s="42">
        <v>2.8580000000000001</v>
      </c>
      <c r="C8633" s="42">
        <v>2887</v>
      </c>
      <c r="D8633" s="42">
        <v>1010.15</v>
      </c>
      <c r="E8633" s="43">
        <v>44621</v>
      </c>
    </row>
    <row r="8634" spans="1:5" x14ac:dyDescent="0.25">
      <c r="A8634" s="41" t="s">
        <v>17</v>
      </c>
      <c r="B8634" s="42">
        <v>0.17199999999999999</v>
      </c>
      <c r="C8634" s="42">
        <v>172</v>
      </c>
      <c r="D8634" s="42">
        <v>1000</v>
      </c>
      <c r="E8634" s="43">
        <v>44621</v>
      </c>
    </row>
    <row r="8635" spans="1:5" x14ac:dyDescent="0.25">
      <c r="A8635" s="41" t="s">
        <v>250</v>
      </c>
      <c r="B8635" s="42">
        <v>0.5</v>
      </c>
      <c r="C8635" s="42">
        <v>1250</v>
      </c>
      <c r="D8635" s="42">
        <v>2500</v>
      </c>
      <c r="E8635" s="43">
        <v>44621</v>
      </c>
    </row>
    <row r="8636" spans="1:5" x14ac:dyDescent="0.25">
      <c r="A8636" s="41" t="s">
        <v>250</v>
      </c>
      <c r="B8636" s="42">
        <v>0.35</v>
      </c>
      <c r="C8636" s="42">
        <v>875</v>
      </c>
      <c r="D8636" s="42">
        <v>2500</v>
      </c>
      <c r="E8636" s="43">
        <v>44621</v>
      </c>
    </row>
    <row r="8637" spans="1:5" x14ac:dyDescent="0.25">
      <c r="A8637" s="41" t="s">
        <v>18</v>
      </c>
      <c r="B8637" s="42">
        <v>1.4</v>
      </c>
      <c r="C8637" s="42">
        <v>980</v>
      </c>
      <c r="D8637" s="42">
        <v>700</v>
      </c>
      <c r="E8637" s="43">
        <v>44621</v>
      </c>
    </row>
    <row r="8638" spans="1:5" x14ac:dyDescent="0.25">
      <c r="A8638" s="41" t="s">
        <v>18</v>
      </c>
      <c r="B8638" s="42">
        <v>2</v>
      </c>
      <c r="C8638" s="42">
        <v>1400</v>
      </c>
      <c r="D8638" s="42">
        <v>700</v>
      </c>
      <c r="E8638" s="43">
        <v>44621</v>
      </c>
    </row>
    <row r="8639" spans="1:5" x14ac:dyDescent="0.25">
      <c r="A8639" s="41" t="s">
        <v>18</v>
      </c>
      <c r="B8639" s="42">
        <v>2.1</v>
      </c>
      <c r="C8639" s="42">
        <v>1470</v>
      </c>
      <c r="D8639" s="42">
        <v>700</v>
      </c>
      <c r="E8639" s="43">
        <v>44621</v>
      </c>
    </row>
    <row r="8640" spans="1:5" x14ac:dyDescent="0.25">
      <c r="A8640" s="41" t="s">
        <v>20</v>
      </c>
      <c r="B8640" s="42">
        <v>0.6</v>
      </c>
      <c r="C8640" s="42">
        <v>1050</v>
      </c>
      <c r="D8640" s="42">
        <v>1750</v>
      </c>
      <c r="E8640" s="43">
        <v>44621</v>
      </c>
    </row>
    <row r="8641" spans="1:5" x14ac:dyDescent="0.25">
      <c r="A8641" s="41" t="s">
        <v>20</v>
      </c>
      <c r="B8641" s="42">
        <v>0.9</v>
      </c>
      <c r="C8641" s="42">
        <v>1530</v>
      </c>
      <c r="D8641" s="42">
        <v>1700</v>
      </c>
      <c r="E8641" s="43">
        <v>44621</v>
      </c>
    </row>
    <row r="8642" spans="1:5" x14ac:dyDescent="0.25">
      <c r="A8642" s="41" t="s">
        <v>20</v>
      </c>
      <c r="B8642" s="42">
        <v>0.6</v>
      </c>
      <c r="C8642" s="42">
        <v>1020</v>
      </c>
      <c r="D8642" s="42">
        <v>1700</v>
      </c>
      <c r="E8642" s="43">
        <v>44621</v>
      </c>
    </row>
    <row r="8643" spans="1:5" x14ac:dyDescent="0.25">
      <c r="A8643" s="41" t="s">
        <v>20</v>
      </c>
      <c r="B8643" s="42">
        <v>0.4</v>
      </c>
      <c r="C8643" s="42">
        <v>700</v>
      </c>
      <c r="D8643" s="42">
        <v>1750</v>
      </c>
      <c r="E8643" s="43">
        <v>44621</v>
      </c>
    </row>
    <row r="8644" spans="1:5" x14ac:dyDescent="0.25">
      <c r="A8644" s="41" t="s">
        <v>251</v>
      </c>
      <c r="B8644" s="42">
        <v>2</v>
      </c>
      <c r="C8644" s="42">
        <v>3600</v>
      </c>
      <c r="D8644" s="42">
        <v>1800</v>
      </c>
      <c r="E8644" s="43">
        <v>44621</v>
      </c>
    </row>
    <row r="8645" spans="1:5" x14ac:dyDescent="0.25">
      <c r="A8645" s="41" t="s">
        <v>251</v>
      </c>
      <c r="B8645" s="42">
        <v>1.1000000000000001</v>
      </c>
      <c r="C8645" s="42">
        <v>1870</v>
      </c>
      <c r="D8645" s="42">
        <v>1700</v>
      </c>
      <c r="E8645" s="43">
        <v>44621</v>
      </c>
    </row>
    <row r="8646" spans="1:5" x14ac:dyDescent="0.25">
      <c r="A8646" s="41" t="s">
        <v>22</v>
      </c>
      <c r="B8646" s="42">
        <v>1.6</v>
      </c>
      <c r="C8646" s="42">
        <v>432</v>
      </c>
      <c r="D8646" s="42">
        <v>270</v>
      </c>
      <c r="E8646" s="43">
        <v>44621</v>
      </c>
    </row>
    <row r="8647" spans="1:5" x14ac:dyDescent="0.25">
      <c r="A8647" s="41" t="s">
        <v>22</v>
      </c>
      <c r="B8647" s="42">
        <v>5.359</v>
      </c>
      <c r="C8647" s="42">
        <v>1446.93</v>
      </c>
      <c r="D8647" s="42">
        <v>270</v>
      </c>
      <c r="E8647" s="43">
        <v>44621</v>
      </c>
    </row>
    <row r="8648" spans="1:5" x14ac:dyDescent="0.25">
      <c r="A8648" s="41" t="s">
        <v>22</v>
      </c>
      <c r="B8648" s="42">
        <v>4.9989999999999997</v>
      </c>
      <c r="C8648" s="42">
        <v>1349.73</v>
      </c>
      <c r="D8648" s="42">
        <v>270</v>
      </c>
      <c r="E8648" s="43">
        <v>44621</v>
      </c>
    </row>
    <row r="8649" spans="1:5" x14ac:dyDescent="0.25">
      <c r="A8649" s="41" t="s">
        <v>22</v>
      </c>
      <c r="B8649" s="42">
        <v>7.7990000000000004</v>
      </c>
      <c r="C8649" s="42">
        <v>2528.9499999999998</v>
      </c>
      <c r="D8649" s="42">
        <v>324.27</v>
      </c>
      <c r="E8649" s="43">
        <v>44621</v>
      </c>
    </row>
    <row r="8650" spans="1:5" x14ac:dyDescent="0.25">
      <c r="A8650" s="41" t="s">
        <v>22</v>
      </c>
      <c r="B8650" s="42">
        <v>2</v>
      </c>
      <c r="C8650" s="42">
        <v>680</v>
      </c>
      <c r="D8650" s="42">
        <v>340</v>
      </c>
      <c r="E8650" s="43">
        <v>44621</v>
      </c>
    </row>
    <row r="8651" spans="1:5" x14ac:dyDescent="0.25">
      <c r="A8651" s="41" t="s">
        <v>22</v>
      </c>
      <c r="B8651" s="42">
        <v>1.3819999999999999</v>
      </c>
      <c r="C8651" s="42">
        <v>469.88</v>
      </c>
      <c r="D8651" s="42">
        <v>340</v>
      </c>
      <c r="E8651" s="43">
        <v>44621</v>
      </c>
    </row>
    <row r="8652" spans="1:5" x14ac:dyDescent="0.25">
      <c r="A8652" s="41" t="s">
        <v>22</v>
      </c>
      <c r="B8652" s="42">
        <v>4.8789999999999996</v>
      </c>
      <c r="C8652" s="42">
        <v>1511.26</v>
      </c>
      <c r="D8652" s="42">
        <v>309.75</v>
      </c>
      <c r="E8652" s="43">
        <v>44621</v>
      </c>
    </row>
    <row r="8653" spans="1:5" x14ac:dyDescent="0.25">
      <c r="A8653" s="41" t="s">
        <v>22</v>
      </c>
      <c r="B8653" s="42">
        <v>2.5990000000000002</v>
      </c>
      <c r="C8653" s="42">
        <v>727.72</v>
      </c>
      <c r="D8653" s="42">
        <v>280</v>
      </c>
      <c r="E8653" s="43">
        <v>44621</v>
      </c>
    </row>
    <row r="8654" spans="1:5" x14ac:dyDescent="0.25">
      <c r="A8654" s="41" t="s">
        <v>22</v>
      </c>
      <c r="B8654" s="42">
        <v>1.546</v>
      </c>
      <c r="C8654" s="42">
        <v>432.88</v>
      </c>
      <c r="D8654" s="42">
        <v>280</v>
      </c>
      <c r="E8654" s="43">
        <v>44621</v>
      </c>
    </row>
    <row r="8655" spans="1:5" x14ac:dyDescent="0.25">
      <c r="A8655" s="41" t="s">
        <v>22</v>
      </c>
      <c r="B8655" s="42">
        <v>1.0660000000000001</v>
      </c>
      <c r="C8655" s="42">
        <v>298.48</v>
      </c>
      <c r="D8655" s="42">
        <v>280</v>
      </c>
      <c r="E8655" s="43">
        <v>44621</v>
      </c>
    </row>
    <row r="8656" spans="1:5" x14ac:dyDescent="0.25">
      <c r="A8656" s="41" t="s">
        <v>22</v>
      </c>
      <c r="B8656" s="42">
        <v>5.3159999999999998</v>
      </c>
      <c r="C8656" s="42">
        <v>1488.48</v>
      </c>
      <c r="D8656" s="42">
        <v>280</v>
      </c>
      <c r="E8656" s="43">
        <v>44621</v>
      </c>
    </row>
    <row r="8657" spans="1:5" x14ac:dyDescent="0.25">
      <c r="A8657" s="41" t="s">
        <v>22</v>
      </c>
      <c r="B8657" s="42">
        <v>5.3570000000000002</v>
      </c>
      <c r="C8657" s="42">
        <v>1499.96</v>
      </c>
      <c r="D8657" s="42">
        <v>280</v>
      </c>
      <c r="E8657" s="43">
        <v>44621</v>
      </c>
    </row>
    <row r="8658" spans="1:5" x14ac:dyDescent="0.25">
      <c r="A8658" s="41" t="s">
        <v>22</v>
      </c>
      <c r="B8658" s="42">
        <v>2.6989999999999998</v>
      </c>
      <c r="C8658" s="42">
        <v>755.72</v>
      </c>
      <c r="D8658" s="42">
        <v>280</v>
      </c>
      <c r="E8658" s="43">
        <v>44621</v>
      </c>
    </row>
    <row r="8659" spans="1:5" x14ac:dyDescent="0.25">
      <c r="A8659" s="41" t="s">
        <v>22</v>
      </c>
      <c r="B8659" s="42">
        <v>3.48</v>
      </c>
      <c r="C8659" s="42">
        <v>974.4</v>
      </c>
      <c r="D8659" s="42">
        <v>280</v>
      </c>
      <c r="E8659" s="43">
        <v>44621</v>
      </c>
    </row>
    <row r="8660" spans="1:5" x14ac:dyDescent="0.25">
      <c r="A8660" s="41" t="s">
        <v>22</v>
      </c>
      <c r="B8660" s="42">
        <v>1.0660000000000001</v>
      </c>
      <c r="C8660" s="42">
        <v>298.48</v>
      </c>
      <c r="D8660" s="42">
        <v>280</v>
      </c>
      <c r="E8660" s="43">
        <v>44621</v>
      </c>
    </row>
    <row r="8661" spans="1:5" x14ac:dyDescent="0.25">
      <c r="A8661" s="41" t="s">
        <v>22</v>
      </c>
      <c r="B8661" s="42">
        <v>1.7769999999999999</v>
      </c>
      <c r="C8661" s="42">
        <v>497.56</v>
      </c>
      <c r="D8661" s="42">
        <v>280</v>
      </c>
      <c r="E8661" s="43">
        <v>44621</v>
      </c>
    </row>
    <row r="8662" spans="1:5" x14ac:dyDescent="0.25">
      <c r="A8662" s="41" t="s">
        <v>22</v>
      </c>
      <c r="B8662" s="42">
        <v>2.4390000000000001</v>
      </c>
      <c r="C8662" s="42">
        <v>682.92</v>
      </c>
      <c r="D8662" s="42">
        <v>280</v>
      </c>
      <c r="E8662" s="43">
        <v>44621</v>
      </c>
    </row>
    <row r="8663" spans="1:5" x14ac:dyDescent="0.25">
      <c r="A8663" s="41" t="s">
        <v>22</v>
      </c>
      <c r="B8663" s="42">
        <v>1.0880000000000001</v>
      </c>
      <c r="C8663" s="42">
        <v>304.64</v>
      </c>
      <c r="D8663" s="42">
        <v>280</v>
      </c>
      <c r="E8663" s="43">
        <v>44621</v>
      </c>
    </row>
    <row r="8664" spans="1:5" x14ac:dyDescent="0.25">
      <c r="A8664" s="41" t="s">
        <v>22</v>
      </c>
      <c r="B8664" s="42">
        <v>5.3159999999999998</v>
      </c>
      <c r="C8664" s="42">
        <v>1488.48</v>
      </c>
      <c r="D8664" s="42">
        <v>280</v>
      </c>
      <c r="E8664" s="43">
        <v>44621</v>
      </c>
    </row>
    <row r="8665" spans="1:5" x14ac:dyDescent="0.25">
      <c r="A8665" s="41" t="s">
        <v>22</v>
      </c>
      <c r="B8665" s="42">
        <v>2.6829999999999998</v>
      </c>
      <c r="C8665" s="42">
        <v>751.24</v>
      </c>
      <c r="D8665" s="42">
        <v>280</v>
      </c>
      <c r="E8665" s="43">
        <v>44621</v>
      </c>
    </row>
    <row r="8666" spans="1:5" x14ac:dyDescent="0.25">
      <c r="A8666" s="41" t="s">
        <v>22</v>
      </c>
      <c r="B8666" s="42">
        <v>1.3819999999999999</v>
      </c>
      <c r="C8666" s="42">
        <v>386.96</v>
      </c>
      <c r="D8666" s="42">
        <v>280</v>
      </c>
      <c r="E8666" s="43">
        <v>44621</v>
      </c>
    </row>
    <row r="8667" spans="1:5" x14ac:dyDescent="0.25">
      <c r="A8667" s="41" t="s">
        <v>22</v>
      </c>
      <c r="B8667" s="42">
        <v>4.3719999999999999</v>
      </c>
      <c r="C8667" s="42">
        <v>1224.1600000000001</v>
      </c>
      <c r="D8667" s="42">
        <v>280</v>
      </c>
      <c r="E8667" s="43">
        <v>44621</v>
      </c>
    </row>
    <row r="8668" spans="1:5" x14ac:dyDescent="0.25">
      <c r="A8668" s="41" t="s">
        <v>22</v>
      </c>
      <c r="B8668" s="42">
        <v>1.7769999999999999</v>
      </c>
      <c r="C8668" s="42">
        <v>497.56</v>
      </c>
      <c r="D8668" s="42">
        <v>280</v>
      </c>
      <c r="E8668" s="43">
        <v>44621</v>
      </c>
    </row>
    <row r="8669" spans="1:5" x14ac:dyDescent="0.25">
      <c r="A8669" s="41" t="s">
        <v>22</v>
      </c>
      <c r="B8669" s="42">
        <v>4.6660000000000004</v>
      </c>
      <c r="C8669" s="42">
        <v>1328.26</v>
      </c>
      <c r="D8669" s="42">
        <v>284.67</v>
      </c>
      <c r="E8669" s="43">
        <v>44621</v>
      </c>
    </row>
    <row r="8670" spans="1:5" x14ac:dyDescent="0.25">
      <c r="A8670" s="41" t="s">
        <v>22</v>
      </c>
      <c r="B8670" s="42">
        <v>8.0489999999999995</v>
      </c>
      <c r="C8670" s="42">
        <v>2414.6999999999998</v>
      </c>
      <c r="D8670" s="42">
        <v>300</v>
      </c>
      <c r="E8670" s="43">
        <v>44621</v>
      </c>
    </row>
    <row r="8671" spans="1:5" x14ac:dyDescent="0.25">
      <c r="A8671" s="41" t="s">
        <v>22</v>
      </c>
      <c r="B8671" s="42">
        <v>4.0519999999999996</v>
      </c>
      <c r="C8671" s="42">
        <v>1215.5999999999999</v>
      </c>
      <c r="D8671" s="42">
        <v>300</v>
      </c>
      <c r="E8671" s="43">
        <v>44621</v>
      </c>
    </row>
    <row r="8672" spans="1:5" x14ac:dyDescent="0.25">
      <c r="A8672" s="41" t="s">
        <v>22</v>
      </c>
      <c r="B8672" s="42">
        <v>4.3319999999999999</v>
      </c>
      <c r="C8672" s="42">
        <v>1299.5999999999999</v>
      </c>
      <c r="D8672" s="42">
        <v>300</v>
      </c>
      <c r="E8672" s="43">
        <v>44621</v>
      </c>
    </row>
    <row r="8673" spans="1:5" x14ac:dyDescent="0.25">
      <c r="A8673" s="41" t="s">
        <v>22</v>
      </c>
      <c r="B8673" s="42">
        <v>2.319</v>
      </c>
      <c r="C8673" s="42">
        <v>695.7</v>
      </c>
      <c r="D8673" s="42">
        <v>300</v>
      </c>
      <c r="E8673" s="43">
        <v>44621</v>
      </c>
    </row>
    <row r="8674" spans="1:5" x14ac:dyDescent="0.25">
      <c r="A8674" s="41" t="s">
        <v>22</v>
      </c>
      <c r="B8674" s="42">
        <v>6.7489999999999997</v>
      </c>
      <c r="C8674" s="42">
        <v>2024.7</v>
      </c>
      <c r="D8674" s="42">
        <v>300</v>
      </c>
      <c r="E8674" s="43">
        <v>44621</v>
      </c>
    </row>
    <row r="8675" spans="1:5" x14ac:dyDescent="0.25">
      <c r="A8675" s="41" t="s">
        <v>22</v>
      </c>
      <c r="B8675" s="42">
        <v>7.4420000000000002</v>
      </c>
      <c r="C8675" s="42">
        <v>2232.6</v>
      </c>
      <c r="D8675" s="42">
        <v>300</v>
      </c>
      <c r="E8675" s="43">
        <v>44621</v>
      </c>
    </row>
    <row r="8676" spans="1:5" x14ac:dyDescent="0.25">
      <c r="A8676" s="41" t="s">
        <v>22</v>
      </c>
      <c r="B8676" s="42">
        <v>5.4770000000000003</v>
      </c>
      <c r="C8676" s="42">
        <v>1643.1</v>
      </c>
      <c r="D8676" s="42">
        <v>300</v>
      </c>
      <c r="E8676" s="43">
        <v>44621</v>
      </c>
    </row>
    <row r="8677" spans="1:5" x14ac:dyDescent="0.25">
      <c r="A8677" s="41" t="s">
        <v>22</v>
      </c>
      <c r="B8677" s="42">
        <v>4.1470000000000002</v>
      </c>
      <c r="C8677" s="42">
        <v>1244.0999999999999</v>
      </c>
      <c r="D8677" s="42">
        <v>300</v>
      </c>
      <c r="E8677" s="43">
        <v>44621</v>
      </c>
    </row>
    <row r="8678" spans="1:5" x14ac:dyDescent="0.25">
      <c r="A8678" s="41" t="s">
        <v>22</v>
      </c>
      <c r="B8678" s="42">
        <v>3.1989999999999998</v>
      </c>
      <c r="C8678" s="42">
        <v>959.7</v>
      </c>
      <c r="D8678" s="42">
        <v>300</v>
      </c>
      <c r="E8678" s="43">
        <v>44621</v>
      </c>
    </row>
    <row r="8679" spans="1:5" x14ac:dyDescent="0.25">
      <c r="A8679" s="41" t="s">
        <v>22</v>
      </c>
      <c r="B8679" s="42">
        <v>1.6259999999999999</v>
      </c>
      <c r="C8679" s="42">
        <v>487.8</v>
      </c>
      <c r="D8679" s="42">
        <v>300</v>
      </c>
      <c r="E8679" s="43">
        <v>44621</v>
      </c>
    </row>
    <row r="8680" spans="1:5" x14ac:dyDescent="0.25">
      <c r="A8680" s="41" t="s">
        <v>22</v>
      </c>
      <c r="B8680" s="42">
        <v>12.507999999999999</v>
      </c>
      <c r="C8680" s="42">
        <v>3752.4</v>
      </c>
      <c r="D8680" s="42">
        <v>300</v>
      </c>
      <c r="E8680" s="43">
        <v>44621</v>
      </c>
    </row>
    <row r="8681" spans="1:5" x14ac:dyDescent="0.25">
      <c r="A8681" s="41" t="s">
        <v>22</v>
      </c>
      <c r="B8681" s="42">
        <v>2.2400000000000002</v>
      </c>
      <c r="C8681" s="42">
        <v>672</v>
      </c>
      <c r="D8681" s="42">
        <v>300</v>
      </c>
      <c r="E8681" s="43">
        <v>44621</v>
      </c>
    </row>
    <row r="8682" spans="1:5" x14ac:dyDescent="0.25">
      <c r="A8682" s="41" t="s">
        <v>22</v>
      </c>
      <c r="B8682" s="42">
        <v>1.7769999999999999</v>
      </c>
      <c r="C8682" s="42">
        <v>533.1</v>
      </c>
      <c r="D8682" s="42">
        <v>300</v>
      </c>
      <c r="E8682" s="43">
        <v>44621</v>
      </c>
    </row>
    <row r="8683" spans="1:5" x14ac:dyDescent="0.25">
      <c r="A8683" s="41" t="s">
        <v>22</v>
      </c>
      <c r="B8683" s="42">
        <v>9.9239999999999995</v>
      </c>
      <c r="C8683" s="42">
        <v>2977.2</v>
      </c>
      <c r="D8683" s="42">
        <v>300</v>
      </c>
      <c r="E8683" s="43">
        <v>44621</v>
      </c>
    </row>
    <row r="8684" spans="1:5" x14ac:dyDescent="0.25">
      <c r="A8684" s="41" t="s">
        <v>22</v>
      </c>
      <c r="B8684" s="42">
        <v>8.9429999999999996</v>
      </c>
      <c r="C8684" s="42">
        <v>2682.9</v>
      </c>
      <c r="D8684" s="42">
        <v>300</v>
      </c>
      <c r="E8684" s="43">
        <v>44621</v>
      </c>
    </row>
    <row r="8685" spans="1:5" x14ac:dyDescent="0.25">
      <c r="A8685" s="41" t="s">
        <v>22</v>
      </c>
      <c r="B8685" s="42">
        <v>1.28</v>
      </c>
      <c r="C8685" s="42">
        <v>384</v>
      </c>
      <c r="D8685" s="42">
        <v>300</v>
      </c>
      <c r="E8685" s="43">
        <v>44621</v>
      </c>
    </row>
    <row r="8686" spans="1:5" x14ac:dyDescent="0.25">
      <c r="A8686" s="41" t="s">
        <v>22</v>
      </c>
      <c r="B8686" s="42">
        <v>7.4420000000000002</v>
      </c>
      <c r="C8686" s="42">
        <v>2232.6</v>
      </c>
      <c r="D8686" s="42">
        <v>300</v>
      </c>
      <c r="E8686" s="43">
        <v>44621</v>
      </c>
    </row>
    <row r="8687" spans="1:5" x14ac:dyDescent="0.25">
      <c r="A8687" s="41" t="s">
        <v>22</v>
      </c>
      <c r="B8687" s="42">
        <v>10.394</v>
      </c>
      <c r="C8687" s="42">
        <v>3118.2</v>
      </c>
      <c r="D8687" s="42">
        <v>300</v>
      </c>
      <c r="E8687" s="43">
        <v>44621</v>
      </c>
    </row>
    <row r="8688" spans="1:5" x14ac:dyDescent="0.25">
      <c r="A8688" s="41" t="s">
        <v>22</v>
      </c>
      <c r="B8688" s="42">
        <v>3.2530000000000001</v>
      </c>
      <c r="C8688" s="42">
        <v>975.9</v>
      </c>
      <c r="D8688" s="42">
        <v>300</v>
      </c>
      <c r="E8688" s="43">
        <v>44621</v>
      </c>
    </row>
    <row r="8689" spans="1:5" x14ac:dyDescent="0.25">
      <c r="A8689" s="41" t="s">
        <v>22</v>
      </c>
      <c r="B8689" s="42">
        <v>6.4779999999999998</v>
      </c>
      <c r="C8689" s="42">
        <v>1943.4</v>
      </c>
      <c r="D8689" s="42">
        <v>300</v>
      </c>
      <c r="E8689" s="43">
        <v>44621</v>
      </c>
    </row>
    <row r="8690" spans="1:5" x14ac:dyDescent="0.25">
      <c r="A8690" s="41" t="s">
        <v>22</v>
      </c>
      <c r="B8690" s="42">
        <v>2.7989999999999999</v>
      </c>
      <c r="C8690" s="42">
        <v>839.7</v>
      </c>
      <c r="D8690" s="42">
        <v>300</v>
      </c>
      <c r="E8690" s="43">
        <v>44621</v>
      </c>
    </row>
    <row r="8691" spans="1:5" x14ac:dyDescent="0.25">
      <c r="A8691" s="41" t="s">
        <v>22</v>
      </c>
      <c r="B8691" s="42">
        <v>1.6</v>
      </c>
      <c r="C8691" s="42">
        <v>483.9</v>
      </c>
      <c r="D8691" s="42">
        <v>302.44</v>
      </c>
      <c r="E8691" s="43">
        <v>44621</v>
      </c>
    </row>
    <row r="8692" spans="1:5" x14ac:dyDescent="0.25">
      <c r="A8692" s="41" t="s">
        <v>22</v>
      </c>
      <c r="B8692" s="42">
        <v>3.4990000000000001</v>
      </c>
      <c r="C8692" s="42">
        <v>1154.67</v>
      </c>
      <c r="D8692" s="42">
        <v>330</v>
      </c>
      <c r="E8692" s="43">
        <v>44621</v>
      </c>
    </row>
    <row r="8693" spans="1:5" x14ac:dyDescent="0.25">
      <c r="A8693" s="41" t="s">
        <v>22</v>
      </c>
      <c r="B8693" s="42">
        <v>2.0259999999999998</v>
      </c>
      <c r="C8693" s="42">
        <v>668.58</v>
      </c>
      <c r="D8693" s="42">
        <v>330</v>
      </c>
      <c r="E8693" s="43">
        <v>44621</v>
      </c>
    </row>
    <row r="8694" spans="1:5" x14ac:dyDescent="0.25">
      <c r="A8694" s="41" t="s">
        <v>22</v>
      </c>
      <c r="B8694" s="42">
        <v>5.1989999999999998</v>
      </c>
      <c r="C8694" s="42">
        <v>1715.67</v>
      </c>
      <c r="D8694" s="42">
        <v>330</v>
      </c>
      <c r="E8694" s="43">
        <v>44621</v>
      </c>
    </row>
    <row r="8695" spans="1:5" x14ac:dyDescent="0.25">
      <c r="A8695" s="41" t="s">
        <v>22</v>
      </c>
      <c r="B8695" s="42">
        <v>5.3159999999999998</v>
      </c>
      <c r="C8695" s="42">
        <v>1754.28</v>
      </c>
      <c r="D8695" s="42">
        <v>330</v>
      </c>
      <c r="E8695" s="43">
        <v>44621</v>
      </c>
    </row>
    <row r="8696" spans="1:5" x14ac:dyDescent="0.25">
      <c r="A8696" s="41" t="s">
        <v>22</v>
      </c>
      <c r="B8696" s="42">
        <v>1.653</v>
      </c>
      <c r="C8696" s="42">
        <v>545.49</v>
      </c>
      <c r="D8696" s="42">
        <v>330</v>
      </c>
      <c r="E8696" s="43">
        <v>44621</v>
      </c>
    </row>
    <row r="8697" spans="1:5" x14ac:dyDescent="0.25">
      <c r="A8697" s="41" t="s">
        <v>22</v>
      </c>
      <c r="B8697" s="42">
        <v>2.6989999999999998</v>
      </c>
      <c r="C8697" s="42">
        <v>890.67</v>
      </c>
      <c r="D8697" s="42">
        <v>330</v>
      </c>
      <c r="E8697" s="43">
        <v>44621</v>
      </c>
    </row>
    <row r="8698" spans="1:5" x14ac:dyDescent="0.25">
      <c r="A8698" s="41" t="s">
        <v>22</v>
      </c>
      <c r="B8698" s="42">
        <v>4.016</v>
      </c>
      <c r="C8698" s="42">
        <v>1325.28</v>
      </c>
      <c r="D8698" s="42">
        <v>330</v>
      </c>
      <c r="E8698" s="43">
        <v>44621</v>
      </c>
    </row>
    <row r="8699" spans="1:5" x14ac:dyDescent="0.25">
      <c r="A8699" s="41" t="s">
        <v>22</v>
      </c>
      <c r="B8699" s="42">
        <v>0.96</v>
      </c>
      <c r="C8699" s="42">
        <v>316.8</v>
      </c>
      <c r="D8699" s="42">
        <v>330</v>
      </c>
      <c r="E8699" s="43">
        <v>44621</v>
      </c>
    </row>
    <row r="8700" spans="1:5" x14ac:dyDescent="0.25">
      <c r="A8700" s="41" t="s">
        <v>22</v>
      </c>
      <c r="B8700" s="42">
        <v>3.347</v>
      </c>
      <c r="C8700" s="42">
        <v>1104.51</v>
      </c>
      <c r="D8700" s="42">
        <v>330</v>
      </c>
      <c r="E8700" s="43">
        <v>44621</v>
      </c>
    </row>
    <row r="8701" spans="1:5" x14ac:dyDescent="0.25">
      <c r="A8701" s="41" t="s">
        <v>22</v>
      </c>
      <c r="B8701" s="42">
        <v>2.133</v>
      </c>
      <c r="C8701" s="42">
        <v>703.89</v>
      </c>
      <c r="D8701" s="42">
        <v>330</v>
      </c>
      <c r="E8701" s="43">
        <v>44621</v>
      </c>
    </row>
    <row r="8702" spans="1:5" x14ac:dyDescent="0.25">
      <c r="A8702" s="41" t="s">
        <v>22</v>
      </c>
      <c r="B8702" s="42">
        <v>1.22</v>
      </c>
      <c r="C8702" s="42">
        <v>402.6</v>
      </c>
      <c r="D8702" s="42">
        <v>330</v>
      </c>
      <c r="E8702" s="43">
        <v>44621</v>
      </c>
    </row>
    <row r="8703" spans="1:5" x14ac:dyDescent="0.25">
      <c r="A8703" s="41" t="s">
        <v>22</v>
      </c>
      <c r="B8703" s="42">
        <v>5.3319999999999999</v>
      </c>
      <c r="C8703" s="42">
        <v>1759.56</v>
      </c>
      <c r="D8703" s="42">
        <v>330</v>
      </c>
      <c r="E8703" s="43">
        <v>44621</v>
      </c>
    </row>
    <row r="8704" spans="1:5" x14ac:dyDescent="0.25">
      <c r="A8704" s="41" t="s">
        <v>22</v>
      </c>
      <c r="B8704" s="42">
        <v>2.133</v>
      </c>
      <c r="C8704" s="42">
        <v>703.89</v>
      </c>
      <c r="D8704" s="42">
        <v>330</v>
      </c>
      <c r="E8704" s="43">
        <v>44621</v>
      </c>
    </row>
    <row r="8705" spans="1:5" x14ac:dyDescent="0.25">
      <c r="A8705" s="41" t="s">
        <v>22</v>
      </c>
      <c r="B8705" s="42">
        <v>1.6259999999999999</v>
      </c>
      <c r="C8705" s="42">
        <v>536.58000000000004</v>
      </c>
      <c r="D8705" s="42">
        <v>330</v>
      </c>
      <c r="E8705" s="43">
        <v>44621</v>
      </c>
    </row>
    <row r="8706" spans="1:5" x14ac:dyDescent="0.25">
      <c r="A8706" s="41" t="s">
        <v>22</v>
      </c>
      <c r="B8706" s="42">
        <v>5.3319999999999999</v>
      </c>
      <c r="C8706" s="42">
        <v>1759.56</v>
      </c>
      <c r="D8706" s="42">
        <v>330</v>
      </c>
      <c r="E8706" s="43">
        <v>44621</v>
      </c>
    </row>
    <row r="8707" spans="1:5" x14ac:dyDescent="0.25">
      <c r="A8707" s="41" t="s">
        <v>22</v>
      </c>
      <c r="B8707" s="42">
        <v>2.133</v>
      </c>
      <c r="C8707" s="42">
        <v>703.89</v>
      </c>
      <c r="D8707" s="42">
        <v>330</v>
      </c>
      <c r="E8707" s="43">
        <v>44621</v>
      </c>
    </row>
    <row r="8708" spans="1:5" x14ac:dyDescent="0.25">
      <c r="A8708" s="41" t="s">
        <v>22</v>
      </c>
      <c r="B8708" s="42">
        <v>1.6259999999999999</v>
      </c>
      <c r="C8708" s="42">
        <v>536.58000000000004</v>
      </c>
      <c r="D8708" s="42">
        <v>330</v>
      </c>
      <c r="E8708" s="43">
        <v>44621</v>
      </c>
    </row>
    <row r="8709" spans="1:5" x14ac:dyDescent="0.25">
      <c r="A8709" s="41" t="s">
        <v>228</v>
      </c>
      <c r="B8709" s="42">
        <v>7.5650000000000004</v>
      </c>
      <c r="C8709" s="42">
        <v>2287.86</v>
      </c>
      <c r="D8709" s="42">
        <v>302.43</v>
      </c>
      <c r="E8709" s="43">
        <v>44621</v>
      </c>
    </row>
    <row r="8710" spans="1:5" x14ac:dyDescent="0.25">
      <c r="A8710" s="41" t="s">
        <v>228</v>
      </c>
      <c r="B8710" s="42">
        <v>3.0259999999999998</v>
      </c>
      <c r="C8710" s="42">
        <v>901.75</v>
      </c>
      <c r="D8710" s="42">
        <v>298</v>
      </c>
      <c r="E8710" s="43">
        <v>44621</v>
      </c>
    </row>
    <row r="8711" spans="1:5" x14ac:dyDescent="0.25">
      <c r="A8711" s="41" t="s">
        <v>228</v>
      </c>
      <c r="B8711" s="42">
        <v>3.0259999999999998</v>
      </c>
      <c r="C8711" s="42">
        <v>909.93</v>
      </c>
      <c r="D8711" s="42">
        <v>300.7</v>
      </c>
      <c r="E8711" s="43">
        <v>44621</v>
      </c>
    </row>
    <row r="8712" spans="1:5" x14ac:dyDescent="0.25">
      <c r="A8712" s="41" t="s">
        <v>228</v>
      </c>
      <c r="B8712" s="42">
        <v>0.748</v>
      </c>
      <c r="C8712" s="42">
        <v>256.56</v>
      </c>
      <c r="D8712" s="42">
        <v>342.99</v>
      </c>
      <c r="E8712" s="43">
        <v>44621</v>
      </c>
    </row>
    <row r="8713" spans="1:5" x14ac:dyDescent="0.25">
      <c r="A8713" s="41" t="s">
        <v>228</v>
      </c>
      <c r="B8713" s="42">
        <v>6.0519999999999996</v>
      </c>
      <c r="C8713" s="42">
        <v>2075.84</v>
      </c>
      <c r="D8713" s="42">
        <v>343</v>
      </c>
      <c r="E8713" s="43">
        <v>44621</v>
      </c>
    </row>
    <row r="8714" spans="1:5" x14ac:dyDescent="0.25">
      <c r="A8714" s="41" t="s">
        <v>228</v>
      </c>
      <c r="B8714" s="42">
        <v>6.0519999999999996</v>
      </c>
      <c r="C8714" s="42">
        <v>2125.1999999999998</v>
      </c>
      <c r="D8714" s="42">
        <v>351.16</v>
      </c>
      <c r="E8714" s="43">
        <v>44621</v>
      </c>
    </row>
    <row r="8715" spans="1:5" x14ac:dyDescent="0.25">
      <c r="A8715" s="41" t="s">
        <v>228</v>
      </c>
      <c r="B8715" s="42">
        <v>1.65</v>
      </c>
      <c r="C8715" s="42">
        <v>594</v>
      </c>
      <c r="D8715" s="42">
        <v>360</v>
      </c>
      <c r="E8715" s="43">
        <v>44621</v>
      </c>
    </row>
    <row r="8716" spans="1:5" x14ac:dyDescent="0.25">
      <c r="A8716" s="41" t="s">
        <v>228</v>
      </c>
      <c r="B8716" s="42">
        <v>7.5650000000000004</v>
      </c>
      <c r="C8716" s="42">
        <v>2989.79</v>
      </c>
      <c r="D8716" s="42">
        <v>395.21</v>
      </c>
      <c r="E8716" s="43">
        <v>44621</v>
      </c>
    </row>
    <row r="8717" spans="1:5" x14ac:dyDescent="0.25">
      <c r="A8717" s="41" t="s">
        <v>228</v>
      </c>
      <c r="B8717" s="42">
        <v>1.7649999999999999</v>
      </c>
      <c r="C8717" s="42">
        <v>857.29</v>
      </c>
      <c r="D8717" s="42">
        <v>485.72</v>
      </c>
      <c r="E8717" s="43">
        <v>44621</v>
      </c>
    </row>
    <row r="8718" spans="1:5" x14ac:dyDescent="0.25">
      <c r="A8718" s="41" t="s">
        <v>228</v>
      </c>
      <c r="B8718" s="42">
        <v>6.6159999999999997</v>
      </c>
      <c r="C8718" s="42">
        <v>3213.48</v>
      </c>
      <c r="D8718" s="42">
        <v>485.71</v>
      </c>
      <c r="E8718" s="43">
        <v>44621</v>
      </c>
    </row>
    <row r="8719" spans="1:5" x14ac:dyDescent="0.25">
      <c r="A8719" s="41" t="s">
        <v>228</v>
      </c>
      <c r="B8719" s="42">
        <v>1.32</v>
      </c>
      <c r="C8719" s="42">
        <v>452.75</v>
      </c>
      <c r="D8719" s="42">
        <v>342.99</v>
      </c>
      <c r="E8719" s="43">
        <v>44621</v>
      </c>
    </row>
    <row r="8720" spans="1:5" x14ac:dyDescent="0.25">
      <c r="A8720" s="41" t="s">
        <v>228</v>
      </c>
      <c r="B8720" s="42">
        <v>3.0259999999999998</v>
      </c>
      <c r="C8720" s="42">
        <v>1037.8900000000001</v>
      </c>
      <c r="D8720" s="42">
        <v>342.99</v>
      </c>
      <c r="E8720" s="43">
        <v>44621</v>
      </c>
    </row>
    <row r="8721" spans="1:5" x14ac:dyDescent="0.25">
      <c r="A8721" s="41" t="s">
        <v>228</v>
      </c>
      <c r="B8721" s="42">
        <v>10.654</v>
      </c>
      <c r="C8721" s="42">
        <v>6754.31</v>
      </c>
      <c r="D8721" s="42">
        <v>633.97</v>
      </c>
      <c r="E8721" s="43">
        <v>44621</v>
      </c>
    </row>
    <row r="8722" spans="1:5" x14ac:dyDescent="0.25">
      <c r="A8722" s="41" t="s">
        <v>228</v>
      </c>
      <c r="B8722" s="42">
        <v>4.2</v>
      </c>
      <c r="C8722" s="42">
        <v>2742.6</v>
      </c>
      <c r="D8722" s="42">
        <v>653</v>
      </c>
      <c r="E8722" s="43">
        <v>44621</v>
      </c>
    </row>
    <row r="8723" spans="1:5" x14ac:dyDescent="0.25">
      <c r="A8723" s="41" t="s">
        <v>23</v>
      </c>
      <c r="B8723" s="42">
        <v>1.276</v>
      </c>
      <c r="C8723" s="42">
        <v>510.4</v>
      </c>
      <c r="D8723" s="42">
        <v>400</v>
      </c>
      <c r="E8723" s="43">
        <v>44621</v>
      </c>
    </row>
    <row r="8724" spans="1:5" x14ac:dyDescent="0.25">
      <c r="A8724" s="41" t="s">
        <v>23</v>
      </c>
      <c r="B8724" s="42">
        <v>2.6480000000000001</v>
      </c>
      <c r="C8724" s="42">
        <v>1058.19</v>
      </c>
      <c r="D8724" s="42">
        <v>399.62</v>
      </c>
      <c r="E8724" s="43">
        <v>44621</v>
      </c>
    </row>
    <row r="8725" spans="1:5" x14ac:dyDescent="0.25">
      <c r="A8725" s="41" t="s">
        <v>23</v>
      </c>
      <c r="B8725" s="42">
        <v>0.85</v>
      </c>
      <c r="C8725" s="42">
        <v>340</v>
      </c>
      <c r="D8725" s="42">
        <v>400</v>
      </c>
      <c r="E8725" s="43">
        <v>44621</v>
      </c>
    </row>
    <row r="8726" spans="1:5" x14ac:dyDescent="0.25">
      <c r="A8726" s="41" t="s">
        <v>23</v>
      </c>
      <c r="B8726" s="42">
        <v>1.85</v>
      </c>
      <c r="C8726" s="42">
        <v>740</v>
      </c>
      <c r="D8726" s="42">
        <v>400</v>
      </c>
      <c r="E8726" s="43">
        <v>44621</v>
      </c>
    </row>
    <row r="8727" spans="1:5" x14ac:dyDescent="0.25">
      <c r="A8727" s="41" t="s">
        <v>23</v>
      </c>
      <c r="B8727" s="42">
        <v>1.7010000000000001</v>
      </c>
      <c r="C8727" s="42">
        <v>680.4</v>
      </c>
      <c r="D8727" s="42">
        <v>400</v>
      </c>
      <c r="E8727" s="43">
        <v>44621</v>
      </c>
    </row>
    <row r="8728" spans="1:5" x14ac:dyDescent="0.25">
      <c r="A8728" s="41" t="s">
        <v>23</v>
      </c>
      <c r="B8728" s="42">
        <v>2.1259999999999999</v>
      </c>
      <c r="C8728" s="42">
        <v>926.75</v>
      </c>
      <c r="D8728" s="42">
        <v>435.91</v>
      </c>
      <c r="E8728" s="43">
        <v>44621</v>
      </c>
    </row>
    <row r="8729" spans="1:5" x14ac:dyDescent="0.25">
      <c r="A8729" s="41" t="s">
        <v>23</v>
      </c>
      <c r="B8729" s="42">
        <v>0.32300000000000001</v>
      </c>
      <c r="C8729" s="42">
        <v>145.35</v>
      </c>
      <c r="D8729" s="42">
        <v>450</v>
      </c>
      <c r="E8729" s="43">
        <v>44621</v>
      </c>
    </row>
    <row r="8730" spans="1:5" x14ac:dyDescent="0.25">
      <c r="A8730" s="41" t="s">
        <v>23</v>
      </c>
      <c r="B8730" s="42">
        <v>0.85</v>
      </c>
      <c r="C8730" s="42">
        <v>382.5</v>
      </c>
      <c r="D8730" s="42">
        <v>450</v>
      </c>
      <c r="E8730" s="43">
        <v>44621</v>
      </c>
    </row>
    <row r="8731" spans="1:5" x14ac:dyDescent="0.25">
      <c r="A8731" s="41" t="s">
        <v>23</v>
      </c>
      <c r="B8731" s="42">
        <v>0.9</v>
      </c>
      <c r="C8731" s="42">
        <v>405</v>
      </c>
      <c r="D8731" s="42">
        <v>450</v>
      </c>
      <c r="E8731" s="43">
        <v>44621</v>
      </c>
    </row>
    <row r="8732" spans="1:5" x14ac:dyDescent="0.25">
      <c r="A8732" s="41" t="s">
        <v>23</v>
      </c>
      <c r="B8732" s="42">
        <v>0.85</v>
      </c>
      <c r="C8732" s="42">
        <v>382.5</v>
      </c>
      <c r="D8732" s="42">
        <v>450</v>
      </c>
      <c r="E8732" s="43">
        <v>44621</v>
      </c>
    </row>
    <row r="8733" spans="1:5" x14ac:dyDescent="0.25">
      <c r="A8733" s="41" t="s">
        <v>23</v>
      </c>
      <c r="B8733" s="42">
        <v>0.85</v>
      </c>
      <c r="C8733" s="42">
        <v>382.5</v>
      </c>
      <c r="D8733" s="42">
        <v>450</v>
      </c>
      <c r="E8733" s="43">
        <v>44621</v>
      </c>
    </row>
    <row r="8734" spans="1:5" x14ac:dyDescent="0.25">
      <c r="A8734" s="41" t="s">
        <v>25</v>
      </c>
      <c r="B8734" s="42">
        <v>5</v>
      </c>
      <c r="C8734" s="42">
        <v>4750</v>
      </c>
      <c r="D8734" s="42">
        <v>950</v>
      </c>
      <c r="E8734" s="43">
        <v>44621</v>
      </c>
    </row>
    <row r="8735" spans="1:5" x14ac:dyDescent="0.25">
      <c r="A8735" s="41" t="s">
        <v>25</v>
      </c>
      <c r="B8735" s="42">
        <v>4.0999999999999996</v>
      </c>
      <c r="C8735" s="42">
        <v>4510</v>
      </c>
      <c r="D8735" s="42">
        <v>1100</v>
      </c>
      <c r="E8735" s="43">
        <v>44621</v>
      </c>
    </row>
    <row r="8736" spans="1:5" x14ac:dyDescent="0.25">
      <c r="A8736" s="41" t="s">
        <v>25</v>
      </c>
      <c r="B8736" s="42">
        <v>0.1</v>
      </c>
      <c r="C8736" s="42">
        <v>110</v>
      </c>
      <c r="D8736" s="42">
        <v>1100</v>
      </c>
      <c r="E8736" s="43">
        <v>44621</v>
      </c>
    </row>
    <row r="8737" spans="1:5" x14ac:dyDescent="0.25">
      <c r="A8737" s="41" t="s">
        <v>26</v>
      </c>
      <c r="B8737" s="42">
        <v>3.395</v>
      </c>
      <c r="C8737" s="42">
        <v>712.95</v>
      </c>
      <c r="D8737" s="42">
        <v>210</v>
      </c>
      <c r="E8737" s="43">
        <v>44621</v>
      </c>
    </row>
    <row r="8738" spans="1:5" x14ac:dyDescent="0.25">
      <c r="A8738" s="41" t="s">
        <v>26</v>
      </c>
      <c r="B8738" s="42">
        <v>3.2349999999999999</v>
      </c>
      <c r="C8738" s="42">
        <v>679.35</v>
      </c>
      <c r="D8738" s="42">
        <v>210</v>
      </c>
      <c r="E8738" s="43">
        <v>44621</v>
      </c>
    </row>
    <row r="8739" spans="1:5" x14ac:dyDescent="0.25">
      <c r="A8739" s="41" t="s">
        <v>26</v>
      </c>
      <c r="B8739" s="42">
        <v>5.8010000000000002</v>
      </c>
      <c r="C8739" s="42">
        <v>1218.21</v>
      </c>
      <c r="D8739" s="42">
        <v>210</v>
      </c>
      <c r="E8739" s="43">
        <v>44621</v>
      </c>
    </row>
    <row r="8740" spans="1:5" x14ac:dyDescent="0.25">
      <c r="A8740" s="41" t="s">
        <v>26</v>
      </c>
      <c r="B8740" s="42">
        <v>0.73299999999999998</v>
      </c>
      <c r="C8740" s="42">
        <v>153.93</v>
      </c>
      <c r="D8740" s="42">
        <v>210</v>
      </c>
      <c r="E8740" s="43">
        <v>44621</v>
      </c>
    </row>
    <row r="8741" spans="1:5" x14ac:dyDescent="0.25">
      <c r="A8741" s="41" t="s">
        <v>26</v>
      </c>
      <c r="B8741" s="42">
        <v>3.5049999999999999</v>
      </c>
      <c r="C8741" s="42">
        <v>736.05</v>
      </c>
      <c r="D8741" s="42">
        <v>210</v>
      </c>
      <c r="E8741" s="43">
        <v>44621</v>
      </c>
    </row>
    <row r="8742" spans="1:5" x14ac:dyDescent="0.25">
      <c r="A8742" s="41" t="s">
        <v>26</v>
      </c>
      <c r="B8742" s="42">
        <v>19.454999999999998</v>
      </c>
      <c r="C8742" s="42">
        <v>4085.55</v>
      </c>
      <c r="D8742" s="42">
        <v>210</v>
      </c>
      <c r="E8742" s="43">
        <v>44621</v>
      </c>
    </row>
    <row r="8743" spans="1:5" x14ac:dyDescent="0.25">
      <c r="A8743" s="41" t="s">
        <v>26</v>
      </c>
      <c r="B8743" s="42">
        <v>1.9910000000000001</v>
      </c>
      <c r="C8743" s="42">
        <v>418.11</v>
      </c>
      <c r="D8743" s="42">
        <v>210</v>
      </c>
      <c r="E8743" s="43">
        <v>44621</v>
      </c>
    </row>
    <row r="8744" spans="1:5" x14ac:dyDescent="0.25">
      <c r="A8744" s="41" t="s">
        <v>26</v>
      </c>
      <c r="B8744" s="42">
        <v>17.405999999999999</v>
      </c>
      <c r="C8744" s="42">
        <v>3655.26</v>
      </c>
      <c r="D8744" s="42">
        <v>210</v>
      </c>
      <c r="E8744" s="43">
        <v>44621</v>
      </c>
    </row>
    <row r="8745" spans="1:5" x14ac:dyDescent="0.25">
      <c r="A8745" s="41" t="s">
        <v>26</v>
      </c>
      <c r="B8745" s="42">
        <v>6.5209999999999999</v>
      </c>
      <c r="C8745" s="42">
        <v>1369.41</v>
      </c>
      <c r="D8745" s="42">
        <v>210</v>
      </c>
      <c r="E8745" s="43">
        <v>44621</v>
      </c>
    </row>
    <row r="8746" spans="1:5" x14ac:dyDescent="0.25">
      <c r="A8746" s="41" t="s">
        <v>26</v>
      </c>
      <c r="B8746" s="42">
        <v>0.44700000000000001</v>
      </c>
      <c r="C8746" s="42">
        <v>93.87</v>
      </c>
      <c r="D8746" s="42">
        <v>210</v>
      </c>
      <c r="E8746" s="43">
        <v>44621</v>
      </c>
    </row>
    <row r="8747" spans="1:5" x14ac:dyDescent="0.25">
      <c r="A8747" s="41" t="s">
        <v>26</v>
      </c>
      <c r="B8747" s="42">
        <v>1.804</v>
      </c>
      <c r="C8747" s="42">
        <v>378.84</v>
      </c>
      <c r="D8747" s="42">
        <v>210</v>
      </c>
      <c r="E8747" s="43">
        <v>44621</v>
      </c>
    </row>
    <row r="8748" spans="1:5" x14ac:dyDescent="0.25">
      <c r="A8748" s="41" t="s">
        <v>26</v>
      </c>
      <c r="B8748" s="42">
        <v>7.218</v>
      </c>
      <c r="C8748" s="42">
        <v>1515.78</v>
      </c>
      <c r="D8748" s="42">
        <v>210</v>
      </c>
      <c r="E8748" s="43">
        <v>44621</v>
      </c>
    </row>
    <row r="8749" spans="1:5" x14ac:dyDescent="0.25">
      <c r="A8749" s="41" t="s">
        <v>26</v>
      </c>
      <c r="B8749" s="42">
        <v>4.9660000000000002</v>
      </c>
      <c r="C8749" s="42">
        <v>1042.8599999999999</v>
      </c>
      <c r="D8749" s="42">
        <v>210</v>
      </c>
      <c r="E8749" s="43">
        <v>44621</v>
      </c>
    </row>
    <row r="8750" spans="1:5" x14ac:dyDescent="0.25">
      <c r="A8750" s="41" t="s">
        <v>26</v>
      </c>
      <c r="B8750" s="42">
        <v>15.64</v>
      </c>
      <c r="C8750" s="42">
        <v>3284.4</v>
      </c>
      <c r="D8750" s="42">
        <v>210</v>
      </c>
      <c r="E8750" s="43">
        <v>44621</v>
      </c>
    </row>
    <row r="8751" spans="1:5" x14ac:dyDescent="0.25">
      <c r="A8751" s="41" t="s">
        <v>26</v>
      </c>
      <c r="B8751" s="42">
        <v>3.0590000000000002</v>
      </c>
      <c r="C8751" s="42">
        <v>701.09</v>
      </c>
      <c r="D8751" s="42">
        <v>229.19</v>
      </c>
      <c r="E8751" s="43">
        <v>44621</v>
      </c>
    </row>
    <row r="8752" spans="1:5" x14ac:dyDescent="0.25">
      <c r="A8752" s="41" t="s">
        <v>26</v>
      </c>
      <c r="B8752" s="42">
        <v>0.73299999999999998</v>
      </c>
      <c r="C8752" s="42">
        <v>190.58</v>
      </c>
      <c r="D8752" s="42">
        <v>260</v>
      </c>
      <c r="E8752" s="43">
        <v>44621</v>
      </c>
    </row>
    <row r="8753" spans="1:5" x14ac:dyDescent="0.25">
      <c r="A8753" s="41" t="s">
        <v>26</v>
      </c>
      <c r="B8753" s="42">
        <v>9.4659999999999993</v>
      </c>
      <c r="C8753" s="42">
        <v>2195.46</v>
      </c>
      <c r="D8753" s="42">
        <v>231.93</v>
      </c>
      <c r="E8753" s="43">
        <v>44621</v>
      </c>
    </row>
    <row r="8754" spans="1:5" x14ac:dyDescent="0.25">
      <c r="A8754" s="41" t="s">
        <v>26</v>
      </c>
      <c r="B8754" s="42">
        <v>0.89600000000000002</v>
      </c>
      <c r="C8754" s="42">
        <v>188.16</v>
      </c>
      <c r="D8754" s="42">
        <v>210</v>
      </c>
      <c r="E8754" s="43">
        <v>44621</v>
      </c>
    </row>
    <row r="8755" spans="1:5" x14ac:dyDescent="0.25">
      <c r="A8755" s="41" t="s">
        <v>26</v>
      </c>
      <c r="B8755" s="42">
        <v>4.4530000000000003</v>
      </c>
      <c r="C8755" s="42">
        <v>935.13</v>
      </c>
      <c r="D8755" s="42">
        <v>210</v>
      </c>
      <c r="E8755" s="43">
        <v>44621</v>
      </c>
    </row>
    <row r="8756" spans="1:5" x14ac:dyDescent="0.25">
      <c r="A8756" s="41" t="s">
        <v>26</v>
      </c>
      <c r="B8756" s="42">
        <v>13.044</v>
      </c>
      <c r="C8756" s="42">
        <v>2739.24</v>
      </c>
      <c r="D8756" s="42">
        <v>210</v>
      </c>
      <c r="E8756" s="43">
        <v>44621</v>
      </c>
    </row>
    <row r="8757" spans="1:5" x14ac:dyDescent="0.25">
      <c r="A8757" s="41" t="s">
        <v>26</v>
      </c>
      <c r="B8757" s="42">
        <v>3.5049999999999999</v>
      </c>
      <c r="C8757" s="42">
        <v>736.05</v>
      </c>
      <c r="D8757" s="42">
        <v>210</v>
      </c>
      <c r="E8757" s="43">
        <v>44621</v>
      </c>
    </row>
    <row r="8758" spans="1:5" x14ac:dyDescent="0.25">
      <c r="A8758" s="41" t="s">
        <v>26</v>
      </c>
      <c r="B8758" s="42">
        <v>4.2050000000000001</v>
      </c>
      <c r="C8758" s="42">
        <v>883.05</v>
      </c>
      <c r="D8758" s="42">
        <v>210</v>
      </c>
      <c r="E8758" s="43">
        <v>44621</v>
      </c>
    </row>
    <row r="8759" spans="1:5" x14ac:dyDescent="0.25">
      <c r="A8759" s="41" t="s">
        <v>26</v>
      </c>
      <c r="B8759" s="42">
        <v>3.3490000000000002</v>
      </c>
      <c r="C8759" s="42">
        <v>703.29</v>
      </c>
      <c r="D8759" s="42">
        <v>210</v>
      </c>
      <c r="E8759" s="43">
        <v>44621</v>
      </c>
    </row>
    <row r="8760" spans="1:5" x14ac:dyDescent="0.25">
      <c r="A8760" s="41" t="s">
        <v>26</v>
      </c>
      <c r="B8760" s="42">
        <v>8.157</v>
      </c>
      <c r="C8760" s="42">
        <v>1712.97</v>
      </c>
      <c r="D8760" s="42">
        <v>210</v>
      </c>
      <c r="E8760" s="43">
        <v>44621</v>
      </c>
    </row>
    <row r="8761" spans="1:5" x14ac:dyDescent="0.25">
      <c r="A8761" s="41" t="s">
        <v>26</v>
      </c>
      <c r="B8761" s="42">
        <v>55.347000000000001</v>
      </c>
      <c r="C8761" s="42">
        <v>11622.87</v>
      </c>
      <c r="D8761" s="42">
        <v>210</v>
      </c>
      <c r="E8761" s="43">
        <v>44621</v>
      </c>
    </row>
    <row r="8762" spans="1:5" x14ac:dyDescent="0.25">
      <c r="A8762" s="41" t="s">
        <v>26</v>
      </c>
      <c r="B8762" s="42">
        <v>0.52600000000000002</v>
      </c>
      <c r="C8762" s="42">
        <v>110.46</v>
      </c>
      <c r="D8762" s="42">
        <v>210</v>
      </c>
      <c r="E8762" s="43">
        <v>44621</v>
      </c>
    </row>
    <row r="8763" spans="1:5" x14ac:dyDescent="0.25">
      <c r="A8763" s="41" t="s">
        <v>26</v>
      </c>
      <c r="B8763" s="42">
        <v>6.5789999999999997</v>
      </c>
      <c r="C8763" s="42">
        <v>1381.59</v>
      </c>
      <c r="D8763" s="42">
        <v>210</v>
      </c>
      <c r="E8763" s="43">
        <v>44621</v>
      </c>
    </row>
    <row r="8764" spans="1:5" x14ac:dyDescent="0.25">
      <c r="A8764" s="41" t="s">
        <v>26</v>
      </c>
      <c r="B8764" s="42">
        <v>8.1999999999999993</v>
      </c>
      <c r="C8764" s="42">
        <v>1722</v>
      </c>
      <c r="D8764" s="42">
        <v>210</v>
      </c>
      <c r="E8764" s="43">
        <v>44621</v>
      </c>
    </row>
    <row r="8765" spans="1:5" x14ac:dyDescent="0.25">
      <c r="A8765" s="41" t="s">
        <v>26</v>
      </c>
      <c r="B8765" s="42">
        <v>5.8440000000000003</v>
      </c>
      <c r="C8765" s="42">
        <v>1227.24</v>
      </c>
      <c r="D8765" s="42">
        <v>210</v>
      </c>
      <c r="E8765" s="43">
        <v>44621</v>
      </c>
    </row>
    <row r="8766" spans="1:5" x14ac:dyDescent="0.25">
      <c r="A8766" s="41" t="s">
        <v>26</v>
      </c>
      <c r="B8766" s="42">
        <v>16.486999999999998</v>
      </c>
      <c r="C8766" s="42">
        <v>3462.27</v>
      </c>
      <c r="D8766" s="42">
        <v>210</v>
      </c>
      <c r="E8766" s="43">
        <v>44621</v>
      </c>
    </row>
    <row r="8767" spans="1:5" x14ac:dyDescent="0.25">
      <c r="A8767" s="41" t="s">
        <v>26</v>
      </c>
      <c r="B8767" s="42">
        <v>7.218</v>
      </c>
      <c r="C8767" s="42">
        <v>1515.78</v>
      </c>
      <c r="D8767" s="42">
        <v>210</v>
      </c>
      <c r="E8767" s="43">
        <v>44621</v>
      </c>
    </row>
    <row r="8768" spans="1:5" x14ac:dyDescent="0.25">
      <c r="A8768" s="41" t="s">
        <v>26</v>
      </c>
      <c r="B8768" s="42">
        <v>0.86299999999999999</v>
      </c>
      <c r="C8768" s="42">
        <v>181.23</v>
      </c>
      <c r="D8768" s="42">
        <v>210</v>
      </c>
      <c r="E8768" s="43">
        <v>44621</v>
      </c>
    </row>
    <row r="8769" spans="1:5" x14ac:dyDescent="0.25">
      <c r="A8769" s="41" t="s">
        <v>26</v>
      </c>
      <c r="B8769" s="42">
        <v>3.9239999999999999</v>
      </c>
      <c r="C8769" s="42">
        <v>824.04</v>
      </c>
      <c r="D8769" s="42">
        <v>210</v>
      </c>
      <c r="E8769" s="43">
        <v>44621</v>
      </c>
    </row>
    <row r="8770" spans="1:5" x14ac:dyDescent="0.25">
      <c r="A8770" s="41" t="s">
        <v>26</v>
      </c>
      <c r="B8770" s="42">
        <v>8.8040000000000003</v>
      </c>
      <c r="C8770" s="42">
        <v>1848.84</v>
      </c>
      <c r="D8770" s="42">
        <v>210</v>
      </c>
      <c r="E8770" s="43">
        <v>44621</v>
      </c>
    </row>
    <row r="8771" spans="1:5" x14ac:dyDescent="0.25">
      <c r="A8771" s="41" t="s">
        <v>26</v>
      </c>
      <c r="B8771" s="42">
        <v>0.52600000000000002</v>
      </c>
      <c r="C8771" s="42">
        <v>110.46</v>
      </c>
      <c r="D8771" s="42">
        <v>210</v>
      </c>
      <c r="E8771" s="43">
        <v>44621</v>
      </c>
    </row>
    <row r="8772" spans="1:5" x14ac:dyDescent="0.25">
      <c r="A8772" s="41" t="s">
        <v>26</v>
      </c>
      <c r="B8772" s="42">
        <v>17.911999999999999</v>
      </c>
      <c r="C8772" s="42">
        <v>3761.52</v>
      </c>
      <c r="D8772" s="42">
        <v>210</v>
      </c>
      <c r="E8772" s="43">
        <v>44621</v>
      </c>
    </row>
    <row r="8773" spans="1:5" x14ac:dyDescent="0.25">
      <c r="A8773" s="41" t="s">
        <v>26</v>
      </c>
      <c r="B8773" s="42">
        <v>3.0590000000000002</v>
      </c>
      <c r="C8773" s="42">
        <v>642.39</v>
      </c>
      <c r="D8773" s="42">
        <v>210</v>
      </c>
      <c r="E8773" s="43">
        <v>44621</v>
      </c>
    </row>
    <row r="8774" spans="1:5" x14ac:dyDescent="0.25">
      <c r="A8774" s="41" t="s">
        <v>26</v>
      </c>
      <c r="B8774" s="42">
        <v>4.1239999999999997</v>
      </c>
      <c r="C8774" s="42">
        <v>866.04</v>
      </c>
      <c r="D8774" s="42">
        <v>210</v>
      </c>
      <c r="E8774" s="43">
        <v>44621</v>
      </c>
    </row>
    <row r="8775" spans="1:5" x14ac:dyDescent="0.25">
      <c r="A8775" s="41" t="s">
        <v>26</v>
      </c>
      <c r="B8775" s="42">
        <v>6.94</v>
      </c>
      <c r="C8775" s="42">
        <v>1457.4</v>
      </c>
      <c r="D8775" s="42">
        <v>210</v>
      </c>
      <c r="E8775" s="43">
        <v>44621</v>
      </c>
    </row>
    <row r="8776" spans="1:5" x14ac:dyDescent="0.25">
      <c r="A8776" s="41" t="s">
        <v>26</v>
      </c>
      <c r="B8776" s="42">
        <v>12.938000000000001</v>
      </c>
      <c r="C8776" s="42">
        <v>2716.98</v>
      </c>
      <c r="D8776" s="42">
        <v>210</v>
      </c>
      <c r="E8776" s="43">
        <v>44621</v>
      </c>
    </row>
    <row r="8777" spans="1:5" x14ac:dyDescent="0.25">
      <c r="A8777" s="41" t="s">
        <v>26</v>
      </c>
      <c r="B8777" s="42">
        <v>18.687999999999999</v>
      </c>
      <c r="C8777" s="42">
        <v>3924.48</v>
      </c>
      <c r="D8777" s="42">
        <v>210</v>
      </c>
      <c r="E8777" s="43">
        <v>44621</v>
      </c>
    </row>
    <row r="8778" spans="1:5" x14ac:dyDescent="0.25">
      <c r="A8778" s="41" t="s">
        <v>26</v>
      </c>
      <c r="B8778" s="42">
        <v>3.6120000000000001</v>
      </c>
      <c r="C8778" s="42">
        <v>758.52</v>
      </c>
      <c r="D8778" s="42">
        <v>210</v>
      </c>
      <c r="E8778" s="43">
        <v>44621</v>
      </c>
    </row>
    <row r="8779" spans="1:5" x14ac:dyDescent="0.25">
      <c r="A8779" s="41" t="s">
        <v>26</v>
      </c>
      <c r="B8779" s="42">
        <v>5.8440000000000003</v>
      </c>
      <c r="C8779" s="42">
        <v>1227.24</v>
      </c>
      <c r="D8779" s="42">
        <v>210</v>
      </c>
      <c r="E8779" s="43">
        <v>44621</v>
      </c>
    </row>
    <row r="8780" spans="1:5" x14ac:dyDescent="0.25">
      <c r="A8780" s="41" t="s">
        <v>26</v>
      </c>
      <c r="B8780" s="42">
        <v>30.187999999999999</v>
      </c>
      <c r="C8780" s="42">
        <v>6594.94</v>
      </c>
      <c r="D8780" s="42">
        <v>218.46</v>
      </c>
      <c r="E8780" s="43">
        <v>44621</v>
      </c>
    </row>
    <row r="8781" spans="1:5" x14ac:dyDescent="0.25">
      <c r="A8781" s="41" t="s">
        <v>26</v>
      </c>
      <c r="B8781" s="42">
        <v>1.8089999999999999</v>
      </c>
      <c r="C8781" s="42">
        <v>397.98</v>
      </c>
      <c r="D8781" s="42">
        <v>220</v>
      </c>
      <c r="E8781" s="43">
        <v>44621</v>
      </c>
    </row>
    <row r="8782" spans="1:5" x14ac:dyDescent="0.25">
      <c r="A8782" s="41" t="s">
        <v>26</v>
      </c>
      <c r="B8782" s="42">
        <v>0.86299999999999999</v>
      </c>
      <c r="C8782" s="42">
        <v>189.86</v>
      </c>
      <c r="D8782" s="42">
        <v>220</v>
      </c>
      <c r="E8782" s="43">
        <v>44621</v>
      </c>
    </row>
    <row r="8783" spans="1:5" x14ac:dyDescent="0.25">
      <c r="A8783" s="41" t="s">
        <v>26</v>
      </c>
      <c r="B8783" s="42">
        <v>15.865</v>
      </c>
      <c r="C8783" s="42">
        <v>3490.3</v>
      </c>
      <c r="D8783" s="42">
        <v>220</v>
      </c>
      <c r="E8783" s="43">
        <v>44621</v>
      </c>
    </row>
    <row r="8784" spans="1:5" x14ac:dyDescent="0.25">
      <c r="A8784" s="41" t="s">
        <v>26</v>
      </c>
      <c r="B8784" s="42">
        <v>1.7250000000000001</v>
      </c>
      <c r="C8784" s="42">
        <v>379.5</v>
      </c>
      <c r="D8784" s="42">
        <v>220</v>
      </c>
      <c r="E8784" s="43">
        <v>44621</v>
      </c>
    </row>
    <row r="8785" spans="1:5" x14ac:dyDescent="0.25">
      <c r="A8785" s="41" t="s">
        <v>26</v>
      </c>
      <c r="B8785" s="42">
        <v>1.054</v>
      </c>
      <c r="C8785" s="42">
        <v>231.88</v>
      </c>
      <c r="D8785" s="42">
        <v>220</v>
      </c>
      <c r="E8785" s="43">
        <v>44621</v>
      </c>
    </row>
    <row r="8786" spans="1:5" x14ac:dyDescent="0.25">
      <c r="A8786" s="41" t="s">
        <v>26</v>
      </c>
      <c r="B8786" s="42">
        <v>3.9239999999999999</v>
      </c>
      <c r="C8786" s="42">
        <v>863.28</v>
      </c>
      <c r="D8786" s="42">
        <v>220</v>
      </c>
      <c r="E8786" s="43">
        <v>44621</v>
      </c>
    </row>
    <row r="8787" spans="1:5" x14ac:dyDescent="0.25">
      <c r="A8787" s="41" t="s">
        <v>26</v>
      </c>
      <c r="B8787" s="42">
        <v>4.9720000000000004</v>
      </c>
      <c r="C8787" s="42">
        <v>1093.8399999999999</v>
      </c>
      <c r="D8787" s="42">
        <v>220</v>
      </c>
      <c r="E8787" s="43">
        <v>44621</v>
      </c>
    </row>
    <row r="8788" spans="1:5" x14ac:dyDescent="0.25">
      <c r="A8788" s="41" t="s">
        <v>26</v>
      </c>
      <c r="B8788" s="42">
        <v>4.1239999999999997</v>
      </c>
      <c r="C8788" s="42">
        <v>907.28</v>
      </c>
      <c r="D8788" s="42">
        <v>220</v>
      </c>
      <c r="E8788" s="43">
        <v>44621</v>
      </c>
    </row>
    <row r="8789" spans="1:5" x14ac:dyDescent="0.25">
      <c r="A8789" s="41" t="s">
        <v>26</v>
      </c>
      <c r="B8789" s="42">
        <v>1.125</v>
      </c>
      <c r="C8789" s="42">
        <v>247.5</v>
      </c>
      <c r="D8789" s="42">
        <v>220</v>
      </c>
      <c r="E8789" s="43">
        <v>44621</v>
      </c>
    </row>
    <row r="8790" spans="1:5" x14ac:dyDescent="0.25">
      <c r="A8790" s="41" t="s">
        <v>26</v>
      </c>
      <c r="B8790" s="42">
        <v>6.5209999999999999</v>
      </c>
      <c r="C8790" s="42">
        <v>1434.62</v>
      </c>
      <c r="D8790" s="42">
        <v>220</v>
      </c>
      <c r="E8790" s="43">
        <v>44621</v>
      </c>
    </row>
    <row r="8791" spans="1:5" x14ac:dyDescent="0.25">
      <c r="A8791" s="41" t="s">
        <v>26</v>
      </c>
      <c r="B8791" s="42">
        <v>0.86299999999999999</v>
      </c>
      <c r="C8791" s="42">
        <v>189.86</v>
      </c>
      <c r="D8791" s="42">
        <v>220</v>
      </c>
      <c r="E8791" s="43">
        <v>44621</v>
      </c>
    </row>
    <row r="8792" spans="1:5" x14ac:dyDescent="0.25">
      <c r="A8792" s="41" t="s">
        <v>26</v>
      </c>
      <c r="B8792" s="42">
        <v>6.1870000000000003</v>
      </c>
      <c r="C8792" s="42">
        <v>1361.14</v>
      </c>
      <c r="D8792" s="42">
        <v>220</v>
      </c>
      <c r="E8792" s="43">
        <v>44621</v>
      </c>
    </row>
    <row r="8793" spans="1:5" x14ac:dyDescent="0.25">
      <c r="A8793" s="41" t="s">
        <v>26</v>
      </c>
      <c r="B8793" s="42">
        <v>3.2919999999999998</v>
      </c>
      <c r="C8793" s="42">
        <v>724.24</v>
      </c>
      <c r="D8793" s="42">
        <v>220</v>
      </c>
      <c r="E8793" s="43">
        <v>44621</v>
      </c>
    </row>
    <row r="8794" spans="1:5" x14ac:dyDescent="0.25">
      <c r="A8794" s="41" t="s">
        <v>26</v>
      </c>
      <c r="B8794" s="42">
        <v>0.64700000000000002</v>
      </c>
      <c r="C8794" s="42">
        <v>142.34</v>
      </c>
      <c r="D8794" s="42">
        <v>220</v>
      </c>
      <c r="E8794" s="43">
        <v>44621</v>
      </c>
    </row>
    <row r="8795" spans="1:5" x14ac:dyDescent="0.25">
      <c r="A8795" s="41" t="s">
        <v>26</v>
      </c>
      <c r="B8795" s="42">
        <v>20.510999999999999</v>
      </c>
      <c r="C8795" s="42">
        <v>4512.42</v>
      </c>
      <c r="D8795" s="42">
        <v>220</v>
      </c>
      <c r="E8795" s="43">
        <v>44621</v>
      </c>
    </row>
    <row r="8796" spans="1:5" x14ac:dyDescent="0.25">
      <c r="A8796" s="41" t="s">
        <v>26</v>
      </c>
      <c r="B8796" s="42">
        <v>13.824999999999999</v>
      </c>
      <c r="C8796" s="42">
        <v>3041.5</v>
      </c>
      <c r="D8796" s="42">
        <v>220</v>
      </c>
      <c r="E8796" s="43">
        <v>44621</v>
      </c>
    </row>
    <row r="8797" spans="1:5" x14ac:dyDescent="0.25">
      <c r="A8797" s="41" t="s">
        <v>26</v>
      </c>
      <c r="B8797" s="42">
        <v>2.157</v>
      </c>
      <c r="C8797" s="42">
        <v>474.54</v>
      </c>
      <c r="D8797" s="42">
        <v>220</v>
      </c>
      <c r="E8797" s="43">
        <v>44621</v>
      </c>
    </row>
    <row r="8798" spans="1:5" x14ac:dyDescent="0.25">
      <c r="A8798" s="41" t="s">
        <v>26</v>
      </c>
      <c r="B8798" s="42">
        <v>0.39500000000000002</v>
      </c>
      <c r="C8798" s="42">
        <v>86.9</v>
      </c>
      <c r="D8798" s="42">
        <v>220</v>
      </c>
      <c r="E8798" s="43">
        <v>44621</v>
      </c>
    </row>
    <row r="8799" spans="1:5" x14ac:dyDescent="0.25">
      <c r="A8799" s="41" t="s">
        <v>26</v>
      </c>
      <c r="B8799" s="42">
        <v>6.4020000000000001</v>
      </c>
      <c r="C8799" s="42">
        <v>1426.51</v>
      </c>
      <c r="D8799" s="42">
        <v>222.82</v>
      </c>
      <c r="E8799" s="43">
        <v>44621</v>
      </c>
    </row>
    <row r="8800" spans="1:5" x14ac:dyDescent="0.25">
      <c r="A8800" s="41" t="s">
        <v>26</v>
      </c>
      <c r="B8800" s="42">
        <v>12.067</v>
      </c>
      <c r="C8800" s="42">
        <v>2775.41</v>
      </c>
      <c r="D8800" s="42">
        <v>230</v>
      </c>
      <c r="E8800" s="43">
        <v>44621</v>
      </c>
    </row>
    <row r="8801" spans="1:5" x14ac:dyDescent="0.25">
      <c r="A8801" s="41" t="s">
        <v>26</v>
      </c>
      <c r="B8801" s="42">
        <v>4.383</v>
      </c>
      <c r="C8801" s="42">
        <v>1008.09</v>
      </c>
      <c r="D8801" s="42">
        <v>230</v>
      </c>
      <c r="E8801" s="43">
        <v>44621</v>
      </c>
    </row>
    <row r="8802" spans="1:5" x14ac:dyDescent="0.25">
      <c r="A8802" s="41" t="s">
        <v>26</v>
      </c>
      <c r="B8802" s="42">
        <v>12.180999999999999</v>
      </c>
      <c r="C8802" s="42">
        <v>2801.63</v>
      </c>
      <c r="D8802" s="42">
        <v>230</v>
      </c>
      <c r="E8802" s="43">
        <v>44621</v>
      </c>
    </row>
    <row r="8803" spans="1:5" x14ac:dyDescent="0.25">
      <c r="A8803" s="41" t="s">
        <v>26</v>
      </c>
      <c r="B8803" s="42">
        <v>6.3159999999999998</v>
      </c>
      <c r="C8803" s="42">
        <v>1452.68</v>
      </c>
      <c r="D8803" s="42">
        <v>230</v>
      </c>
      <c r="E8803" s="43">
        <v>44621</v>
      </c>
    </row>
    <row r="8804" spans="1:5" x14ac:dyDescent="0.25">
      <c r="A8804" s="41" t="s">
        <v>26</v>
      </c>
      <c r="B8804" s="42">
        <v>0.64700000000000002</v>
      </c>
      <c r="C8804" s="42">
        <v>148.81</v>
      </c>
      <c r="D8804" s="42">
        <v>230</v>
      </c>
      <c r="E8804" s="43">
        <v>44621</v>
      </c>
    </row>
    <row r="8805" spans="1:5" x14ac:dyDescent="0.25">
      <c r="A8805" s="41" t="s">
        <v>26</v>
      </c>
      <c r="B8805" s="42">
        <v>2.8359999999999999</v>
      </c>
      <c r="C8805" s="42">
        <v>652.28</v>
      </c>
      <c r="D8805" s="42">
        <v>230</v>
      </c>
      <c r="E8805" s="43">
        <v>44621</v>
      </c>
    </row>
    <row r="8806" spans="1:5" x14ac:dyDescent="0.25">
      <c r="A8806" s="41" t="s">
        <v>26</v>
      </c>
      <c r="B8806" s="42">
        <v>6.5209999999999999</v>
      </c>
      <c r="C8806" s="42">
        <v>1499.83</v>
      </c>
      <c r="D8806" s="42">
        <v>230</v>
      </c>
      <c r="E8806" s="43">
        <v>44621</v>
      </c>
    </row>
    <row r="8807" spans="1:5" x14ac:dyDescent="0.25">
      <c r="A8807" s="41" t="s">
        <v>26</v>
      </c>
      <c r="B8807" s="42">
        <v>0.79100000000000004</v>
      </c>
      <c r="C8807" s="42">
        <v>181.93</v>
      </c>
      <c r="D8807" s="42">
        <v>230</v>
      </c>
      <c r="E8807" s="43">
        <v>44621</v>
      </c>
    </row>
    <row r="8808" spans="1:5" x14ac:dyDescent="0.25">
      <c r="A8808" s="41" t="s">
        <v>26</v>
      </c>
      <c r="B8808" s="42">
        <v>17.344000000000001</v>
      </c>
      <c r="C8808" s="42">
        <v>3989.12</v>
      </c>
      <c r="D8808" s="42">
        <v>230</v>
      </c>
      <c r="E8808" s="43">
        <v>44621</v>
      </c>
    </row>
    <row r="8809" spans="1:5" x14ac:dyDescent="0.25">
      <c r="A8809" s="41" t="s">
        <v>26</v>
      </c>
      <c r="B8809" s="42">
        <v>2.6070000000000002</v>
      </c>
      <c r="C8809" s="42">
        <v>599.61</v>
      </c>
      <c r="D8809" s="42">
        <v>230</v>
      </c>
      <c r="E8809" s="43">
        <v>44621</v>
      </c>
    </row>
    <row r="8810" spans="1:5" x14ac:dyDescent="0.25">
      <c r="A8810" s="41" t="s">
        <v>26</v>
      </c>
      <c r="B8810" s="42">
        <v>3.093</v>
      </c>
      <c r="C8810" s="42">
        <v>711.39</v>
      </c>
      <c r="D8810" s="42">
        <v>230</v>
      </c>
      <c r="E8810" s="43">
        <v>44621</v>
      </c>
    </row>
    <row r="8811" spans="1:5" x14ac:dyDescent="0.25">
      <c r="A8811" s="41" t="s">
        <v>26</v>
      </c>
      <c r="B8811" s="42">
        <v>6.1870000000000003</v>
      </c>
      <c r="C8811" s="42">
        <v>1423.01</v>
      </c>
      <c r="D8811" s="42">
        <v>230</v>
      </c>
      <c r="E8811" s="43">
        <v>44621</v>
      </c>
    </row>
    <row r="8812" spans="1:5" x14ac:dyDescent="0.25">
      <c r="A8812" s="41" t="s">
        <v>26</v>
      </c>
      <c r="B8812" s="42">
        <v>27.19</v>
      </c>
      <c r="C8812" s="42">
        <v>6253.7</v>
      </c>
      <c r="D8812" s="42">
        <v>230</v>
      </c>
      <c r="E8812" s="43">
        <v>44621</v>
      </c>
    </row>
    <row r="8813" spans="1:5" x14ac:dyDescent="0.25">
      <c r="A8813" s="41" t="s">
        <v>26</v>
      </c>
      <c r="B8813" s="42">
        <v>2.6070000000000002</v>
      </c>
      <c r="C8813" s="42">
        <v>599.61</v>
      </c>
      <c r="D8813" s="42">
        <v>230</v>
      </c>
      <c r="E8813" s="43">
        <v>44621</v>
      </c>
    </row>
    <row r="8814" spans="1:5" x14ac:dyDescent="0.25">
      <c r="A8814" s="41" t="s">
        <v>26</v>
      </c>
      <c r="B8814" s="42">
        <v>4.1239999999999997</v>
      </c>
      <c r="C8814" s="42">
        <v>948.52</v>
      </c>
      <c r="D8814" s="42">
        <v>230</v>
      </c>
      <c r="E8814" s="43">
        <v>44621</v>
      </c>
    </row>
    <row r="8815" spans="1:5" x14ac:dyDescent="0.25">
      <c r="A8815" s="41" t="s">
        <v>26</v>
      </c>
      <c r="B8815" s="42">
        <v>6.1870000000000003</v>
      </c>
      <c r="C8815" s="42">
        <v>1423.01</v>
      </c>
      <c r="D8815" s="42">
        <v>230</v>
      </c>
      <c r="E8815" s="43">
        <v>44621</v>
      </c>
    </row>
    <row r="8816" spans="1:5" x14ac:dyDescent="0.25">
      <c r="A8816" s="41" t="s">
        <v>26</v>
      </c>
      <c r="B8816" s="42">
        <v>2.6070000000000002</v>
      </c>
      <c r="C8816" s="42">
        <v>599.61</v>
      </c>
      <c r="D8816" s="42">
        <v>230</v>
      </c>
      <c r="E8816" s="43">
        <v>44621</v>
      </c>
    </row>
    <row r="8817" spans="1:5" x14ac:dyDescent="0.25">
      <c r="A8817" s="41" t="s">
        <v>26</v>
      </c>
      <c r="B8817" s="42">
        <v>4.1239999999999997</v>
      </c>
      <c r="C8817" s="42">
        <v>948.52</v>
      </c>
      <c r="D8817" s="42">
        <v>230</v>
      </c>
      <c r="E8817" s="43">
        <v>44621</v>
      </c>
    </row>
    <row r="8818" spans="1:5" x14ac:dyDescent="0.25">
      <c r="A8818" s="41" t="s">
        <v>51</v>
      </c>
      <c r="B8818" s="42">
        <v>2.2480000000000002</v>
      </c>
      <c r="C8818" s="42">
        <v>247.28</v>
      </c>
      <c r="D8818" s="42">
        <v>110</v>
      </c>
      <c r="E8818" s="43">
        <v>44621</v>
      </c>
    </row>
    <row r="8819" spans="1:5" x14ac:dyDescent="0.25">
      <c r="A8819" s="41" t="s">
        <v>51</v>
      </c>
      <c r="B8819" s="42">
        <v>5.2850000000000001</v>
      </c>
      <c r="C8819" s="42">
        <v>581.35</v>
      </c>
      <c r="D8819" s="42">
        <v>110</v>
      </c>
      <c r="E8819" s="43">
        <v>44621</v>
      </c>
    </row>
    <row r="8820" spans="1:5" x14ac:dyDescent="0.25">
      <c r="A8820" s="41" t="s">
        <v>51</v>
      </c>
      <c r="B8820" s="42">
        <v>0.997</v>
      </c>
      <c r="C8820" s="42">
        <v>109.67</v>
      </c>
      <c r="D8820" s="42">
        <v>110</v>
      </c>
      <c r="E8820" s="43">
        <v>44621</v>
      </c>
    </row>
    <row r="8821" spans="1:5" x14ac:dyDescent="0.25">
      <c r="A8821" s="41" t="s">
        <v>51</v>
      </c>
      <c r="B8821" s="42">
        <v>4.7519999999999998</v>
      </c>
      <c r="C8821" s="42">
        <v>522.72</v>
      </c>
      <c r="D8821" s="42">
        <v>110</v>
      </c>
      <c r="E8821" s="43">
        <v>44621</v>
      </c>
    </row>
    <row r="8822" spans="1:5" x14ac:dyDescent="0.25">
      <c r="A8822" s="41" t="s">
        <v>51</v>
      </c>
      <c r="B8822" s="42">
        <v>3.9249999999999998</v>
      </c>
      <c r="C8822" s="42">
        <v>431.75</v>
      </c>
      <c r="D8822" s="42">
        <v>110</v>
      </c>
      <c r="E8822" s="43">
        <v>44621</v>
      </c>
    </row>
    <row r="8823" spans="1:5" x14ac:dyDescent="0.25">
      <c r="A8823" s="41" t="s">
        <v>51</v>
      </c>
      <c r="B8823" s="42">
        <v>6.4000000000000001E-2</v>
      </c>
      <c r="C8823" s="42">
        <v>7.04</v>
      </c>
      <c r="D8823" s="42">
        <v>110</v>
      </c>
      <c r="E8823" s="43">
        <v>44621</v>
      </c>
    </row>
    <row r="8824" spans="1:5" x14ac:dyDescent="0.25">
      <c r="A8824" s="41" t="s">
        <v>51</v>
      </c>
      <c r="B8824" s="42">
        <v>2.8159999999999998</v>
      </c>
      <c r="C8824" s="42">
        <v>309.76</v>
      </c>
      <c r="D8824" s="42">
        <v>110</v>
      </c>
      <c r="E8824" s="43">
        <v>44621</v>
      </c>
    </row>
    <row r="8825" spans="1:5" x14ac:dyDescent="0.25">
      <c r="A8825" s="41" t="s">
        <v>51</v>
      </c>
      <c r="B8825" s="42">
        <v>1.2230000000000001</v>
      </c>
      <c r="C8825" s="42">
        <v>134.53</v>
      </c>
      <c r="D8825" s="42">
        <v>110</v>
      </c>
      <c r="E8825" s="43">
        <v>44621</v>
      </c>
    </row>
    <row r="8826" spans="1:5" x14ac:dyDescent="0.25">
      <c r="A8826" s="41" t="s">
        <v>51</v>
      </c>
      <c r="B8826" s="42">
        <v>0.34499999999999997</v>
      </c>
      <c r="C8826" s="42">
        <v>37.950000000000003</v>
      </c>
      <c r="D8826" s="42">
        <v>110</v>
      </c>
      <c r="E8826" s="43">
        <v>44621</v>
      </c>
    </row>
    <row r="8827" spans="1:5" x14ac:dyDescent="0.25">
      <c r="A8827" s="41" t="s">
        <v>51</v>
      </c>
      <c r="B8827" s="42">
        <v>5.4569999999999999</v>
      </c>
      <c r="C8827" s="42">
        <v>600.27</v>
      </c>
      <c r="D8827" s="42">
        <v>110</v>
      </c>
      <c r="E8827" s="43">
        <v>44621</v>
      </c>
    </row>
    <row r="8828" spans="1:5" x14ac:dyDescent="0.25">
      <c r="A8828" s="41" t="s">
        <v>51</v>
      </c>
      <c r="B8828" s="42">
        <v>8.4740000000000002</v>
      </c>
      <c r="C8828" s="42">
        <v>932.14</v>
      </c>
      <c r="D8828" s="42">
        <v>110</v>
      </c>
      <c r="E8828" s="43">
        <v>44621</v>
      </c>
    </row>
    <row r="8829" spans="1:5" x14ac:dyDescent="0.25">
      <c r="A8829" s="41" t="s">
        <v>51</v>
      </c>
      <c r="B8829" s="42">
        <v>0.94799999999999995</v>
      </c>
      <c r="C8829" s="42">
        <v>104.28</v>
      </c>
      <c r="D8829" s="42">
        <v>110</v>
      </c>
      <c r="E8829" s="43">
        <v>44621</v>
      </c>
    </row>
    <row r="8830" spans="1:5" x14ac:dyDescent="0.25">
      <c r="A8830" s="41" t="s">
        <v>51</v>
      </c>
      <c r="B8830" s="42">
        <v>2.7349999999999999</v>
      </c>
      <c r="C8830" s="42">
        <v>300.85000000000002</v>
      </c>
      <c r="D8830" s="42">
        <v>110</v>
      </c>
      <c r="E8830" s="43">
        <v>44621</v>
      </c>
    </row>
    <row r="8831" spans="1:5" x14ac:dyDescent="0.25">
      <c r="A8831" s="41" t="s">
        <v>51</v>
      </c>
      <c r="B8831" s="42">
        <v>3.419</v>
      </c>
      <c r="C8831" s="42">
        <v>376.09</v>
      </c>
      <c r="D8831" s="42">
        <v>110</v>
      </c>
      <c r="E8831" s="43">
        <v>44621</v>
      </c>
    </row>
    <row r="8832" spans="1:5" x14ac:dyDescent="0.25">
      <c r="A8832" s="41" t="s">
        <v>51</v>
      </c>
      <c r="B8832" s="42">
        <v>0.45100000000000001</v>
      </c>
      <c r="C8832" s="42">
        <v>49.61</v>
      </c>
      <c r="D8832" s="42">
        <v>110</v>
      </c>
      <c r="E8832" s="43">
        <v>44621</v>
      </c>
    </row>
    <row r="8833" spans="1:5" x14ac:dyDescent="0.25">
      <c r="A8833" s="41" t="s">
        <v>51</v>
      </c>
      <c r="B8833" s="42">
        <v>0.89600000000000002</v>
      </c>
      <c r="C8833" s="42">
        <v>98.56</v>
      </c>
      <c r="D8833" s="42">
        <v>110</v>
      </c>
      <c r="E8833" s="43">
        <v>44621</v>
      </c>
    </row>
    <row r="8834" spans="1:5" x14ac:dyDescent="0.25">
      <c r="A8834" s="41" t="s">
        <v>51</v>
      </c>
      <c r="B8834" s="42">
        <v>2.6429999999999998</v>
      </c>
      <c r="C8834" s="42">
        <v>290.73</v>
      </c>
      <c r="D8834" s="42">
        <v>110</v>
      </c>
      <c r="E8834" s="43">
        <v>44621</v>
      </c>
    </row>
    <row r="8835" spans="1:5" x14ac:dyDescent="0.25">
      <c r="A8835" s="41" t="s">
        <v>51</v>
      </c>
      <c r="B8835" s="42">
        <v>8.7430000000000003</v>
      </c>
      <c r="C8835" s="42">
        <v>961.73</v>
      </c>
      <c r="D8835" s="42">
        <v>110</v>
      </c>
      <c r="E8835" s="43">
        <v>44621</v>
      </c>
    </row>
    <row r="8836" spans="1:5" x14ac:dyDescent="0.25">
      <c r="A8836" s="41" t="s">
        <v>51</v>
      </c>
      <c r="B8836" s="42">
        <v>0.50600000000000001</v>
      </c>
      <c r="C8836" s="42">
        <v>55.66</v>
      </c>
      <c r="D8836" s="42">
        <v>110</v>
      </c>
      <c r="E8836" s="43">
        <v>44621</v>
      </c>
    </row>
    <row r="8837" spans="1:5" x14ac:dyDescent="0.25">
      <c r="A8837" s="41" t="s">
        <v>51</v>
      </c>
      <c r="B8837" s="42">
        <v>1.0900000000000001</v>
      </c>
      <c r="C8837" s="42">
        <v>119.9</v>
      </c>
      <c r="D8837" s="42">
        <v>110</v>
      </c>
      <c r="E8837" s="43">
        <v>44621</v>
      </c>
    </row>
    <row r="8838" spans="1:5" x14ac:dyDescent="0.25">
      <c r="A8838" s="41" t="s">
        <v>51</v>
      </c>
      <c r="B8838" s="42">
        <v>3.8639999999999999</v>
      </c>
      <c r="C8838" s="42">
        <v>312.99</v>
      </c>
      <c r="D8838" s="42">
        <v>81</v>
      </c>
      <c r="E8838" s="43">
        <v>44621</v>
      </c>
    </row>
    <row r="8839" spans="1:5" x14ac:dyDescent="0.25">
      <c r="A8839" s="41" t="s">
        <v>51</v>
      </c>
      <c r="B8839" s="42">
        <v>1.6719999999999999</v>
      </c>
      <c r="C8839" s="42">
        <v>133.76</v>
      </c>
      <c r="D8839" s="42">
        <v>80</v>
      </c>
      <c r="E8839" s="43">
        <v>44621</v>
      </c>
    </row>
    <row r="8840" spans="1:5" x14ac:dyDescent="0.25">
      <c r="A8840" s="41" t="s">
        <v>51</v>
      </c>
      <c r="B8840" s="42">
        <v>6.4000000000000001E-2</v>
      </c>
      <c r="C8840" s="42">
        <v>5.12</v>
      </c>
      <c r="D8840" s="42">
        <v>80</v>
      </c>
      <c r="E8840" s="43">
        <v>44621</v>
      </c>
    </row>
    <row r="8841" spans="1:5" x14ac:dyDescent="0.25">
      <c r="A8841" s="41" t="s">
        <v>51</v>
      </c>
      <c r="B8841" s="42">
        <v>1.4850000000000001</v>
      </c>
      <c r="C8841" s="42">
        <v>118.8</v>
      </c>
      <c r="D8841" s="42">
        <v>80</v>
      </c>
      <c r="E8841" s="43">
        <v>44621</v>
      </c>
    </row>
    <row r="8842" spans="1:5" x14ac:dyDescent="0.25">
      <c r="A8842" s="41" t="s">
        <v>51</v>
      </c>
      <c r="B8842" s="42">
        <v>9.6869999999999994</v>
      </c>
      <c r="C8842" s="42">
        <v>774.96</v>
      </c>
      <c r="D8842" s="42">
        <v>80</v>
      </c>
      <c r="E8842" s="43">
        <v>44621</v>
      </c>
    </row>
    <row r="8843" spans="1:5" x14ac:dyDescent="0.25">
      <c r="A8843" s="41" t="s">
        <v>51</v>
      </c>
      <c r="B8843" s="42">
        <v>0.89600000000000002</v>
      </c>
      <c r="C8843" s="42">
        <v>71.680000000000007</v>
      </c>
      <c r="D8843" s="42">
        <v>80</v>
      </c>
      <c r="E8843" s="43">
        <v>44621</v>
      </c>
    </row>
    <row r="8844" spans="1:5" x14ac:dyDescent="0.25">
      <c r="A8844" s="41" t="s">
        <v>51</v>
      </c>
      <c r="B8844" s="42">
        <v>1.8640000000000001</v>
      </c>
      <c r="C8844" s="42">
        <v>149.12</v>
      </c>
      <c r="D8844" s="42">
        <v>80</v>
      </c>
      <c r="E8844" s="43">
        <v>44621</v>
      </c>
    </row>
    <row r="8845" spans="1:5" x14ac:dyDescent="0.25">
      <c r="A8845" s="41" t="s">
        <v>51</v>
      </c>
      <c r="B8845" s="42">
        <v>1.5589999999999999</v>
      </c>
      <c r="C8845" s="42">
        <v>124.72</v>
      </c>
      <c r="D8845" s="42">
        <v>80</v>
      </c>
      <c r="E8845" s="43">
        <v>44621</v>
      </c>
    </row>
    <row r="8846" spans="1:5" x14ac:dyDescent="0.25">
      <c r="A8846" s="41" t="s">
        <v>51</v>
      </c>
      <c r="B8846" s="42">
        <v>0.34499999999999997</v>
      </c>
      <c r="C8846" s="42">
        <v>27.6</v>
      </c>
      <c r="D8846" s="42">
        <v>80</v>
      </c>
      <c r="E8846" s="43">
        <v>44621</v>
      </c>
    </row>
    <row r="8847" spans="1:5" x14ac:dyDescent="0.25">
      <c r="A8847" s="41" t="s">
        <v>51</v>
      </c>
      <c r="B8847" s="42">
        <v>0.27400000000000002</v>
      </c>
      <c r="C8847" s="42">
        <v>21.92</v>
      </c>
      <c r="D8847" s="42">
        <v>80</v>
      </c>
      <c r="E8847" s="43">
        <v>44621</v>
      </c>
    </row>
    <row r="8848" spans="1:5" x14ac:dyDescent="0.25">
      <c r="A8848" s="41" t="s">
        <v>51</v>
      </c>
      <c r="B8848" s="42">
        <v>4.8600000000000003</v>
      </c>
      <c r="C8848" s="42">
        <v>388.8</v>
      </c>
      <c r="D8848" s="42">
        <v>80</v>
      </c>
      <c r="E8848" s="43">
        <v>44621</v>
      </c>
    </row>
    <row r="8849" spans="1:5" x14ac:dyDescent="0.25">
      <c r="A8849" s="41" t="s">
        <v>51</v>
      </c>
      <c r="B8849" s="42">
        <v>4.1879999999999997</v>
      </c>
      <c r="C8849" s="42">
        <v>335.04</v>
      </c>
      <c r="D8849" s="42">
        <v>80</v>
      </c>
      <c r="E8849" s="43">
        <v>44621</v>
      </c>
    </row>
    <row r="8850" spans="1:5" x14ac:dyDescent="0.25">
      <c r="A8850" s="41" t="s">
        <v>51</v>
      </c>
      <c r="B8850" s="42">
        <v>0.84699999999999998</v>
      </c>
      <c r="C8850" s="42">
        <v>67.760000000000005</v>
      </c>
      <c r="D8850" s="42">
        <v>80</v>
      </c>
      <c r="E8850" s="43">
        <v>44621</v>
      </c>
    </row>
    <row r="8851" spans="1:5" x14ac:dyDescent="0.25">
      <c r="A8851" s="41" t="s">
        <v>51</v>
      </c>
      <c r="B8851" s="42">
        <v>6.819</v>
      </c>
      <c r="C8851" s="42">
        <v>545.52</v>
      </c>
      <c r="D8851" s="42">
        <v>80</v>
      </c>
      <c r="E8851" s="43">
        <v>44621</v>
      </c>
    </row>
    <row r="8852" spans="1:5" x14ac:dyDescent="0.25">
      <c r="A8852" s="41" t="s">
        <v>51</v>
      </c>
      <c r="B8852" s="42">
        <v>35.741</v>
      </c>
      <c r="C8852" s="42">
        <v>2859.28</v>
      </c>
      <c r="D8852" s="42">
        <v>80</v>
      </c>
      <c r="E8852" s="43">
        <v>44621</v>
      </c>
    </row>
    <row r="8853" spans="1:5" x14ac:dyDescent="0.25">
      <c r="A8853" s="41" t="s">
        <v>51</v>
      </c>
      <c r="B8853" s="42">
        <v>4.2510000000000003</v>
      </c>
      <c r="C8853" s="42">
        <v>340.08</v>
      </c>
      <c r="D8853" s="42">
        <v>80</v>
      </c>
      <c r="E8853" s="43">
        <v>44621</v>
      </c>
    </row>
    <row r="8854" spans="1:5" x14ac:dyDescent="0.25">
      <c r="A8854" s="41" t="s">
        <v>51</v>
      </c>
      <c r="B8854" s="42">
        <v>0.53</v>
      </c>
      <c r="C8854" s="42">
        <v>42.4</v>
      </c>
      <c r="D8854" s="42">
        <v>80</v>
      </c>
      <c r="E8854" s="43">
        <v>44621</v>
      </c>
    </row>
    <row r="8855" spans="1:5" x14ac:dyDescent="0.25">
      <c r="A8855" s="41" t="s">
        <v>51</v>
      </c>
      <c r="B8855" s="42">
        <v>4.0839999999999996</v>
      </c>
      <c r="C8855" s="42">
        <v>326.72000000000003</v>
      </c>
      <c r="D8855" s="42">
        <v>80</v>
      </c>
      <c r="E8855" s="43">
        <v>44621</v>
      </c>
    </row>
    <row r="8856" spans="1:5" x14ac:dyDescent="0.25">
      <c r="A8856" s="41" t="s">
        <v>51</v>
      </c>
      <c r="B8856" s="42">
        <v>2.851</v>
      </c>
      <c r="C8856" s="42">
        <v>228.08</v>
      </c>
      <c r="D8856" s="42">
        <v>80</v>
      </c>
      <c r="E8856" s="43">
        <v>44621</v>
      </c>
    </row>
    <row r="8857" spans="1:5" x14ac:dyDescent="0.25">
      <c r="A8857" s="41" t="s">
        <v>51</v>
      </c>
      <c r="B8857" s="42">
        <v>0.59499999999999997</v>
      </c>
      <c r="C8857" s="42">
        <v>47.6</v>
      </c>
      <c r="D8857" s="42">
        <v>80</v>
      </c>
      <c r="E8857" s="43">
        <v>44621</v>
      </c>
    </row>
    <row r="8858" spans="1:5" x14ac:dyDescent="0.25">
      <c r="A8858" s="41" t="s">
        <v>51</v>
      </c>
      <c r="B8858" s="42">
        <v>3.077</v>
      </c>
      <c r="C8858" s="42">
        <v>246.16</v>
      </c>
      <c r="D8858" s="42">
        <v>80</v>
      </c>
      <c r="E8858" s="43">
        <v>44621</v>
      </c>
    </row>
    <row r="8859" spans="1:5" x14ac:dyDescent="0.25">
      <c r="A8859" s="41" t="s">
        <v>51</v>
      </c>
      <c r="B8859" s="42">
        <v>8.0660000000000007</v>
      </c>
      <c r="C8859" s="42">
        <v>645.28</v>
      </c>
      <c r="D8859" s="42">
        <v>80</v>
      </c>
      <c r="E8859" s="43">
        <v>44621</v>
      </c>
    </row>
    <row r="8860" spans="1:5" x14ac:dyDescent="0.25">
      <c r="A8860" s="41" t="s">
        <v>51</v>
      </c>
      <c r="B8860" s="42">
        <v>7.4999999999999997E-2</v>
      </c>
      <c r="C8860" s="42">
        <v>6</v>
      </c>
      <c r="D8860" s="42">
        <v>80</v>
      </c>
      <c r="E8860" s="43">
        <v>44621</v>
      </c>
    </row>
    <row r="8861" spans="1:5" x14ac:dyDescent="0.25">
      <c r="A8861" s="41" t="s">
        <v>51</v>
      </c>
      <c r="B8861" s="42">
        <v>1.254</v>
      </c>
      <c r="C8861" s="42">
        <v>100.32</v>
      </c>
      <c r="D8861" s="42">
        <v>80</v>
      </c>
      <c r="E8861" s="43">
        <v>44621</v>
      </c>
    </row>
    <row r="8862" spans="1:5" x14ac:dyDescent="0.25">
      <c r="A8862" s="41" t="s">
        <v>51</v>
      </c>
      <c r="B8862" s="42">
        <v>2.7480000000000002</v>
      </c>
      <c r="C8862" s="42">
        <v>219.84</v>
      </c>
      <c r="D8862" s="42">
        <v>80</v>
      </c>
      <c r="E8862" s="43">
        <v>44621</v>
      </c>
    </row>
    <row r="8863" spans="1:5" x14ac:dyDescent="0.25">
      <c r="A8863" s="41" t="s">
        <v>51</v>
      </c>
      <c r="B8863" s="42">
        <v>5.4409999999999998</v>
      </c>
      <c r="C8863" s="42">
        <v>435.28</v>
      </c>
      <c r="D8863" s="42">
        <v>80</v>
      </c>
      <c r="E8863" s="43">
        <v>44621</v>
      </c>
    </row>
    <row r="8864" spans="1:5" x14ac:dyDescent="0.25">
      <c r="A8864" s="41" t="s">
        <v>51</v>
      </c>
      <c r="B8864" s="42">
        <v>0.53</v>
      </c>
      <c r="C8864" s="42">
        <v>42.4</v>
      </c>
      <c r="D8864" s="42">
        <v>80</v>
      </c>
      <c r="E8864" s="43">
        <v>44621</v>
      </c>
    </row>
    <row r="8865" spans="1:5" x14ac:dyDescent="0.25">
      <c r="A8865" s="41" t="s">
        <v>51</v>
      </c>
      <c r="B8865" s="42">
        <v>1.0900000000000001</v>
      </c>
      <c r="C8865" s="42">
        <v>87.2</v>
      </c>
      <c r="D8865" s="42">
        <v>80</v>
      </c>
      <c r="E8865" s="43">
        <v>44621</v>
      </c>
    </row>
    <row r="8866" spans="1:5" x14ac:dyDescent="0.25">
      <c r="A8866" s="41" t="s">
        <v>51</v>
      </c>
      <c r="B8866" s="42">
        <v>5.48</v>
      </c>
      <c r="C8866" s="42">
        <v>438.4</v>
      </c>
      <c r="D8866" s="42">
        <v>80</v>
      </c>
      <c r="E8866" s="43">
        <v>44621</v>
      </c>
    </row>
    <row r="8867" spans="1:5" x14ac:dyDescent="0.25">
      <c r="A8867" s="41" t="s">
        <v>51</v>
      </c>
      <c r="B8867" s="42">
        <v>1.274</v>
      </c>
      <c r="C8867" s="42">
        <v>101.92</v>
      </c>
      <c r="D8867" s="42">
        <v>80</v>
      </c>
      <c r="E8867" s="43">
        <v>44621</v>
      </c>
    </row>
    <row r="8868" spans="1:5" x14ac:dyDescent="0.25">
      <c r="A8868" s="41" t="s">
        <v>51</v>
      </c>
      <c r="B8868" s="42">
        <v>0.40600000000000003</v>
      </c>
      <c r="C8868" s="42">
        <v>32.479999999999997</v>
      </c>
      <c r="D8868" s="42">
        <v>80</v>
      </c>
      <c r="E8868" s="43">
        <v>44621</v>
      </c>
    </row>
    <row r="8869" spans="1:5" x14ac:dyDescent="0.25">
      <c r="A8869" s="41" t="s">
        <v>51</v>
      </c>
      <c r="B8869" s="42">
        <v>3.2770000000000001</v>
      </c>
      <c r="C8869" s="42">
        <v>262.16000000000003</v>
      </c>
      <c r="D8869" s="42">
        <v>80</v>
      </c>
      <c r="E8869" s="43">
        <v>44621</v>
      </c>
    </row>
    <row r="8870" spans="1:5" x14ac:dyDescent="0.25">
      <c r="A8870" s="41" t="s">
        <v>51</v>
      </c>
      <c r="B8870" s="42">
        <v>12.846</v>
      </c>
      <c r="C8870" s="42">
        <v>1276.02</v>
      </c>
      <c r="D8870" s="42">
        <v>99.33</v>
      </c>
      <c r="E8870" s="43">
        <v>44621</v>
      </c>
    </row>
    <row r="8871" spans="1:5" x14ac:dyDescent="0.25">
      <c r="A8871" s="41" t="s">
        <v>51</v>
      </c>
      <c r="B8871" s="42">
        <v>1.1160000000000001</v>
      </c>
      <c r="C8871" s="42">
        <v>112.55</v>
      </c>
      <c r="D8871" s="42">
        <v>100.85</v>
      </c>
      <c r="E8871" s="43">
        <v>44621</v>
      </c>
    </row>
    <row r="8872" spans="1:5" x14ac:dyDescent="0.25">
      <c r="A8872" s="41" t="s">
        <v>51</v>
      </c>
      <c r="B8872" s="42">
        <v>4.8209999999999997</v>
      </c>
      <c r="C8872" s="42">
        <v>483.96</v>
      </c>
      <c r="D8872" s="42">
        <v>100.39</v>
      </c>
      <c r="E8872" s="43">
        <v>44621</v>
      </c>
    </row>
    <row r="8873" spans="1:5" x14ac:dyDescent="0.25">
      <c r="A8873" s="41" t="s">
        <v>51</v>
      </c>
      <c r="B8873" s="42">
        <v>3.141</v>
      </c>
      <c r="C8873" s="42">
        <v>314.10000000000002</v>
      </c>
      <c r="D8873" s="42">
        <v>100</v>
      </c>
      <c r="E8873" s="43">
        <v>44621</v>
      </c>
    </row>
    <row r="8874" spans="1:5" x14ac:dyDescent="0.25">
      <c r="A8874" s="41" t="s">
        <v>51</v>
      </c>
      <c r="B8874" s="42">
        <v>0.997</v>
      </c>
      <c r="C8874" s="42">
        <v>99.7</v>
      </c>
      <c r="D8874" s="42">
        <v>100</v>
      </c>
      <c r="E8874" s="43">
        <v>44621</v>
      </c>
    </row>
    <row r="8875" spans="1:5" x14ac:dyDescent="0.25">
      <c r="A8875" s="41" t="s">
        <v>51</v>
      </c>
      <c r="B8875" s="42">
        <v>0.23300000000000001</v>
      </c>
      <c r="C8875" s="42">
        <v>23.3</v>
      </c>
      <c r="D8875" s="42">
        <v>100</v>
      </c>
      <c r="E8875" s="43">
        <v>44621</v>
      </c>
    </row>
    <row r="8876" spans="1:5" x14ac:dyDescent="0.25">
      <c r="A8876" s="41" t="s">
        <v>51</v>
      </c>
      <c r="B8876" s="42">
        <v>6.9969999999999999</v>
      </c>
      <c r="C8876" s="42">
        <v>699.7</v>
      </c>
      <c r="D8876" s="42">
        <v>100</v>
      </c>
      <c r="E8876" s="43">
        <v>44621</v>
      </c>
    </row>
    <row r="8877" spans="1:5" x14ac:dyDescent="0.25">
      <c r="A8877" s="41" t="s">
        <v>51</v>
      </c>
      <c r="B8877" s="42">
        <v>5.3540000000000001</v>
      </c>
      <c r="C8877" s="42">
        <v>535.4</v>
      </c>
      <c r="D8877" s="42">
        <v>100</v>
      </c>
      <c r="E8877" s="43">
        <v>44621</v>
      </c>
    </row>
    <row r="8878" spans="1:5" x14ac:dyDescent="0.25">
      <c r="A8878" s="41" t="s">
        <v>51</v>
      </c>
      <c r="B8878" s="42">
        <v>0.59499999999999997</v>
      </c>
      <c r="C8878" s="42">
        <v>59.5</v>
      </c>
      <c r="D8878" s="42">
        <v>100</v>
      </c>
      <c r="E8878" s="43">
        <v>44621</v>
      </c>
    </row>
    <row r="8879" spans="1:5" x14ac:dyDescent="0.25">
      <c r="A8879" s="41" t="s">
        <v>51</v>
      </c>
      <c r="B8879" s="42">
        <v>10.794</v>
      </c>
      <c r="C8879" s="42">
        <v>1079.4000000000001</v>
      </c>
      <c r="D8879" s="42">
        <v>100</v>
      </c>
      <c r="E8879" s="43">
        <v>44621</v>
      </c>
    </row>
    <row r="8880" spans="1:5" x14ac:dyDescent="0.25">
      <c r="A8880" s="41" t="s">
        <v>51</v>
      </c>
      <c r="B8880" s="42">
        <v>1.9490000000000001</v>
      </c>
      <c r="C8880" s="42">
        <v>194.9</v>
      </c>
      <c r="D8880" s="42">
        <v>100</v>
      </c>
      <c r="E8880" s="43">
        <v>44621</v>
      </c>
    </row>
    <row r="8881" spans="1:5" x14ac:dyDescent="0.25">
      <c r="A8881" s="41" t="s">
        <v>51</v>
      </c>
      <c r="B8881" s="42">
        <v>7.4999999999999997E-2</v>
      </c>
      <c r="C8881" s="42">
        <v>7.5</v>
      </c>
      <c r="D8881" s="42">
        <v>100</v>
      </c>
      <c r="E8881" s="43">
        <v>44621</v>
      </c>
    </row>
    <row r="8882" spans="1:5" x14ac:dyDescent="0.25">
      <c r="A8882" s="41" t="s">
        <v>51</v>
      </c>
      <c r="B8882" s="42">
        <v>1.0900000000000001</v>
      </c>
      <c r="C8882" s="42">
        <v>109</v>
      </c>
      <c r="D8882" s="42">
        <v>100</v>
      </c>
      <c r="E8882" s="43">
        <v>44621</v>
      </c>
    </row>
    <row r="8883" spans="1:5" x14ac:dyDescent="0.25">
      <c r="A8883" s="41" t="s">
        <v>51</v>
      </c>
      <c r="B8883" s="42">
        <v>3.2530000000000001</v>
      </c>
      <c r="C8883" s="42">
        <v>325.3</v>
      </c>
      <c r="D8883" s="42">
        <v>100</v>
      </c>
      <c r="E8883" s="43">
        <v>44621</v>
      </c>
    </row>
    <row r="8884" spans="1:5" x14ac:dyDescent="0.25">
      <c r="A8884" s="41" t="s">
        <v>51</v>
      </c>
      <c r="B8884" s="42">
        <v>2.8980000000000001</v>
      </c>
      <c r="C8884" s="42">
        <v>289.8</v>
      </c>
      <c r="D8884" s="42">
        <v>100</v>
      </c>
      <c r="E8884" s="43">
        <v>44621</v>
      </c>
    </row>
    <row r="8885" spans="1:5" x14ac:dyDescent="0.25">
      <c r="A8885" s="41" t="s">
        <v>51</v>
      </c>
      <c r="B8885" s="42">
        <v>1.254</v>
      </c>
      <c r="C8885" s="42">
        <v>125.4</v>
      </c>
      <c r="D8885" s="42">
        <v>100</v>
      </c>
      <c r="E8885" s="43">
        <v>44621</v>
      </c>
    </row>
    <row r="8886" spans="1:5" x14ac:dyDescent="0.25">
      <c r="A8886" s="41" t="s">
        <v>51</v>
      </c>
      <c r="B8886" s="42">
        <v>3.9889999999999999</v>
      </c>
      <c r="C8886" s="42">
        <v>398.9</v>
      </c>
      <c r="D8886" s="42">
        <v>100</v>
      </c>
      <c r="E8886" s="43">
        <v>44621</v>
      </c>
    </row>
    <row r="8887" spans="1:5" x14ac:dyDescent="0.25">
      <c r="A8887" s="41" t="s">
        <v>51</v>
      </c>
      <c r="B8887" s="42">
        <v>2.4089999999999998</v>
      </c>
      <c r="C8887" s="42">
        <v>240.9</v>
      </c>
      <c r="D8887" s="42">
        <v>100</v>
      </c>
      <c r="E8887" s="43">
        <v>44621</v>
      </c>
    </row>
    <row r="8888" spans="1:5" x14ac:dyDescent="0.25">
      <c r="A8888" s="41" t="s">
        <v>51</v>
      </c>
      <c r="B8888" s="42">
        <v>0.40600000000000003</v>
      </c>
      <c r="C8888" s="42">
        <v>40.6</v>
      </c>
      <c r="D8888" s="42">
        <v>100</v>
      </c>
      <c r="E8888" s="43">
        <v>44621</v>
      </c>
    </row>
    <row r="8889" spans="1:5" x14ac:dyDescent="0.25">
      <c r="A8889" s="41" t="s">
        <v>51</v>
      </c>
      <c r="B8889" s="42">
        <v>1.756</v>
      </c>
      <c r="C8889" s="42">
        <v>175.6</v>
      </c>
      <c r="D8889" s="42">
        <v>100</v>
      </c>
      <c r="E8889" s="43">
        <v>44621</v>
      </c>
    </row>
    <row r="8890" spans="1:5" x14ac:dyDescent="0.25">
      <c r="A8890" s="41" t="s">
        <v>51</v>
      </c>
      <c r="B8890" s="42">
        <v>5.6120000000000001</v>
      </c>
      <c r="C8890" s="42">
        <v>561.20000000000005</v>
      </c>
      <c r="D8890" s="42">
        <v>100</v>
      </c>
      <c r="E8890" s="43">
        <v>44621</v>
      </c>
    </row>
    <row r="8891" spans="1:5" x14ac:dyDescent="0.25">
      <c r="A8891" s="41" t="s">
        <v>51</v>
      </c>
      <c r="B8891" s="42">
        <v>7.4999999999999997E-2</v>
      </c>
      <c r="C8891" s="42">
        <v>7.5</v>
      </c>
      <c r="D8891" s="42">
        <v>100</v>
      </c>
      <c r="E8891" s="43">
        <v>44621</v>
      </c>
    </row>
    <row r="8892" spans="1:5" x14ac:dyDescent="0.25">
      <c r="A8892" s="41" t="s">
        <v>51</v>
      </c>
      <c r="B8892" s="42">
        <v>7.0140000000000002</v>
      </c>
      <c r="C8892" s="42">
        <v>751.88</v>
      </c>
      <c r="D8892" s="42">
        <v>107.2</v>
      </c>
      <c r="E8892" s="43">
        <v>44621</v>
      </c>
    </row>
    <row r="8893" spans="1:5" x14ac:dyDescent="0.25">
      <c r="A8893" s="41" t="s">
        <v>51</v>
      </c>
      <c r="B8893" s="42">
        <v>3.992</v>
      </c>
      <c r="C8893" s="42">
        <v>479.04</v>
      </c>
      <c r="D8893" s="42">
        <v>120</v>
      </c>
      <c r="E8893" s="43">
        <v>44621</v>
      </c>
    </row>
    <row r="8894" spans="1:5" x14ac:dyDescent="0.25">
      <c r="A8894" s="41" t="s">
        <v>51</v>
      </c>
      <c r="B8894" s="42">
        <v>5.7000000000000002E-2</v>
      </c>
      <c r="C8894" s="42">
        <v>6.84</v>
      </c>
      <c r="D8894" s="42">
        <v>120</v>
      </c>
      <c r="E8894" s="43">
        <v>44621</v>
      </c>
    </row>
    <row r="8895" spans="1:5" x14ac:dyDescent="0.25">
      <c r="A8895" s="41" t="s">
        <v>51</v>
      </c>
      <c r="B8895" s="42">
        <v>5.0330000000000004</v>
      </c>
      <c r="C8895" s="42">
        <v>603.96</v>
      </c>
      <c r="D8895" s="42">
        <v>120</v>
      </c>
      <c r="E8895" s="43">
        <v>44621</v>
      </c>
    </row>
    <row r="8896" spans="1:5" x14ac:dyDescent="0.25">
      <c r="A8896" s="41" t="s">
        <v>51</v>
      </c>
      <c r="B8896" s="42">
        <v>1.327</v>
      </c>
      <c r="C8896" s="42">
        <v>159.24</v>
      </c>
      <c r="D8896" s="42">
        <v>120</v>
      </c>
      <c r="E8896" s="43">
        <v>44621</v>
      </c>
    </row>
    <row r="8897" spans="1:5" x14ac:dyDescent="0.25">
      <c r="A8897" s="41" t="s">
        <v>51</v>
      </c>
      <c r="B8897" s="42">
        <v>0.83699999999999997</v>
      </c>
      <c r="C8897" s="42">
        <v>100.44</v>
      </c>
      <c r="D8897" s="42">
        <v>120</v>
      </c>
      <c r="E8897" s="43">
        <v>44621</v>
      </c>
    </row>
    <row r="8898" spans="1:5" x14ac:dyDescent="0.25">
      <c r="A8898" s="41" t="s">
        <v>51</v>
      </c>
      <c r="B8898" s="42">
        <v>5.2590000000000003</v>
      </c>
      <c r="C8898" s="42">
        <v>631.08000000000004</v>
      </c>
      <c r="D8898" s="42">
        <v>120</v>
      </c>
      <c r="E8898" s="43">
        <v>44621</v>
      </c>
    </row>
    <row r="8899" spans="1:5" x14ac:dyDescent="0.25">
      <c r="A8899" s="41" t="s">
        <v>51</v>
      </c>
      <c r="B8899" s="42">
        <v>8.2219999999999995</v>
      </c>
      <c r="C8899" s="42">
        <v>986.64</v>
      </c>
      <c r="D8899" s="42">
        <v>120</v>
      </c>
      <c r="E8899" s="43">
        <v>44621</v>
      </c>
    </row>
    <row r="8900" spans="1:5" x14ac:dyDescent="0.25">
      <c r="A8900" s="41" t="s">
        <v>51</v>
      </c>
      <c r="B8900" s="42">
        <v>0.39900000000000002</v>
      </c>
      <c r="C8900" s="42">
        <v>47.88</v>
      </c>
      <c r="D8900" s="42">
        <v>120</v>
      </c>
      <c r="E8900" s="43">
        <v>44621</v>
      </c>
    </row>
    <row r="8901" spans="1:5" x14ac:dyDescent="0.25">
      <c r="A8901" s="41" t="s">
        <v>51</v>
      </c>
      <c r="B8901" s="42">
        <v>4.173</v>
      </c>
      <c r="C8901" s="42">
        <v>500.76</v>
      </c>
      <c r="D8901" s="42">
        <v>120</v>
      </c>
      <c r="E8901" s="43">
        <v>44621</v>
      </c>
    </row>
    <row r="8902" spans="1:5" x14ac:dyDescent="0.25">
      <c r="A8902" s="41" t="s">
        <v>51</v>
      </c>
      <c r="B8902" s="42">
        <v>2.431</v>
      </c>
      <c r="C8902" s="42">
        <v>291.72000000000003</v>
      </c>
      <c r="D8902" s="42">
        <v>120</v>
      </c>
      <c r="E8902" s="43">
        <v>44621</v>
      </c>
    </row>
    <row r="8903" spans="1:5" x14ac:dyDescent="0.25">
      <c r="A8903" s="41" t="s">
        <v>51</v>
      </c>
      <c r="B8903" s="42">
        <v>0.44600000000000001</v>
      </c>
      <c r="C8903" s="42">
        <v>53.52</v>
      </c>
      <c r="D8903" s="42">
        <v>120</v>
      </c>
      <c r="E8903" s="43">
        <v>44621</v>
      </c>
    </row>
    <row r="8904" spans="1:5" x14ac:dyDescent="0.25">
      <c r="A8904" s="41" t="s">
        <v>51</v>
      </c>
      <c r="B8904" s="42">
        <v>0.89600000000000002</v>
      </c>
      <c r="C8904" s="42">
        <v>107.52</v>
      </c>
      <c r="D8904" s="42">
        <v>120</v>
      </c>
      <c r="E8904" s="43">
        <v>44621</v>
      </c>
    </row>
    <row r="8905" spans="1:5" x14ac:dyDescent="0.25">
      <c r="A8905" s="41" t="s">
        <v>51</v>
      </c>
      <c r="B8905" s="42">
        <v>2.528</v>
      </c>
      <c r="C8905" s="42">
        <v>303.36</v>
      </c>
      <c r="D8905" s="42">
        <v>120</v>
      </c>
      <c r="E8905" s="43">
        <v>44621</v>
      </c>
    </row>
    <row r="8906" spans="1:5" x14ac:dyDescent="0.25">
      <c r="A8906" s="41" t="s">
        <v>51</v>
      </c>
      <c r="B8906" s="42">
        <v>7.26</v>
      </c>
      <c r="C8906" s="42">
        <v>1032.72</v>
      </c>
      <c r="D8906" s="42">
        <v>142.25</v>
      </c>
      <c r="E8906" s="43">
        <v>44621</v>
      </c>
    </row>
    <row r="8907" spans="1:5" x14ac:dyDescent="0.25">
      <c r="A8907" s="41" t="s">
        <v>51</v>
      </c>
      <c r="B8907" s="42">
        <v>5.7000000000000002E-2</v>
      </c>
      <c r="C8907" s="42">
        <v>8.5500000000000007</v>
      </c>
      <c r="D8907" s="42">
        <v>150</v>
      </c>
      <c r="E8907" s="43">
        <v>44621</v>
      </c>
    </row>
    <row r="8908" spans="1:5" x14ac:dyDescent="0.25">
      <c r="A8908" s="41" t="s">
        <v>51</v>
      </c>
      <c r="B8908" s="42">
        <v>2.0739999999999998</v>
      </c>
      <c r="C8908" s="42">
        <v>311.10000000000002</v>
      </c>
      <c r="D8908" s="42">
        <v>150</v>
      </c>
      <c r="E8908" s="43">
        <v>44621</v>
      </c>
    </row>
    <row r="8909" spans="1:5" x14ac:dyDescent="0.25">
      <c r="A8909" s="41" t="s">
        <v>51</v>
      </c>
      <c r="B8909" s="42">
        <v>3.875</v>
      </c>
      <c r="C8909" s="42">
        <v>581.25</v>
      </c>
      <c r="D8909" s="42">
        <v>150</v>
      </c>
      <c r="E8909" s="43">
        <v>44621</v>
      </c>
    </row>
    <row r="8910" spans="1:5" x14ac:dyDescent="0.25">
      <c r="A8910" s="41" t="s">
        <v>51</v>
      </c>
      <c r="B8910" s="42">
        <v>1.0900000000000001</v>
      </c>
      <c r="C8910" s="42">
        <v>163.5</v>
      </c>
      <c r="D8910" s="42">
        <v>150</v>
      </c>
      <c r="E8910" s="43">
        <v>44621</v>
      </c>
    </row>
    <row r="8911" spans="1:5" x14ac:dyDescent="0.25">
      <c r="A8911" s="41" t="s">
        <v>51</v>
      </c>
      <c r="B8911" s="42">
        <v>3.7869999999999999</v>
      </c>
      <c r="C8911" s="42">
        <v>568.04999999999995</v>
      </c>
      <c r="D8911" s="42">
        <v>150</v>
      </c>
      <c r="E8911" s="43">
        <v>44621</v>
      </c>
    </row>
    <row r="8912" spans="1:5" x14ac:dyDescent="0.25">
      <c r="A8912" s="41" t="s">
        <v>51</v>
      </c>
      <c r="B8912" s="42">
        <v>0.70799999999999996</v>
      </c>
      <c r="C8912" s="42">
        <v>106.2</v>
      </c>
      <c r="D8912" s="42">
        <v>150</v>
      </c>
      <c r="E8912" s="43">
        <v>44621</v>
      </c>
    </row>
    <row r="8913" spans="1:5" x14ac:dyDescent="0.25">
      <c r="A8913" s="41" t="s">
        <v>51</v>
      </c>
      <c r="B8913" s="42">
        <v>0.30499999999999999</v>
      </c>
      <c r="C8913" s="42">
        <v>45.75</v>
      </c>
      <c r="D8913" s="42">
        <v>150</v>
      </c>
      <c r="E8913" s="43">
        <v>44621</v>
      </c>
    </row>
    <row r="8914" spans="1:5" x14ac:dyDescent="0.25">
      <c r="A8914" s="41" t="s">
        <v>51</v>
      </c>
      <c r="B8914" s="42">
        <v>8.4730000000000008</v>
      </c>
      <c r="C8914" s="42">
        <v>1270.95</v>
      </c>
      <c r="D8914" s="42">
        <v>150</v>
      </c>
      <c r="E8914" s="43">
        <v>44621</v>
      </c>
    </row>
    <row r="8915" spans="1:5" x14ac:dyDescent="0.25">
      <c r="A8915" s="41" t="s">
        <v>51</v>
      </c>
      <c r="B8915" s="42">
        <v>0.70799999999999996</v>
      </c>
      <c r="C8915" s="42">
        <v>106.2</v>
      </c>
      <c r="D8915" s="42">
        <v>150</v>
      </c>
      <c r="E8915" s="43">
        <v>44621</v>
      </c>
    </row>
    <row r="8916" spans="1:5" x14ac:dyDescent="0.25">
      <c r="A8916" s="41" t="s">
        <v>51</v>
      </c>
      <c r="B8916" s="42">
        <v>0.40600000000000003</v>
      </c>
      <c r="C8916" s="42">
        <v>60.9</v>
      </c>
      <c r="D8916" s="42">
        <v>150</v>
      </c>
      <c r="E8916" s="43">
        <v>44621</v>
      </c>
    </row>
    <row r="8917" spans="1:5" x14ac:dyDescent="0.25">
      <c r="A8917" s="41" t="s">
        <v>51</v>
      </c>
      <c r="B8917" s="42">
        <v>1.0900000000000001</v>
      </c>
      <c r="C8917" s="42">
        <v>163.5</v>
      </c>
      <c r="D8917" s="42">
        <v>150</v>
      </c>
      <c r="E8917" s="43">
        <v>44621</v>
      </c>
    </row>
    <row r="8918" spans="1:5" x14ac:dyDescent="0.25">
      <c r="A8918" s="41" t="s">
        <v>51</v>
      </c>
      <c r="B8918" s="42">
        <v>8.4730000000000008</v>
      </c>
      <c r="C8918" s="42">
        <v>1270.95</v>
      </c>
      <c r="D8918" s="42">
        <v>150</v>
      </c>
      <c r="E8918" s="43">
        <v>44621</v>
      </c>
    </row>
    <row r="8919" spans="1:5" x14ac:dyDescent="0.25">
      <c r="A8919" s="41" t="s">
        <v>51</v>
      </c>
      <c r="B8919" s="42">
        <v>0.70799999999999996</v>
      </c>
      <c r="C8919" s="42">
        <v>106.2</v>
      </c>
      <c r="D8919" s="42">
        <v>150</v>
      </c>
      <c r="E8919" s="43">
        <v>44621</v>
      </c>
    </row>
    <row r="8920" spans="1:5" x14ac:dyDescent="0.25">
      <c r="A8920" s="41" t="s">
        <v>51</v>
      </c>
      <c r="B8920" s="42">
        <v>0.40600000000000003</v>
      </c>
      <c r="C8920" s="42">
        <v>60.9</v>
      </c>
      <c r="D8920" s="42">
        <v>150</v>
      </c>
      <c r="E8920" s="43">
        <v>44621</v>
      </c>
    </row>
    <row r="8921" spans="1:5" x14ac:dyDescent="0.25">
      <c r="A8921" s="41" t="s">
        <v>62</v>
      </c>
      <c r="B8921" s="42">
        <v>0.999</v>
      </c>
      <c r="C8921" s="42">
        <v>159.84</v>
      </c>
      <c r="D8921" s="42">
        <v>160</v>
      </c>
      <c r="E8921" s="43">
        <v>44621</v>
      </c>
    </row>
    <row r="8922" spans="1:5" x14ac:dyDescent="0.25">
      <c r="A8922" s="41" t="s">
        <v>62</v>
      </c>
      <c r="B8922" s="42">
        <v>8.2739999999999991</v>
      </c>
      <c r="C8922" s="42">
        <v>1323.84</v>
      </c>
      <c r="D8922" s="42">
        <v>160</v>
      </c>
      <c r="E8922" s="43">
        <v>44621</v>
      </c>
    </row>
    <row r="8923" spans="1:5" x14ac:dyDescent="0.25">
      <c r="A8923" s="41" t="s">
        <v>62</v>
      </c>
      <c r="B8923" s="42">
        <v>0.11</v>
      </c>
      <c r="C8923" s="42">
        <v>17.600000000000001</v>
      </c>
      <c r="D8923" s="42">
        <v>160</v>
      </c>
      <c r="E8923" s="43">
        <v>44621</v>
      </c>
    </row>
    <row r="8924" spans="1:5" x14ac:dyDescent="0.25">
      <c r="A8924" s="41" t="s">
        <v>62</v>
      </c>
      <c r="B8924" s="42">
        <v>7.5510000000000002</v>
      </c>
      <c r="C8924" s="42">
        <v>1208.1600000000001</v>
      </c>
      <c r="D8924" s="42">
        <v>160</v>
      </c>
      <c r="E8924" s="43">
        <v>44621</v>
      </c>
    </row>
    <row r="8925" spans="1:5" x14ac:dyDescent="0.25">
      <c r="A8925" s="41" t="s">
        <v>62</v>
      </c>
      <c r="B8925" s="42">
        <v>24.632000000000001</v>
      </c>
      <c r="C8925" s="42">
        <v>3941.12</v>
      </c>
      <c r="D8925" s="42">
        <v>160</v>
      </c>
      <c r="E8925" s="43">
        <v>44621</v>
      </c>
    </row>
    <row r="8926" spans="1:5" x14ac:dyDescent="0.25">
      <c r="A8926" s="41" t="s">
        <v>62</v>
      </c>
      <c r="B8926" s="42">
        <v>8.7189999999999994</v>
      </c>
      <c r="C8926" s="42">
        <v>1395.04</v>
      </c>
      <c r="D8926" s="42">
        <v>160</v>
      </c>
      <c r="E8926" s="43">
        <v>44621</v>
      </c>
    </row>
    <row r="8927" spans="1:5" x14ac:dyDescent="0.25">
      <c r="A8927" s="41" t="s">
        <v>62</v>
      </c>
      <c r="B8927" s="42">
        <v>0.28599999999999998</v>
      </c>
      <c r="C8927" s="42">
        <v>45.76</v>
      </c>
      <c r="D8927" s="42">
        <v>160</v>
      </c>
      <c r="E8927" s="43">
        <v>44621</v>
      </c>
    </row>
    <row r="8928" spans="1:5" x14ac:dyDescent="0.25">
      <c r="A8928" s="41" t="s">
        <v>62</v>
      </c>
      <c r="B8928" s="42">
        <v>1.375</v>
      </c>
      <c r="C8928" s="42">
        <v>220</v>
      </c>
      <c r="D8928" s="42">
        <v>160</v>
      </c>
      <c r="E8928" s="43">
        <v>44621</v>
      </c>
    </row>
    <row r="8929" spans="1:5" x14ac:dyDescent="0.25">
      <c r="A8929" s="41" t="s">
        <v>62</v>
      </c>
      <c r="B8929" s="42">
        <v>3.2010000000000001</v>
      </c>
      <c r="C8929" s="42">
        <v>512.16</v>
      </c>
      <c r="D8929" s="42">
        <v>160</v>
      </c>
      <c r="E8929" s="43">
        <v>44621</v>
      </c>
    </row>
    <row r="8930" spans="1:5" x14ac:dyDescent="0.25">
      <c r="A8930" s="41" t="s">
        <v>62</v>
      </c>
      <c r="B8930" s="42">
        <v>9.4E-2</v>
      </c>
      <c r="C8930" s="42">
        <v>15.04</v>
      </c>
      <c r="D8930" s="42">
        <v>160</v>
      </c>
      <c r="E8930" s="43">
        <v>44621</v>
      </c>
    </row>
    <row r="8931" spans="1:5" x14ac:dyDescent="0.25">
      <c r="A8931" s="41" t="s">
        <v>62</v>
      </c>
      <c r="B8931" s="42">
        <v>1.5489999999999999</v>
      </c>
      <c r="C8931" s="42">
        <v>247.84</v>
      </c>
      <c r="D8931" s="42">
        <v>160</v>
      </c>
      <c r="E8931" s="43">
        <v>44621</v>
      </c>
    </row>
    <row r="8932" spans="1:5" x14ac:dyDescent="0.25">
      <c r="A8932" s="41" t="s">
        <v>62</v>
      </c>
      <c r="B8932" s="42">
        <v>1.56</v>
      </c>
      <c r="C8932" s="42">
        <v>249.6</v>
      </c>
      <c r="D8932" s="42">
        <v>160</v>
      </c>
      <c r="E8932" s="43">
        <v>44621</v>
      </c>
    </row>
    <row r="8933" spans="1:5" x14ac:dyDescent="0.25">
      <c r="A8933" s="41" t="s">
        <v>62</v>
      </c>
      <c r="B8933" s="42">
        <v>2.8740000000000001</v>
      </c>
      <c r="C8933" s="42">
        <v>459.84</v>
      </c>
      <c r="D8933" s="42">
        <v>160</v>
      </c>
      <c r="E8933" s="43">
        <v>44621</v>
      </c>
    </row>
    <row r="8934" spans="1:5" x14ac:dyDescent="0.25">
      <c r="A8934" s="41" t="s">
        <v>62</v>
      </c>
      <c r="B8934" s="42">
        <v>1.4830000000000001</v>
      </c>
      <c r="C8934" s="42">
        <v>237.28</v>
      </c>
      <c r="D8934" s="42">
        <v>160</v>
      </c>
      <c r="E8934" s="43">
        <v>44621</v>
      </c>
    </row>
    <row r="8935" spans="1:5" x14ac:dyDescent="0.25">
      <c r="A8935" s="41" t="s">
        <v>62</v>
      </c>
      <c r="B8935" s="42">
        <v>7.4080000000000004</v>
      </c>
      <c r="C8935" s="42">
        <v>1185.28</v>
      </c>
      <c r="D8935" s="42">
        <v>160</v>
      </c>
      <c r="E8935" s="43">
        <v>44621</v>
      </c>
    </row>
    <row r="8936" spans="1:5" x14ac:dyDescent="0.25">
      <c r="A8936" s="41" t="s">
        <v>62</v>
      </c>
      <c r="B8936" s="42">
        <v>0.35</v>
      </c>
      <c r="C8936" s="42">
        <v>56</v>
      </c>
      <c r="D8936" s="42">
        <v>160</v>
      </c>
      <c r="E8936" s="43">
        <v>44621</v>
      </c>
    </row>
    <row r="8937" spans="1:5" x14ac:dyDescent="0.25">
      <c r="A8937" s="41" t="s">
        <v>62</v>
      </c>
      <c r="B8937" s="42">
        <v>1.2889999999999999</v>
      </c>
      <c r="C8937" s="42">
        <v>206.24</v>
      </c>
      <c r="D8937" s="42">
        <v>160</v>
      </c>
      <c r="E8937" s="43">
        <v>44621</v>
      </c>
    </row>
    <row r="8938" spans="1:5" x14ac:dyDescent="0.25">
      <c r="A8938" s="41" t="s">
        <v>62</v>
      </c>
      <c r="B8938" s="42">
        <v>1.6180000000000001</v>
      </c>
      <c r="C8938" s="42">
        <v>258.88</v>
      </c>
      <c r="D8938" s="42">
        <v>160</v>
      </c>
      <c r="E8938" s="43">
        <v>44621</v>
      </c>
    </row>
    <row r="8939" spans="1:5" x14ac:dyDescent="0.25">
      <c r="A8939" s="41" t="s">
        <v>62</v>
      </c>
      <c r="B8939" s="42">
        <v>6.3689999999999998</v>
      </c>
      <c r="C8939" s="42">
        <v>1019.04</v>
      </c>
      <c r="D8939" s="42">
        <v>160</v>
      </c>
      <c r="E8939" s="43">
        <v>44621</v>
      </c>
    </row>
    <row r="8940" spans="1:5" x14ac:dyDescent="0.25">
      <c r="A8940" s="41" t="s">
        <v>62</v>
      </c>
      <c r="B8940" s="42">
        <v>2.3109999999999999</v>
      </c>
      <c r="C8940" s="42">
        <v>410.34</v>
      </c>
      <c r="D8940" s="42">
        <v>177.56</v>
      </c>
      <c r="E8940" s="43">
        <v>44621</v>
      </c>
    </row>
    <row r="8941" spans="1:5" x14ac:dyDescent="0.25">
      <c r="A8941" s="41" t="s">
        <v>62</v>
      </c>
      <c r="B8941" s="42">
        <v>5.7560000000000002</v>
      </c>
      <c r="C8941" s="42">
        <v>1036.08</v>
      </c>
      <c r="D8941" s="42">
        <v>180</v>
      </c>
      <c r="E8941" s="43">
        <v>44621</v>
      </c>
    </row>
    <row r="8942" spans="1:5" x14ac:dyDescent="0.25">
      <c r="A8942" s="41" t="s">
        <v>62</v>
      </c>
      <c r="B8942" s="42">
        <v>2.1469999999999998</v>
      </c>
      <c r="C8942" s="42">
        <v>386.46</v>
      </c>
      <c r="D8942" s="42">
        <v>180</v>
      </c>
      <c r="E8942" s="43">
        <v>44621</v>
      </c>
    </row>
    <row r="8943" spans="1:5" x14ac:dyDescent="0.25">
      <c r="A8943" s="41" t="s">
        <v>62</v>
      </c>
      <c r="B8943" s="42">
        <v>0.28599999999999998</v>
      </c>
      <c r="C8943" s="42">
        <v>51.48</v>
      </c>
      <c r="D8943" s="42">
        <v>180</v>
      </c>
      <c r="E8943" s="43">
        <v>44621</v>
      </c>
    </row>
    <row r="8944" spans="1:5" x14ac:dyDescent="0.25">
      <c r="A8944" s="41" t="s">
        <v>62</v>
      </c>
      <c r="B8944" s="42">
        <v>5.1479999999999997</v>
      </c>
      <c r="C8944" s="42">
        <v>926.64</v>
      </c>
      <c r="D8944" s="42">
        <v>180</v>
      </c>
      <c r="E8944" s="43">
        <v>44621</v>
      </c>
    </row>
    <row r="8945" spans="1:5" x14ac:dyDescent="0.25">
      <c r="A8945" s="41" t="s">
        <v>62</v>
      </c>
      <c r="B8945" s="42">
        <v>5.5E-2</v>
      </c>
      <c r="C8945" s="42">
        <v>9.9</v>
      </c>
      <c r="D8945" s="42">
        <v>180</v>
      </c>
      <c r="E8945" s="43">
        <v>44621</v>
      </c>
    </row>
    <row r="8946" spans="1:5" x14ac:dyDescent="0.25">
      <c r="A8946" s="41" t="s">
        <v>62</v>
      </c>
      <c r="B8946" s="42">
        <v>0.47899999999999998</v>
      </c>
      <c r="C8946" s="42">
        <v>86.22</v>
      </c>
      <c r="D8946" s="42">
        <v>180</v>
      </c>
      <c r="E8946" s="43">
        <v>44621</v>
      </c>
    </row>
    <row r="8947" spans="1:5" x14ac:dyDescent="0.25">
      <c r="A8947" s="41" t="s">
        <v>62</v>
      </c>
      <c r="B8947" s="42">
        <v>1.2889999999999999</v>
      </c>
      <c r="C8947" s="42">
        <v>232.02</v>
      </c>
      <c r="D8947" s="42">
        <v>180</v>
      </c>
      <c r="E8947" s="43">
        <v>44621</v>
      </c>
    </row>
    <row r="8948" spans="1:5" x14ac:dyDescent="0.25">
      <c r="A8948" s="41" t="s">
        <v>62</v>
      </c>
      <c r="B8948" s="42">
        <v>1.9750000000000001</v>
      </c>
      <c r="C8948" s="42">
        <v>355.5</v>
      </c>
      <c r="D8948" s="42">
        <v>180</v>
      </c>
      <c r="E8948" s="43">
        <v>44621</v>
      </c>
    </row>
    <row r="8949" spans="1:5" x14ac:dyDescent="0.25">
      <c r="A8949" s="41" t="s">
        <v>62</v>
      </c>
      <c r="B8949" s="42">
        <v>1.736</v>
      </c>
      <c r="C8949" s="42">
        <v>312.48</v>
      </c>
      <c r="D8949" s="42">
        <v>180</v>
      </c>
      <c r="E8949" s="43">
        <v>44621</v>
      </c>
    </row>
    <row r="8950" spans="1:5" x14ac:dyDescent="0.25">
      <c r="A8950" s="41" t="s">
        <v>62</v>
      </c>
      <c r="B8950" s="42">
        <v>9.4E-2</v>
      </c>
      <c r="C8950" s="42">
        <v>16.920000000000002</v>
      </c>
      <c r="D8950" s="42">
        <v>180</v>
      </c>
      <c r="E8950" s="43">
        <v>44621</v>
      </c>
    </row>
    <row r="8951" spans="1:5" x14ac:dyDescent="0.25">
      <c r="A8951" s="41" t="s">
        <v>62</v>
      </c>
      <c r="B8951" s="42">
        <v>0.78300000000000003</v>
      </c>
      <c r="C8951" s="42">
        <v>140.94</v>
      </c>
      <c r="D8951" s="42">
        <v>180</v>
      </c>
      <c r="E8951" s="43">
        <v>44621</v>
      </c>
    </row>
    <row r="8952" spans="1:5" x14ac:dyDescent="0.25">
      <c r="A8952" s="41" t="s">
        <v>62</v>
      </c>
      <c r="B8952" s="42">
        <v>2.5790000000000002</v>
      </c>
      <c r="C8952" s="42">
        <v>464.22</v>
      </c>
      <c r="D8952" s="42">
        <v>180</v>
      </c>
      <c r="E8952" s="43">
        <v>44621</v>
      </c>
    </row>
    <row r="8953" spans="1:5" x14ac:dyDescent="0.25">
      <c r="A8953" s="41" t="s">
        <v>62</v>
      </c>
      <c r="B8953" s="42">
        <v>8.2959999999999994</v>
      </c>
      <c r="C8953" s="42">
        <v>1493.28</v>
      </c>
      <c r="D8953" s="42">
        <v>180</v>
      </c>
      <c r="E8953" s="43">
        <v>44621</v>
      </c>
    </row>
    <row r="8954" spans="1:5" x14ac:dyDescent="0.25">
      <c r="A8954" s="41" t="s">
        <v>62</v>
      </c>
      <c r="B8954" s="42">
        <v>9.4E-2</v>
      </c>
      <c r="C8954" s="42">
        <v>16.920000000000002</v>
      </c>
      <c r="D8954" s="42">
        <v>180</v>
      </c>
      <c r="E8954" s="43">
        <v>44621</v>
      </c>
    </row>
    <row r="8955" spans="1:5" x14ac:dyDescent="0.25">
      <c r="A8955" s="41" t="s">
        <v>62</v>
      </c>
      <c r="B8955" s="42">
        <v>19.954999999999998</v>
      </c>
      <c r="C8955" s="42">
        <v>3591.9</v>
      </c>
      <c r="D8955" s="42">
        <v>180</v>
      </c>
      <c r="E8955" s="43">
        <v>44621</v>
      </c>
    </row>
    <row r="8956" spans="1:5" x14ac:dyDescent="0.25">
      <c r="A8956" s="41" t="s">
        <v>62</v>
      </c>
      <c r="B8956" s="42">
        <v>7.9420000000000002</v>
      </c>
      <c r="C8956" s="42">
        <v>1429.56</v>
      </c>
      <c r="D8956" s="42">
        <v>180</v>
      </c>
      <c r="E8956" s="43">
        <v>44621</v>
      </c>
    </row>
    <row r="8957" spans="1:5" x14ac:dyDescent="0.25">
      <c r="A8957" s="41" t="s">
        <v>62</v>
      </c>
      <c r="B8957" s="42">
        <v>11.226000000000001</v>
      </c>
      <c r="C8957" s="42">
        <v>2020.68</v>
      </c>
      <c r="D8957" s="42">
        <v>180</v>
      </c>
      <c r="E8957" s="43">
        <v>44621</v>
      </c>
    </row>
    <row r="8958" spans="1:5" x14ac:dyDescent="0.25">
      <c r="A8958" s="41" t="s">
        <v>62</v>
      </c>
      <c r="B8958" s="42">
        <v>0.41099999999999998</v>
      </c>
      <c r="C8958" s="42">
        <v>73.98</v>
      </c>
      <c r="D8958" s="42">
        <v>180</v>
      </c>
      <c r="E8958" s="43">
        <v>44621</v>
      </c>
    </row>
    <row r="8959" spans="1:5" x14ac:dyDescent="0.25">
      <c r="A8959" s="41" t="s">
        <v>62</v>
      </c>
      <c r="B8959" s="42">
        <v>1.5549999999999999</v>
      </c>
      <c r="C8959" s="42">
        <v>279.89999999999998</v>
      </c>
      <c r="D8959" s="42">
        <v>180</v>
      </c>
      <c r="E8959" s="43">
        <v>44621</v>
      </c>
    </row>
    <row r="8960" spans="1:5" x14ac:dyDescent="0.25">
      <c r="A8960" s="41" t="s">
        <v>62</v>
      </c>
      <c r="B8960" s="42">
        <v>4.3220000000000001</v>
      </c>
      <c r="C8960" s="42">
        <v>777.96</v>
      </c>
      <c r="D8960" s="42">
        <v>180</v>
      </c>
      <c r="E8960" s="43">
        <v>44621</v>
      </c>
    </row>
    <row r="8961" spans="1:5" x14ac:dyDescent="0.25">
      <c r="A8961" s="41" t="s">
        <v>62</v>
      </c>
      <c r="B8961" s="42">
        <v>2.7189999999999999</v>
      </c>
      <c r="C8961" s="42">
        <v>489.42</v>
      </c>
      <c r="D8961" s="42">
        <v>180</v>
      </c>
      <c r="E8961" s="43">
        <v>44621</v>
      </c>
    </row>
    <row r="8962" spans="1:5" x14ac:dyDescent="0.25">
      <c r="A8962" s="41" t="s">
        <v>62</v>
      </c>
      <c r="B8962" s="42">
        <v>2.0270000000000001</v>
      </c>
      <c r="C8962" s="42">
        <v>364.86</v>
      </c>
      <c r="D8962" s="42">
        <v>180</v>
      </c>
      <c r="E8962" s="43">
        <v>44621</v>
      </c>
    </row>
    <row r="8963" spans="1:5" x14ac:dyDescent="0.25">
      <c r="A8963" s="41" t="s">
        <v>62</v>
      </c>
      <c r="B8963" s="42">
        <v>8.8640000000000008</v>
      </c>
      <c r="C8963" s="42">
        <v>1595.52</v>
      </c>
      <c r="D8963" s="42">
        <v>180</v>
      </c>
      <c r="E8963" s="43">
        <v>44621</v>
      </c>
    </row>
    <row r="8964" spans="1:5" x14ac:dyDescent="0.25">
      <c r="A8964" s="41" t="s">
        <v>62</v>
      </c>
      <c r="B8964" s="42">
        <v>0.33600000000000002</v>
      </c>
      <c r="C8964" s="42">
        <v>60.48</v>
      </c>
      <c r="D8964" s="42">
        <v>180</v>
      </c>
      <c r="E8964" s="43">
        <v>44621</v>
      </c>
    </row>
    <row r="8965" spans="1:5" x14ac:dyDescent="0.25">
      <c r="A8965" s="41" t="s">
        <v>62</v>
      </c>
      <c r="B8965" s="42">
        <v>1.8049999999999999</v>
      </c>
      <c r="C8965" s="42">
        <v>324.89999999999998</v>
      </c>
      <c r="D8965" s="42">
        <v>180</v>
      </c>
      <c r="E8965" s="43">
        <v>44621</v>
      </c>
    </row>
    <row r="8966" spans="1:5" x14ac:dyDescent="0.25">
      <c r="A8966" s="41" t="s">
        <v>62</v>
      </c>
      <c r="B8966" s="42">
        <v>2.355</v>
      </c>
      <c r="C8966" s="42">
        <v>423.9</v>
      </c>
      <c r="D8966" s="42">
        <v>180</v>
      </c>
      <c r="E8966" s="43">
        <v>44621</v>
      </c>
    </row>
    <row r="8967" spans="1:5" x14ac:dyDescent="0.25">
      <c r="A8967" s="41" t="s">
        <v>62</v>
      </c>
      <c r="B8967" s="42">
        <v>7.4740000000000002</v>
      </c>
      <c r="C8967" s="42">
        <v>1345.32</v>
      </c>
      <c r="D8967" s="42">
        <v>180</v>
      </c>
      <c r="E8967" s="43">
        <v>44621</v>
      </c>
    </row>
    <row r="8968" spans="1:5" x14ac:dyDescent="0.25">
      <c r="A8968" s="41" t="s">
        <v>62</v>
      </c>
      <c r="B8968" s="42">
        <v>0.41099999999999998</v>
      </c>
      <c r="C8968" s="42">
        <v>73.98</v>
      </c>
      <c r="D8968" s="42">
        <v>180</v>
      </c>
      <c r="E8968" s="43">
        <v>44621</v>
      </c>
    </row>
    <row r="8969" spans="1:5" x14ac:dyDescent="0.25">
      <c r="A8969" s="41" t="s">
        <v>62</v>
      </c>
      <c r="B8969" s="42">
        <v>8.1010000000000009</v>
      </c>
      <c r="C8969" s="42">
        <v>1458.18</v>
      </c>
      <c r="D8969" s="42">
        <v>180</v>
      </c>
      <c r="E8969" s="43">
        <v>44621</v>
      </c>
    </row>
    <row r="8970" spans="1:5" x14ac:dyDescent="0.25">
      <c r="A8970" s="41" t="s">
        <v>62</v>
      </c>
      <c r="B8970" s="42">
        <v>2.2410000000000001</v>
      </c>
      <c r="C8970" s="42">
        <v>403.38</v>
      </c>
      <c r="D8970" s="42">
        <v>180</v>
      </c>
      <c r="E8970" s="43">
        <v>44621</v>
      </c>
    </row>
    <row r="8971" spans="1:5" x14ac:dyDescent="0.25">
      <c r="A8971" s="41" t="s">
        <v>62</v>
      </c>
      <c r="B8971" s="42">
        <v>0.11</v>
      </c>
      <c r="C8971" s="42">
        <v>19.8</v>
      </c>
      <c r="D8971" s="42">
        <v>180</v>
      </c>
      <c r="E8971" s="43">
        <v>44621</v>
      </c>
    </row>
    <row r="8972" spans="1:5" x14ac:dyDescent="0.25">
      <c r="A8972" s="41" t="s">
        <v>62</v>
      </c>
      <c r="B8972" s="42">
        <v>6.0629999999999997</v>
      </c>
      <c r="C8972" s="42">
        <v>1091.3399999999999</v>
      </c>
      <c r="D8972" s="42">
        <v>180</v>
      </c>
      <c r="E8972" s="43">
        <v>44621</v>
      </c>
    </row>
    <row r="8973" spans="1:5" x14ac:dyDescent="0.25">
      <c r="A8973" s="41" t="s">
        <v>62</v>
      </c>
      <c r="B8973" s="42">
        <v>3.625</v>
      </c>
      <c r="C8973" s="42">
        <v>652.5</v>
      </c>
      <c r="D8973" s="42">
        <v>180</v>
      </c>
      <c r="E8973" s="43">
        <v>44621</v>
      </c>
    </row>
    <row r="8974" spans="1:5" x14ac:dyDescent="0.25">
      <c r="A8974" s="41" t="s">
        <v>62</v>
      </c>
      <c r="B8974" s="42">
        <v>3.3809999999999998</v>
      </c>
      <c r="C8974" s="42">
        <v>608.58000000000004</v>
      </c>
      <c r="D8974" s="42">
        <v>180</v>
      </c>
      <c r="E8974" s="43">
        <v>44621</v>
      </c>
    </row>
    <row r="8975" spans="1:5" x14ac:dyDescent="0.25">
      <c r="A8975" s="41" t="s">
        <v>62</v>
      </c>
      <c r="B8975" s="42">
        <v>1.391</v>
      </c>
      <c r="C8975" s="42">
        <v>250.38</v>
      </c>
      <c r="D8975" s="42">
        <v>180</v>
      </c>
      <c r="E8975" s="43">
        <v>44621</v>
      </c>
    </row>
    <row r="8976" spans="1:5" x14ac:dyDescent="0.25">
      <c r="A8976" s="41" t="s">
        <v>62</v>
      </c>
      <c r="B8976" s="42">
        <v>2.2789999999999999</v>
      </c>
      <c r="C8976" s="42">
        <v>410.22</v>
      </c>
      <c r="D8976" s="42">
        <v>180</v>
      </c>
      <c r="E8976" s="43">
        <v>44621</v>
      </c>
    </row>
    <row r="8977" spans="1:5" x14ac:dyDescent="0.25">
      <c r="A8977" s="41" t="s">
        <v>62</v>
      </c>
      <c r="B8977" s="42">
        <v>0.11</v>
      </c>
      <c r="C8977" s="42">
        <v>19.8</v>
      </c>
      <c r="D8977" s="42">
        <v>180</v>
      </c>
      <c r="E8977" s="43">
        <v>44621</v>
      </c>
    </row>
    <row r="8978" spans="1:5" x14ac:dyDescent="0.25">
      <c r="A8978" s="41" t="s">
        <v>62</v>
      </c>
      <c r="B8978" s="42">
        <v>0.67</v>
      </c>
      <c r="C8978" s="42">
        <v>120.6</v>
      </c>
      <c r="D8978" s="42">
        <v>180</v>
      </c>
      <c r="E8978" s="43">
        <v>44621</v>
      </c>
    </row>
    <row r="8979" spans="1:5" x14ac:dyDescent="0.25">
      <c r="A8979" s="41" t="s">
        <v>62</v>
      </c>
      <c r="B8979" s="42">
        <v>4.3440000000000003</v>
      </c>
      <c r="C8979" s="42">
        <v>781.92</v>
      </c>
      <c r="D8979" s="42">
        <v>180</v>
      </c>
      <c r="E8979" s="43">
        <v>44621</v>
      </c>
    </row>
    <row r="8980" spans="1:5" x14ac:dyDescent="0.25">
      <c r="A8980" s="41" t="s">
        <v>62</v>
      </c>
      <c r="B8980" s="42">
        <v>11.103</v>
      </c>
      <c r="C8980" s="42">
        <v>1998.54</v>
      </c>
      <c r="D8980" s="42">
        <v>180</v>
      </c>
      <c r="E8980" s="43">
        <v>44621</v>
      </c>
    </row>
    <row r="8981" spans="1:5" x14ac:dyDescent="0.25">
      <c r="A8981" s="41" t="s">
        <v>62</v>
      </c>
      <c r="B8981" s="42">
        <v>2.7189999999999999</v>
      </c>
      <c r="C8981" s="42">
        <v>489.42</v>
      </c>
      <c r="D8981" s="42">
        <v>180</v>
      </c>
      <c r="E8981" s="43">
        <v>44621</v>
      </c>
    </row>
    <row r="8982" spans="1:5" x14ac:dyDescent="0.25">
      <c r="A8982" s="41" t="s">
        <v>62</v>
      </c>
      <c r="B8982" s="42">
        <v>11.555999999999999</v>
      </c>
      <c r="C8982" s="42">
        <v>2080.08</v>
      </c>
      <c r="D8982" s="42">
        <v>180</v>
      </c>
      <c r="E8982" s="43">
        <v>44621</v>
      </c>
    </row>
    <row r="8983" spans="1:5" x14ac:dyDescent="0.25">
      <c r="A8983" s="41" t="s">
        <v>62</v>
      </c>
      <c r="B8983" s="42">
        <v>4.1689999999999996</v>
      </c>
      <c r="C8983" s="42">
        <v>750.42</v>
      </c>
      <c r="D8983" s="42">
        <v>180</v>
      </c>
      <c r="E8983" s="43">
        <v>44621</v>
      </c>
    </row>
    <row r="8984" spans="1:5" x14ac:dyDescent="0.25">
      <c r="A8984" s="41" t="s">
        <v>62</v>
      </c>
      <c r="B8984" s="42">
        <v>0.33600000000000002</v>
      </c>
      <c r="C8984" s="42">
        <v>60.48</v>
      </c>
      <c r="D8984" s="42">
        <v>180</v>
      </c>
      <c r="E8984" s="43">
        <v>44621</v>
      </c>
    </row>
    <row r="8985" spans="1:5" x14ac:dyDescent="0.25">
      <c r="A8985" s="41" t="s">
        <v>62</v>
      </c>
      <c r="B8985" s="42">
        <v>2.7130000000000001</v>
      </c>
      <c r="C8985" s="42">
        <v>488.34</v>
      </c>
      <c r="D8985" s="42">
        <v>180</v>
      </c>
      <c r="E8985" s="43">
        <v>44621</v>
      </c>
    </row>
    <row r="8986" spans="1:5" x14ac:dyDescent="0.25">
      <c r="A8986" s="41" t="s">
        <v>62</v>
      </c>
      <c r="B8986" s="42">
        <v>1.276</v>
      </c>
      <c r="C8986" s="42">
        <v>229.68</v>
      </c>
      <c r="D8986" s="42">
        <v>180</v>
      </c>
      <c r="E8986" s="43">
        <v>44621</v>
      </c>
    </row>
    <row r="8987" spans="1:5" x14ac:dyDescent="0.25">
      <c r="A8987" s="41" t="s">
        <v>62</v>
      </c>
      <c r="B8987" s="42">
        <v>0.56299999999999994</v>
      </c>
      <c r="C8987" s="42">
        <v>101.34</v>
      </c>
      <c r="D8987" s="42">
        <v>180</v>
      </c>
      <c r="E8987" s="43">
        <v>44621</v>
      </c>
    </row>
    <row r="8988" spans="1:5" x14ac:dyDescent="0.25">
      <c r="A8988" s="41" t="s">
        <v>62</v>
      </c>
      <c r="B8988" s="42">
        <v>1.8049999999999999</v>
      </c>
      <c r="C8988" s="42">
        <v>324.89999999999998</v>
      </c>
      <c r="D8988" s="42">
        <v>180</v>
      </c>
      <c r="E8988" s="43">
        <v>44621</v>
      </c>
    </row>
    <row r="8989" spans="1:5" x14ac:dyDescent="0.25">
      <c r="A8989" s="41" t="s">
        <v>62</v>
      </c>
      <c r="B8989" s="42">
        <v>5.3289999999999997</v>
      </c>
      <c r="C8989" s="42">
        <v>959.22</v>
      </c>
      <c r="D8989" s="42">
        <v>180</v>
      </c>
      <c r="E8989" s="43">
        <v>44621</v>
      </c>
    </row>
    <row r="8990" spans="1:5" x14ac:dyDescent="0.25">
      <c r="A8990" s="41" t="s">
        <v>62</v>
      </c>
      <c r="B8990" s="42">
        <v>7.242</v>
      </c>
      <c r="C8990" s="42">
        <v>1303.56</v>
      </c>
      <c r="D8990" s="42">
        <v>180</v>
      </c>
      <c r="E8990" s="43">
        <v>44621</v>
      </c>
    </row>
    <row r="8991" spans="1:5" x14ac:dyDescent="0.25">
      <c r="A8991" s="41" t="s">
        <v>62</v>
      </c>
      <c r="B8991" s="42">
        <v>0.11</v>
      </c>
      <c r="C8991" s="42">
        <v>19.8</v>
      </c>
      <c r="D8991" s="42">
        <v>180</v>
      </c>
      <c r="E8991" s="43">
        <v>44621</v>
      </c>
    </row>
    <row r="8992" spans="1:5" x14ac:dyDescent="0.25">
      <c r="A8992" s="41" t="s">
        <v>62</v>
      </c>
      <c r="B8992" s="42">
        <v>2.4740000000000002</v>
      </c>
      <c r="C8992" s="42">
        <v>445.32</v>
      </c>
      <c r="D8992" s="42">
        <v>180</v>
      </c>
      <c r="E8992" s="43">
        <v>44621</v>
      </c>
    </row>
    <row r="8993" spans="1:5" x14ac:dyDescent="0.25">
      <c r="A8993" s="41" t="s">
        <v>62</v>
      </c>
      <c r="B8993" s="42">
        <v>10.141</v>
      </c>
      <c r="C8993" s="42">
        <v>1825.38</v>
      </c>
      <c r="D8993" s="42">
        <v>180</v>
      </c>
      <c r="E8993" s="43">
        <v>44621</v>
      </c>
    </row>
    <row r="8994" spans="1:5" x14ac:dyDescent="0.25">
      <c r="A8994" s="41" t="s">
        <v>62</v>
      </c>
      <c r="B8994" s="42">
        <v>0.33600000000000002</v>
      </c>
      <c r="C8994" s="42">
        <v>60.48</v>
      </c>
      <c r="D8994" s="42">
        <v>180</v>
      </c>
      <c r="E8994" s="43">
        <v>44621</v>
      </c>
    </row>
    <row r="8995" spans="1:5" x14ac:dyDescent="0.25">
      <c r="A8995" s="41" t="s">
        <v>62</v>
      </c>
      <c r="B8995" s="42">
        <v>10.406000000000001</v>
      </c>
      <c r="C8995" s="42">
        <v>1873.08</v>
      </c>
      <c r="D8995" s="42">
        <v>180</v>
      </c>
      <c r="E8995" s="43">
        <v>44621</v>
      </c>
    </row>
    <row r="8996" spans="1:5" x14ac:dyDescent="0.25">
      <c r="A8996" s="41" t="s">
        <v>62</v>
      </c>
      <c r="B8996" s="42">
        <v>11.794</v>
      </c>
      <c r="C8996" s="42">
        <v>2122.92</v>
      </c>
      <c r="D8996" s="42">
        <v>180</v>
      </c>
      <c r="E8996" s="43">
        <v>44621</v>
      </c>
    </row>
    <row r="8997" spans="1:5" x14ac:dyDescent="0.25">
      <c r="A8997" s="41" t="s">
        <v>62</v>
      </c>
      <c r="B8997" s="42">
        <v>0.253</v>
      </c>
      <c r="C8997" s="42">
        <v>45.54</v>
      </c>
      <c r="D8997" s="42">
        <v>180</v>
      </c>
      <c r="E8997" s="43">
        <v>44621</v>
      </c>
    </row>
    <row r="8998" spans="1:5" x14ac:dyDescent="0.25">
      <c r="A8998" s="41" t="s">
        <v>62</v>
      </c>
      <c r="B8998" s="42">
        <v>1.58</v>
      </c>
      <c r="C8998" s="42">
        <v>284.39999999999998</v>
      </c>
      <c r="D8998" s="42">
        <v>180</v>
      </c>
      <c r="E8998" s="43">
        <v>44621</v>
      </c>
    </row>
    <row r="8999" spans="1:5" x14ac:dyDescent="0.25">
      <c r="A8999" s="41" t="s">
        <v>62</v>
      </c>
      <c r="B8999" s="42">
        <v>3.3039999999999998</v>
      </c>
      <c r="C8999" s="42">
        <v>594.72</v>
      </c>
      <c r="D8999" s="42">
        <v>180</v>
      </c>
      <c r="E8999" s="43">
        <v>44621</v>
      </c>
    </row>
    <row r="9000" spans="1:5" x14ac:dyDescent="0.25">
      <c r="A9000" s="41" t="s">
        <v>62</v>
      </c>
      <c r="B9000" s="42">
        <v>2.536</v>
      </c>
      <c r="C9000" s="42">
        <v>456.48</v>
      </c>
      <c r="D9000" s="42">
        <v>180</v>
      </c>
      <c r="E9000" s="43">
        <v>44621</v>
      </c>
    </row>
    <row r="9001" spans="1:5" x14ac:dyDescent="0.25">
      <c r="A9001" s="41" t="s">
        <v>62</v>
      </c>
      <c r="B9001" s="42">
        <v>2.964</v>
      </c>
      <c r="C9001" s="42">
        <v>533.52</v>
      </c>
      <c r="D9001" s="42">
        <v>180</v>
      </c>
      <c r="E9001" s="43">
        <v>44621</v>
      </c>
    </row>
    <row r="9002" spans="1:5" x14ac:dyDescent="0.25">
      <c r="A9002" s="41" t="s">
        <v>62</v>
      </c>
      <c r="B9002" s="42">
        <v>0.995</v>
      </c>
      <c r="C9002" s="42">
        <v>179.1</v>
      </c>
      <c r="D9002" s="42">
        <v>180</v>
      </c>
      <c r="E9002" s="43">
        <v>44621</v>
      </c>
    </row>
    <row r="9003" spans="1:5" x14ac:dyDescent="0.25">
      <c r="A9003" s="41" t="s">
        <v>62</v>
      </c>
      <c r="B9003" s="42">
        <v>0.309</v>
      </c>
      <c r="C9003" s="42">
        <v>55.62</v>
      </c>
      <c r="D9003" s="42">
        <v>180</v>
      </c>
      <c r="E9003" s="43">
        <v>44621</v>
      </c>
    </row>
    <row r="9004" spans="1:5" x14ac:dyDescent="0.25">
      <c r="A9004" s="41" t="s">
        <v>62</v>
      </c>
      <c r="B9004" s="42">
        <v>1.3979999999999999</v>
      </c>
      <c r="C9004" s="42">
        <v>251.64</v>
      </c>
      <c r="D9004" s="42">
        <v>180</v>
      </c>
      <c r="E9004" s="43">
        <v>44621</v>
      </c>
    </row>
    <row r="9005" spans="1:5" x14ac:dyDescent="0.25">
      <c r="A9005" s="41" t="s">
        <v>62</v>
      </c>
      <c r="B9005" s="42">
        <v>2.0459999999999998</v>
      </c>
      <c r="C9005" s="42">
        <v>368.28</v>
      </c>
      <c r="D9005" s="42">
        <v>180</v>
      </c>
      <c r="E9005" s="43">
        <v>44621</v>
      </c>
    </row>
    <row r="9006" spans="1:5" x14ac:dyDescent="0.25">
      <c r="A9006" s="41" t="s">
        <v>62</v>
      </c>
      <c r="B9006" s="42">
        <v>2.0390000000000001</v>
      </c>
      <c r="C9006" s="42">
        <v>367.02</v>
      </c>
      <c r="D9006" s="42">
        <v>180</v>
      </c>
      <c r="E9006" s="43">
        <v>44621</v>
      </c>
    </row>
    <row r="9007" spans="1:5" x14ac:dyDescent="0.25">
      <c r="A9007" s="41" t="s">
        <v>62</v>
      </c>
      <c r="B9007" s="42">
        <v>1.2889999999999999</v>
      </c>
      <c r="C9007" s="42">
        <v>232.02</v>
      </c>
      <c r="D9007" s="42">
        <v>180</v>
      </c>
      <c r="E9007" s="43">
        <v>44621</v>
      </c>
    </row>
    <row r="9008" spans="1:5" x14ac:dyDescent="0.25">
      <c r="A9008" s="41" t="s">
        <v>62</v>
      </c>
      <c r="B9008" s="42">
        <v>1.619</v>
      </c>
      <c r="C9008" s="42">
        <v>291.42</v>
      </c>
      <c r="D9008" s="42">
        <v>180</v>
      </c>
      <c r="E9008" s="43">
        <v>44621</v>
      </c>
    </row>
    <row r="9009" spans="1:5" x14ac:dyDescent="0.25">
      <c r="A9009" s="41" t="s">
        <v>62</v>
      </c>
      <c r="B9009" s="42">
        <v>8.7449999999999992</v>
      </c>
      <c r="C9009" s="42">
        <v>1574.1</v>
      </c>
      <c r="D9009" s="42">
        <v>180</v>
      </c>
      <c r="E9009" s="43">
        <v>44621</v>
      </c>
    </row>
    <row r="9010" spans="1:5" x14ac:dyDescent="0.25">
      <c r="A9010" s="41" t="s">
        <v>62</v>
      </c>
      <c r="B9010" s="42">
        <v>0.253</v>
      </c>
      <c r="C9010" s="42">
        <v>45.54</v>
      </c>
      <c r="D9010" s="42">
        <v>180</v>
      </c>
      <c r="E9010" s="43">
        <v>44621</v>
      </c>
    </row>
    <row r="9011" spans="1:5" x14ac:dyDescent="0.25">
      <c r="A9011" s="41" t="s">
        <v>62</v>
      </c>
      <c r="B9011" s="42">
        <v>1.61</v>
      </c>
      <c r="C9011" s="42">
        <v>289.8</v>
      </c>
      <c r="D9011" s="42">
        <v>180</v>
      </c>
      <c r="E9011" s="43">
        <v>44621</v>
      </c>
    </row>
    <row r="9012" spans="1:5" x14ac:dyDescent="0.25">
      <c r="A9012" s="41" t="s">
        <v>62</v>
      </c>
      <c r="B9012" s="42">
        <v>6.4539999999999997</v>
      </c>
      <c r="C9012" s="42">
        <v>1161.72</v>
      </c>
      <c r="D9012" s="42">
        <v>180</v>
      </c>
      <c r="E9012" s="43">
        <v>44621</v>
      </c>
    </row>
    <row r="9013" spans="1:5" x14ac:dyDescent="0.25">
      <c r="A9013" s="41" t="s">
        <v>62</v>
      </c>
      <c r="B9013" s="42">
        <v>0.42299999999999999</v>
      </c>
      <c r="C9013" s="42">
        <v>76.14</v>
      </c>
      <c r="D9013" s="42">
        <v>180</v>
      </c>
      <c r="E9013" s="43">
        <v>44621</v>
      </c>
    </row>
    <row r="9014" spans="1:5" x14ac:dyDescent="0.25">
      <c r="A9014" s="41" t="s">
        <v>62</v>
      </c>
      <c r="B9014" s="42">
        <v>6.0590000000000002</v>
      </c>
      <c r="C9014" s="42">
        <v>1090.6199999999999</v>
      </c>
      <c r="D9014" s="42">
        <v>180</v>
      </c>
      <c r="E9014" s="43">
        <v>44621</v>
      </c>
    </row>
    <row r="9015" spans="1:5" x14ac:dyDescent="0.25">
      <c r="A9015" s="41" t="s">
        <v>62</v>
      </c>
      <c r="B9015" s="42">
        <v>2.3010000000000002</v>
      </c>
      <c r="C9015" s="42">
        <v>414.18</v>
      </c>
      <c r="D9015" s="42">
        <v>180</v>
      </c>
      <c r="E9015" s="43">
        <v>44621</v>
      </c>
    </row>
    <row r="9016" spans="1:5" x14ac:dyDescent="0.25">
      <c r="A9016" s="41" t="s">
        <v>62</v>
      </c>
      <c r="B9016" s="42">
        <v>8.3000000000000004E-2</v>
      </c>
      <c r="C9016" s="42">
        <v>14.94</v>
      </c>
      <c r="D9016" s="42">
        <v>180</v>
      </c>
      <c r="E9016" s="43">
        <v>44621</v>
      </c>
    </row>
    <row r="9017" spans="1:5" x14ac:dyDescent="0.25">
      <c r="A9017" s="41" t="s">
        <v>62</v>
      </c>
      <c r="B9017" s="42">
        <v>11.741</v>
      </c>
      <c r="C9017" s="42">
        <v>2113.38</v>
      </c>
      <c r="D9017" s="42">
        <v>180</v>
      </c>
      <c r="E9017" s="43">
        <v>44621</v>
      </c>
    </row>
    <row r="9018" spans="1:5" x14ac:dyDescent="0.25">
      <c r="A9018" s="41" t="s">
        <v>62</v>
      </c>
      <c r="B9018" s="42">
        <v>53.505000000000003</v>
      </c>
      <c r="C9018" s="42">
        <v>10567.08</v>
      </c>
      <c r="D9018" s="42">
        <v>197.5</v>
      </c>
      <c r="E9018" s="43">
        <v>44621</v>
      </c>
    </row>
    <row r="9019" spans="1:5" x14ac:dyDescent="0.25">
      <c r="A9019" s="41" t="s">
        <v>62</v>
      </c>
      <c r="B9019" s="42">
        <v>2.3010000000000002</v>
      </c>
      <c r="C9019" s="42">
        <v>460.2</v>
      </c>
      <c r="D9019" s="42">
        <v>200</v>
      </c>
      <c r="E9019" s="43">
        <v>44621</v>
      </c>
    </row>
    <row r="9020" spans="1:5" x14ac:dyDescent="0.25">
      <c r="A9020" s="41" t="s">
        <v>62</v>
      </c>
      <c r="B9020" s="42">
        <v>0.11</v>
      </c>
      <c r="C9020" s="42">
        <v>22</v>
      </c>
      <c r="D9020" s="42">
        <v>200</v>
      </c>
      <c r="E9020" s="43">
        <v>44621</v>
      </c>
    </row>
    <row r="9021" spans="1:5" x14ac:dyDescent="0.25">
      <c r="A9021" s="41" t="s">
        <v>62</v>
      </c>
      <c r="B9021" s="42">
        <v>11.741</v>
      </c>
      <c r="C9021" s="42">
        <v>2348.1999999999998</v>
      </c>
      <c r="D9021" s="42">
        <v>200</v>
      </c>
      <c r="E9021" s="43">
        <v>44621</v>
      </c>
    </row>
    <row r="9022" spans="1:5" x14ac:dyDescent="0.25">
      <c r="A9022" s="41" t="s">
        <v>62</v>
      </c>
      <c r="B9022" s="42">
        <v>2.3010000000000002</v>
      </c>
      <c r="C9022" s="42">
        <v>460.2</v>
      </c>
      <c r="D9022" s="42">
        <v>200</v>
      </c>
      <c r="E9022" s="43">
        <v>44621</v>
      </c>
    </row>
    <row r="9023" spans="1:5" x14ac:dyDescent="0.25">
      <c r="A9023" s="41" t="s">
        <v>62</v>
      </c>
      <c r="B9023" s="42">
        <v>0.11</v>
      </c>
      <c r="C9023" s="42">
        <v>22</v>
      </c>
      <c r="D9023" s="42">
        <v>200</v>
      </c>
      <c r="E9023" s="43">
        <v>44621</v>
      </c>
    </row>
    <row r="9024" spans="1:5" x14ac:dyDescent="0.25">
      <c r="A9024" s="41" t="s">
        <v>70</v>
      </c>
      <c r="B9024" s="42">
        <v>0.44400000000000001</v>
      </c>
      <c r="C9024" s="42">
        <v>426.24</v>
      </c>
      <c r="D9024" s="42">
        <v>960</v>
      </c>
      <c r="E9024" s="43">
        <v>44621</v>
      </c>
    </row>
    <row r="9025" spans="1:5" x14ac:dyDescent="0.25">
      <c r="A9025" s="41" t="s">
        <v>70</v>
      </c>
      <c r="B9025" s="42">
        <v>7.9870000000000001</v>
      </c>
      <c r="C9025" s="42">
        <v>7597.52</v>
      </c>
      <c r="D9025" s="42">
        <v>951.24</v>
      </c>
      <c r="E9025" s="43">
        <v>44621</v>
      </c>
    </row>
    <row r="9026" spans="1:5" x14ac:dyDescent="0.25">
      <c r="A9026" s="41" t="s">
        <v>70</v>
      </c>
      <c r="B9026" s="42">
        <v>0.44400000000000001</v>
      </c>
      <c r="C9026" s="42">
        <v>421.8</v>
      </c>
      <c r="D9026" s="42">
        <v>950</v>
      </c>
      <c r="E9026" s="43">
        <v>44621</v>
      </c>
    </row>
    <row r="9027" spans="1:5" x14ac:dyDescent="0.25">
      <c r="A9027" s="41" t="s">
        <v>70</v>
      </c>
      <c r="B9027" s="42">
        <v>0.5</v>
      </c>
      <c r="C9027" s="42">
        <v>475</v>
      </c>
      <c r="D9027" s="42">
        <v>950</v>
      </c>
      <c r="E9027" s="43">
        <v>44621</v>
      </c>
    </row>
    <row r="9028" spans="1:5" x14ac:dyDescent="0.25">
      <c r="A9028" s="41" t="s">
        <v>70</v>
      </c>
      <c r="B9028" s="42">
        <v>0.2</v>
      </c>
      <c r="C9028" s="42">
        <v>190</v>
      </c>
      <c r="D9028" s="42">
        <v>950</v>
      </c>
      <c r="E9028" s="43">
        <v>44621</v>
      </c>
    </row>
    <row r="9029" spans="1:5" x14ac:dyDescent="0.25">
      <c r="A9029" s="41" t="s">
        <v>70</v>
      </c>
      <c r="B9029" s="42">
        <v>0.3</v>
      </c>
      <c r="C9029" s="42">
        <v>285</v>
      </c>
      <c r="D9029" s="42">
        <v>950</v>
      </c>
      <c r="E9029" s="43">
        <v>44621</v>
      </c>
    </row>
    <row r="9030" spans="1:5" x14ac:dyDescent="0.25">
      <c r="A9030" s="41" t="s">
        <v>70</v>
      </c>
      <c r="B9030" s="42">
        <v>0.33300000000000002</v>
      </c>
      <c r="C9030" s="42">
        <v>316.35000000000002</v>
      </c>
      <c r="D9030" s="42">
        <v>950</v>
      </c>
      <c r="E9030" s="43">
        <v>44621</v>
      </c>
    </row>
    <row r="9031" spans="1:5" x14ac:dyDescent="0.25">
      <c r="A9031" s="41" t="s">
        <v>70</v>
      </c>
      <c r="B9031" s="42">
        <v>0.61099999999999999</v>
      </c>
      <c r="C9031" s="42">
        <v>580.45000000000005</v>
      </c>
      <c r="D9031" s="42">
        <v>950</v>
      </c>
      <c r="E9031" s="43">
        <v>44621</v>
      </c>
    </row>
    <row r="9032" spans="1:5" x14ac:dyDescent="0.25">
      <c r="A9032" s="41" t="s">
        <v>70</v>
      </c>
      <c r="B9032" s="42">
        <v>0.33300000000000002</v>
      </c>
      <c r="C9032" s="42">
        <v>316.35000000000002</v>
      </c>
      <c r="D9032" s="42">
        <v>950</v>
      </c>
      <c r="E9032" s="43">
        <v>44621</v>
      </c>
    </row>
    <row r="9033" spans="1:5" x14ac:dyDescent="0.25">
      <c r="A9033" s="41" t="s">
        <v>70</v>
      </c>
      <c r="B9033" s="42">
        <v>0.83299999999999996</v>
      </c>
      <c r="C9033" s="42">
        <v>708.25</v>
      </c>
      <c r="D9033" s="42">
        <v>850.24</v>
      </c>
      <c r="E9033" s="43">
        <v>44621</v>
      </c>
    </row>
    <row r="9034" spans="1:5" x14ac:dyDescent="0.25">
      <c r="A9034" s="41" t="s">
        <v>70</v>
      </c>
      <c r="B9034" s="42">
        <v>0.63300000000000001</v>
      </c>
      <c r="C9034" s="42">
        <v>506.4</v>
      </c>
      <c r="D9034" s="42">
        <v>800</v>
      </c>
      <c r="E9034" s="43">
        <v>44621</v>
      </c>
    </row>
    <row r="9035" spans="1:5" x14ac:dyDescent="0.25">
      <c r="A9035" s="41" t="s">
        <v>70</v>
      </c>
      <c r="B9035" s="42">
        <v>1.466</v>
      </c>
      <c r="C9035" s="42">
        <v>1172.8</v>
      </c>
      <c r="D9035" s="42">
        <v>800</v>
      </c>
      <c r="E9035" s="43">
        <v>44621</v>
      </c>
    </row>
    <row r="9036" spans="1:5" x14ac:dyDescent="0.25">
      <c r="A9036" s="41" t="s">
        <v>70</v>
      </c>
      <c r="B9036" s="42">
        <v>9.3469999999999995</v>
      </c>
      <c r="C9036" s="42">
        <v>7477.6</v>
      </c>
      <c r="D9036" s="42">
        <v>800</v>
      </c>
      <c r="E9036" s="43">
        <v>44621</v>
      </c>
    </row>
    <row r="9037" spans="1:5" x14ac:dyDescent="0.25">
      <c r="A9037" s="41" t="s">
        <v>70</v>
      </c>
      <c r="B9037" s="42">
        <v>0.64800000000000002</v>
      </c>
      <c r="C9037" s="42">
        <v>490.86</v>
      </c>
      <c r="D9037" s="42">
        <v>757.5</v>
      </c>
      <c r="E9037" s="43">
        <v>44621</v>
      </c>
    </row>
    <row r="9038" spans="1:5" x14ac:dyDescent="0.25">
      <c r="A9038" s="41" t="s">
        <v>70</v>
      </c>
      <c r="B9038" s="42">
        <v>0.5</v>
      </c>
      <c r="C9038" s="42">
        <v>378.75</v>
      </c>
      <c r="D9038" s="42">
        <v>757.5</v>
      </c>
      <c r="E9038" s="43">
        <v>44621</v>
      </c>
    </row>
    <row r="9039" spans="1:5" x14ac:dyDescent="0.25">
      <c r="A9039" s="41" t="s">
        <v>70</v>
      </c>
      <c r="B9039" s="42">
        <v>0.5</v>
      </c>
      <c r="C9039" s="42">
        <v>378.75</v>
      </c>
      <c r="D9039" s="42">
        <v>757.5</v>
      </c>
      <c r="E9039" s="43">
        <v>44621</v>
      </c>
    </row>
    <row r="9040" spans="1:5" x14ac:dyDescent="0.25">
      <c r="A9040" s="41" t="s">
        <v>70</v>
      </c>
      <c r="B9040" s="42">
        <v>0.44400000000000001</v>
      </c>
      <c r="C9040" s="42">
        <v>336.33</v>
      </c>
      <c r="D9040" s="42">
        <v>757.5</v>
      </c>
      <c r="E9040" s="43">
        <v>44621</v>
      </c>
    </row>
    <row r="9041" spans="1:5" x14ac:dyDescent="0.25">
      <c r="A9041" s="41" t="s">
        <v>70</v>
      </c>
      <c r="B9041" s="42">
        <v>0.48899999999999999</v>
      </c>
      <c r="C9041" s="42">
        <v>370.42</v>
      </c>
      <c r="D9041" s="42">
        <v>757.51</v>
      </c>
      <c r="E9041" s="43">
        <v>44621</v>
      </c>
    </row>
    <row r="9042" spans="1:5" x14ac:dyDescent="0.25">
      <c r="A9042" s="41" t="s">
        <v>70</v>
      </c>
      <c r="B9042" s="42">
        <v>0.66700000000000004</v>
      </c>
      <c r="C9042" s="42">
        <v>505.25</v>
      </c>
      <c r="D9042" s="42">
        <v>757.5</v>
      </c>
      <c r="E9042" s="43">
        <v>44621</v>
      </c>
    </row>
    <row r="9043" spans="1:5" x14ac:dyDescent="0.25">
      <c r="A9043" s="41" t="s">
        <v>70</v>
      </c>
      <c r="B9043" s="42">
        <v>2.399</v>
      </c>
      <c r="C9043" s="42">
        <v>1817.24</v>
      </c>
      <c r="D9043" s="42">
        <v>757.5</v>
      </c>
      <c r="E9043" s="43">
        <v>44621</v>
      </c>
    </row>
    <row r="9044" spans="1:5" x14ac:dyDescent="0.25">
      <c r="A9044" s="41" t="s">
        <v>70</v>
      </c>
      <c r="B9044" s="42">
        <v>0.55600000000000005</v>
      </c>
      <c r="C9044" s="42">
        <v>421.17</v>
      </c>
      <c r="D9044" s="42">
        <v>757.5</v>
      </c>
      <c r="E9044" s="43">
        <v>44621</v>
      </c>
    </row>
    <row r="9045" spans="1:5" x14ac:dyDescent="0.25">
      <c r="A9045" s="41" t="s">
        <v>70</v>
      </c>
      <c r="B9045" s="42">
        <v>0.55600000000000005</v>
      </c>
      <c r="C9045" s="42">
        <v>421.17</v>
      </c>
      <c r="D9045" s="42">
        <v>757.5</v>
      </c>
      <c r="E9045" s="43">
        <v>44621</v>
      </c>
    </row>
    <row r="9046" spans="1:5" x14ac:dyDescent="0.25">
      <c r="A9046" s="41" t="s">
        <v>70</v>
      </c>
      <c r="B9046" s="42">
        <v>4.0220000000000002</v>
      </c>
      <c r="C9046" s="42">
        <v>2672.23</v>
      </c>
      <c r="D9046" s="42">
        <v>664.4</v>
      </c>
      <c r="E9046" s="43">
        <v>44621</v>
      </c>
    </row>
    <row r="9047" spans="1:5" x14ac:dyDescent="0.25">
      <c r="A9047" s="41" t="s">
        <v>70</v>
      </c>
      <c r="B9047" s="42">
        <v>3.5190000000000001</v>
      </c>
      <c r="C9047" s="42">
        <v>2191.83</v>
      </c>
      <c r="D9047" s="42">
        <v>622.86</v>
      </c>
      <c r="E9047" s="43">
        <v>44621</v>
      </c>
    </row>
    <row r="9048" spans="1:5" x14ac:dyDescent="0.25">
      <c r="A9048" s="41" t="s">
        <v>70</v>
      </c>
      <c r="B9048" s="42">
        <v>0.2</v>
      </c>
      <c r="C9048" s="42">
        <v>124.57</v>
      </c>
      <c r="D9048" s="42">
        <v>622.85</v>
      </c>
      <c r="E9048" s="43">
        <v>44621</v>
      </c>
    </row>
    <row r="9049" spans="1:5" x14ac:dyDescent="0.25">
      <c r="A9049" s="41" t="s">
        <v>70</v>
      </c>
      <c r="B9049" s="42">
        <v>0.5</v>
      </c>
      <c r="C9049" s="42">
        <v>311.43</v>
      </c>
      <c r="D9049" s="42">
        <v>622.86</v>
      </c>
      <c r="E9049" s="43">
        <v>44621</v>
      </c>
    </row>
    <row r="9050" spans="1:5" x14ac:dyDescent="0.25">
      <c r="A9050" s="41" t="s">
        <v>70</v>
      </c>
      <c r="B9050" s="42">
        <v>0.222</v>
      </c>
      <c r="C9050" s="42">
        <v>225.55</v>
      </c>
      <c r="D9050" s="42">
        <v>1015.99</v>
      </c>
      <c r="E9050" s="43">
        <v>44621</v>
      </c>
    </row>
    <row r="9051" spans="1:5" x14ac:dyDescent="0.25">
      <c r="A9051" s="41" t="s">
        <v>70</v>
      </c>
      <c r="B9051" s="42">
        <v>0.74099999999999999</v>
      </c>
      <c r="C9051" s="42">
        <v>752.86</v>
      </c>
      <c r="D9051" s="42">
        <v>1016.01</v>
      </c>
      <c r="E9051" s="43">
        <v>44621</v>
      </c>
    </row>
    <row r="9052" spans="1:5" x14ac:dyDescent="0.25">
      <c r="A9052" s="41" t="s">
        <v>70</v>
      </c>
      <c r="B9052" s="42">
        <v>0.6</v>
      </c>
      <c r="C9052" s="42">
        <v>609.6</v>
      </c>
      <c r="D9052" s="42">
        <v>1016</v>
      </c>
      <c r="E9052" s="43">
        <v>44621</v>
      </c>
    </row>
    <row r="9053" spans="1:5" x14ac:dyDescent="0.25">
      <c r="A9053" s="41" t="s">
        <v>70</v>
      </c>
      <c r="B9053" s="42">
        <v>0.13300000000000001</v>
      </c>
      <c r="C9053" s="42">
        <v>135.13</v>
      </c>
      <c r="D9053" s="42">
        <v>1016.02</v>
      </c>
      <c r="E9053" s="43">
        <v>44621</v>
      </c>
    </row>
    <row r="9054" spans="1:5" x14ac:dyDescent="0.25">
      <c r="A9054" s="41" t="s">
        <v>70</v>
      </c>
      <c r="B9054" s="42">
        <v>0.222</v>
      </c>
      <c r="C9054" s="42">
        <v>225.55</v>
      </c>
      <c r="D9054" s="42">
        <v>1015.99</v>
      </c>
      <c r="E9054" s="43">
        <v>44621</v>
      </c>
    </row>
    <row r="9055" spans="1:5" x14ac:dyDescent="0.25">
      <c r="A9055" s="41" t="s">
        <v>70</v>
      </c>
      <c r="B9055" s="42">
        <v>0.61099999999999999</v>
      </c>
      <c r="C9055" s="42">
        <v>620.78</v>
      </c>
      <c r="D9055" s="42">
        <v>1016.01</v>
      </c>
      <c r="E9055" s="43">
        <v>44621</v>
      </c>
    </row>
    <row r="9056" spans="1:5" x14ac:dyDescent="0.25">
      <c r="A9056" s="41" t="s">
        <v>70</v>
      </c>
      <c r="B9056" s="42">
        <v>0.33300000000000002</v>
      </c>
      <c r="C9056" s="42">
        <v>338.33</v>
      </c>
      <c r="D9056" s="42">
        <v>1016.01</v>
      </c>
      <c r="E9056" s="43">
        <v>44621</v>
      </c>
    </row>
    <row r="9057" spans="1:5" x14ac:dyDescent="0.25">
      <c r="A9057" s="41" t="s">
        <v>70</v>
      </c>
      <c r="B9057" s="42">
        <v>5.9379999999999997</v>
      </c>
      <c r="C9057" s="42">
        <v>6033</v>
      </c>
      <c r="D9057" s="42">
        <v>1016</v>
      </c>
      <c r="E9057" s="43">
        <v>44621</v>
      </c>
    </row>
    <row r="9058" spans="1:5" x14ac:dyDescent="0.25">
      <c r="A9058" s="41" t="s">
        <v>75</v>
      </c>
      <c r="B9058" s="42">
        <v>0.32</v>
      </c>
      <c r="C9058" s="42">
        <v>480</v>
      </c>
      <c r="D9058" s="42">
        <v>1500</v>
      </c>
      <c r="E9058" s="43">
        <v>44621</v>
      </c>
    </row>
    <row r="9059" spans="1:5" x14ac:dyDescent="0.25">
      <c r="A9059" s="41" t="s">
        <v>75</v>
      </c>
      <c r="B9059" s="42">
        <v>0.73399999999999999</v>
      </c>
      <c r="C9059" s="42">
        <v>1101</v>
      </c>
      <c r="D9059" s="42">
        <v>1500</v>
      </c>
      <c r="E9059" s="43">
        <v>44621</v>
      </c>
    </row>
    <row r="9060" spans="1:5" x14ac:dyDescent="0.25">
      <c r="A9060" s="41" t="s">
        <v>75</v>
      </c>
      <c r="B9060" s="42">
        <v>2.7949999999999999</v>
      </c>
      <c r="C9060" s="42">
        <v>4192.5</v>
      </c>
      <c r="D9060" s="42">
        <v>1500</v>
      </c>
      <c r="E9060" s="43">
        <v>44621</v>
      </c>
    </row>
    <row r="9061" spans="1:5" x14ac:dyDescent="0.25">
      <c r="A9061" s="41" t="s">
        <v>75</v>
      </c>
      <c r="B9061" s="42">
        <v>0.20499999999999999</v>
      </c>
      <c r="C9061" s="42">
        <v>307.5</v>
      </c>
      <c r="D9061" s="42">
        <v>1500</v>
      </c>
      <c r="E9061" s="43">
        <v>44621</v>
      </c>
    </row>
    <row r="9062" spans="1:5" x14ac:dyDescent="0.25">
      <c r="A9062" s="41" t="s">
        <v>75</v>
      </c>
      <c r="B9062" s="42">
        <v>0.45400000000000001</v>
      </c>
      <c r="C9062" s="42">
        <v>716.63</v>
      </c>
      <c r="D9062" s="42">
        <v>1578.48</v>
      </c>
      <c r="E9062" s="43">
        <v>44621</v>
      </c>
    </row>
    <row r="9063" spans="1:5" x14ac:dyDescent="0.25">
      <c r="A9063" s="41" t="s">
        <v>75</v>
      </c>
      <c r="B9063" s="42">
        <v>0.21299999999999999</v>
      </c>
      <c r="C9063" s="42">
        <v>359.44</v>
      </c>
      <c r="D9063" s="42">
        <v>1687.51</v>
      </c>
      <c r="E9063" s="43">
        <v>44621</v>
      </c>
    </row>
    <row r="9064" spans="1:5" x14ac:dyDescent="0.25">
      <c r="A9064" s="41" t="s">
        <v>75</v>
      </c>
      <c r="B9064" s="42">
        <v>2.3140000000000001</v>
      </c>
      <c r="C9064" s="42">
        <v>3683.43</v>
      </c>
      <c r="D9064" s="42">
        <v>1591.8</v>
      </c>
      <c r="E9064" s="43">
        <v>44621</v>
      </c>
    </row>
    <row r="9065" spans="1:5" x14ac:dyDescent="0.25">
      <c r="A9065" s="41" t="s">
        <v>75</v>
      </c>
      <c r="B9065" s="42">
        <v>0.21299999999999999</v>
      </c>
      <c r="C9065" s="42">
        <v>319.5</v>
      </c>
      <c r="D9065" s="42">
        <v>1500</v>
      </c>
      <c r="E9065" s="43">
        <v>44621</v>
      </c>
    </row>
    <row r="9066" spans="1:5" x14ac:dyDescent="0.25">
      <c r="A9066" s="41" t="s">
        <v>75</v>
      </c>
      <c r="B9066" s="42">
        <v>5.2999999999999999E-2</v>
      </c>
      <c r="C9066" s="42">
        <v>79.5</v>
      </c>
      <c r="D9066" s="42">
        <v>1500</v>
      </c>
      <c r="E9066" s="43">
        <v>44621</v>
      </c>
    </row>
    <row r="9067" spans="1:5" x14ac:dyDescent="0.25">
      <c r="A9067" s="41" t="s">
        <v>75</v>
      </c>
      <c r="B9067" s="42">
        <v>0.36</v>
      </c>
      <c r="C9067" s="42">
        <v>540</v>
      </c>
      <c r="D9067" s="42">
        <v>1500</v>
      </c>
      <c r="E9067" s="43">
        <v>44621</v>
      </c>
    </row>
    <row r="9068" spans="1:5" x14ac:dyDescent="0.25">
      <c r="A9068" s="41" t="s">
        <v>75</v>
      </c>
      <c r="B9068" s="42">
        <v>0.28000000000000003</v>
      </c>
      <c r="C9068" s="42">
        <v>420</v>
      </c>
      <c r="D9068" s="42">
        <v>1500</v>
      </c>
      <c r="E9068" s="43">
        <v>44621</v>
      </c>
    </row>
    <row r="9069" spans="1:5" x14ac:dyDescent="0.25">
      <c r="A9069" s="41" t="s">
        <v>75</v>
      </c>
      <c r="B9069" s="42">
        <v>0.36299999999999999</v>
      </c>
      <c r="C9069" s="42">
        <v>544.5</v>
      </c>
      <c r="D9069" s="42">
        <v>1500</v>
      </c>
      <c r="E9069" s="43">
        <v>44621</v>
      </c>
    </row>
    <row r="9070" spans="1:5" x14ac:dyDescent="0.25">
      <c r="A9070" s="41" t="s">
        <v>75</v>
      </c>
      <c r="B9070" s="42">
        <v>4.8499999999999996</v>
      </c>
      <c r="C9070" s="42">
        <v>7275</v>
      </c>
      <c r="D9070" s="42">
        <v>1500</v>
      </c>
      <c r="E9070" s="43">
        <v>44621</v>
      </c>
    </row>
    <row r="9071" spans="1:5" x14ac:dyDescent="0.25">
      <c r="A9071" s="41" t="s">
        <v>75</v>
      </c>
      <c r="B9071" s="42">
        <v>0.432</v>
      </c>
      <c r="C9071" s="42">
        <v>648</v>
      </c>
      <c r="D9071" s="42">
        <v>1500</v>
      </c>
      <c r="E9071" s="43">
        <v>44621</v>
      </c>
    </row>
    <row r="9072" spans="1:5" x14ac:dyDescent="0.25">
      <c r="A9072" s="41" t="s">
        <v>75</v>
      </c>
      <c r="B9072" s="42">
        <v>0.188</v>
      </c>
      <c r="C9072" s="42">
        <v>282</v>
      </c>
      <c r="D9072" s="42">
        <v>1500</v>
      </c>
      <c r="E9072" s="43">
        <v>44621</v>
      </c>
    </row>
    <row r="9073" spans="1:5" x14ac:dyDescent="0.25">
      <c r="A9073" s="41" t="s">
        <v>75</v>
      </c>
      <c r="B9073" s="42">
        <v>2.1339999999999999</v>
      </c>
      <c r="C9073" s="42">
        <v>3201</v>
      </c>
      <c r="D9073" s="42">
        <v>1500</v>
      </c>
      <c r="E9073" s="43">
        <v>44621</v>
      </c>
    </row>
    <row r="9074" spans="1:5" x14ac:dyDescent="0.25">
      <c r="A9074" s="41" t="s">
        <v>75</v>
      </c>
      <c r="B9074" s="42">
        <v>5.2999999999999999E-2</v>
      </c>
      <c r="C9074" s="42">
        <v>79.5</v>
      </c>
      <c r="D9074" s="42">
        <v>1500</v>
      </c>
      <c r="E9074" s="43">
        <v>44621</v>
      </c>
    </row>
    <row r="9075" spans="1:5" x14ac:dyDescent="0.25">
      <c r="A9075" s="41" t="s">
        <v>75</v>
      </c>
      <c r="B9075" s="42">
        <v>0.42699999999999999</v>
      </c>
      <c r="C9075" s="42">
        <v>640.5</v>
      </c>
      <c r="D9075" s="42">
        <v>1500</v>
      </c>
      <c r="E9075" s="43">
        <v>44621</v>
      </c>
    </row>
    <row r="9076" spans="1:5" x14ac:dyDescent="0.25">
      <c r="A9076" s="41" t="s">
        <v>75</v>
      </c>
      <c r="B9076" s="42">
        <v>0.48</v>
      </c>
      <c r="C9076" s="42">
        <v>720</v>
      </c>
      <c r="D9076" s="42">
        <v>1500</v>
      </c>
      <c r="E9076" s="43">
        <v>44621</v>
      </c>
    </row>
    <row r="9077" spans="1:5" x14ac:dyDescent="0.25">
      <c r="A9077" s="41" t="s">
        <v>75</v>
      </c>
      <c r="B9077" s="42">
        <v>0.59899999999999998</v>
      </c>
      <c r="C9077" s="42">
        <v>898.5</v>
      </c>
      <c r="D9077" s="42">
        <v>1500</v>
      </c>
      <c r="E9077" s="43">
        <v>44621</v>
      </c>
    </row>
    <row r="9078" spans="1:5" x14ac:dyDescent="0.25">
      <c r="A9078" s="41" t="s">
        <v>75</v>
      </c>
      <c r="B9078" s="42">
        <v>0.373</v>
      </c>
      <c r="C9078" s="42">
        <v>559.5</v>
      </c>
      <c r="D9078" s="42">
        <v>1500</v>
      </c>
      <c r="E9078" s="43">
        <v>44621</v>
      </c>
    </row>
    <row r="9079" spans="1:5" x14ac:dyDescent="0.25">
      <c r="A9079" s="41" t="s">
        <v>75</v>
      </c>
      <c r="B9079" s="42">
        <v>0.627</v>
      </c>
      <c r="C9079" s="42">
        <v>940.5</v>
      </c>
      <c r="D9079" s="42">
        <v>1500</v>
      </c>
      <c r="E9079" s="43">
        <v>44621</v>
      </c>
    </row>
    <row r="9080" spans="1:5" x14ac:dyDescent="0.25">
      <c r="A9080" s="41" t="s">
        <v>75</v>
      </c>
      <c r="B9080" s="42">
        <v>1.4</v>
      </c>
      <c r="C9080" s="42">
        <v>2100</v>
      </c>
      <c r="D9080" s="42">
        <v>1500</v>
      </c>
      <c r="E9080" s="43">
        <v>44621</v>
      </c>
    </row>
    <row r="9081" spans="1:5" x14ac:dyDescent="0.25">
      <c r="A9081" s="41" t="s">
        <v>75</v>
      </c>
      <c r="B9081" s="42">
        <v>1.6279999999999999</v>
      </c>
      <c r="C9081" s="42">
        <v>2442</v>
      </c>
      <c r="D9081" s="42">
        <v>1500</v>
      </c>
      <c r="E9081" s="43">
        <v>44621</v>
      </c>
    </row>
    <row r="9082" spans="1:5" x14ac:dyDescent="0.25">
      <c r="A9082" s="41" t="s">
        <v>75</v>
      </c>
      <c r="B9082" s="42">
        <v>0.2</v>
      </c>
      <c r="C9082" s="42">
        <v>300</v>
      </c>
      <c r="D9082" s="42">
        <v>1500</v>
      </c>
      <c r="E9082" s="43">
        <v>44621</v>
      </c>
    </row>
    <row r="9083" spans="1:5" x14ac:dyDescent="0.25">
      <c r="A9083" s="41" t="s">
        <v>75</v>
      </c>
      <c r="B9083" s="42">
        <v>0.93400000000000005</v>
      </c>
      <c r="C9083" s="42">
        <v>1401</v>
      </c>
      <c r="D9083" s="42">
        <v>1500</v>
      </c>
      <c r="E9083" s="43">
        <v>44621</v>
      </c>
    </row>
    <row r="9084" spans="1:5" x14ac:dyDescent="0.25">
      <c r="A9084" s="41" t="s">
        <v>75</v>
      </c>
      <c r="B9084" s="42">
        <v>1</v>
      </c>
      <c r="C9084" s="42">
        <v>1500</v>
      </c>
      <c r="D9084" s="42">
        <v>1500</v>
      </c>
      <c r="E9084" s="43">
        <v>44621</v>
      </c>
    </row>
    <row r="9085" spans="1:5" x14ac:dyDescent="0.25">
      <c r="A9085" s="41" t="s">
        <v>75</v>
      </c>
      <c r="B9085" s="42">
        <v>0.53400000000000003</v>
      </c>
      <c r="C9085" s="42">
        <v>801</v>
      </c>
      <c r="D9085" s="42">
        <v>1500</v>
      </c>
      <c r="E9085" s="43">
        <v>44621</v>
      </c>
    </row>
    <row r="9086" spans="1:5" x14ac:dyDescent="0.25">
      <c r="A9086" s="41" t="s">
        <v>75</v>
      </c>
      <c r="B9086" s="42">
        <v>0.75</v>
      </c>
      <c r="C9086" s="42">
        <v>1125</v>
      </c>
      <c r="D9086" s="42">
        <v>1500</v>
      </c>
      <c r="E9086" s="43">
        <v>44621</v>
      </c>
    </row>
    <row r="9087" spans="1:5" x14ac:dyDescent="0.25">
      <c r="A9087" s="41" t="s">
        <v>75</v>
      </c>
      <c r="B9087" s="42">
        <v>0.748</v>
      </c>
      <c r="C9087" s="42">
        <v>1122</v>
      </c>
      <c r="D9087" s="42">
        <v>1500</v>
      </c>
      <c r="E9087" s="43">
        <v>44621</v>
      </c>
    </row>
    <row r="9088" spans="1:5" x14ac:dyDescent="0.25">
      <c r="A9088" s="41" t="s">
        <v>75</v>
      </c>
      <c r="B9088" s="42">
        <v>5.1929999999999996</v>
      </c>
      <c r="C9088" s="42">
        <v>7789.5</v>
      </c>
      <c r="D9088" s="42">
        <v>1500</v>
      </c>
      <c r="E9088" s="43">
        <v>44621</v>
      </c>
    </row>
    <row r="9089" spans="1:5" x14ac:dyDescent="0.25">
      <c r="A9089" s="41" t="s">
        <v>75</v>
      </c>
      <c r="B9089" s="42">
        <v>1.03</v>
      </c>
      <c r="C9089" s="42">
        <v>1545</v>
      </c>
      <c r="D9089" s="42">
        <v>1500</v>
      </c>
      <c r="E9089" s="43">
        <v>44621</v>
      </c>
    </row>
    <row r="9090" spans="1:5" x14ac:dyDescent="0.25">
      <c r="A9090" s="41" t="s">
        <v>75</v>
      </c>
      <c r="B9090" s="42">
        <v>0.187</v>
      </c>
      <c r="C9090" s="42">
        <v>280.5</v>
      </c>
      <c r="D9090" s="42">
        <v>1500</v>
      </c>
      <c r="E9090" s="43">
        <v>44621</v>
      </c>
    </row>
    <row r="9091" spans="1:5" x14ac:dyDescent="0.25">
      <c r="A9091" s="41" t="s">
        <v>75</v>
      </c>
      <c r="B9091" s="42">
        <v>0.32</v>
      </c>
      <c r="C9091" s="42">
        <v>480</v>
      </c>
      <c r="D9091" s="42">
        <v>1500</v>
      </c>
      <c r="E9091" s="43">
        <v>44621</v>
      </c>
    </row>
    <row r="9092" spans="1:5" x14ac:dyDescent="0.25">
      <c r="A9092" s="41" t="s">
        <v>75</v>
      </c>
      <c r="B9092" s="42">
        <v>0.25</v>
      </c>
      <c r="C9092" s="42">
        <v>375</v>
      </c>
      <c r="D9092" s="42">
        <v>1500</v>
      </c>
      <c r="E9092" s="43">
        <v>44621</v>
      </c>
    </row>
    <row r="9093" spans="1:5" x14ac:dyDescent="0.25">
      <c r="A9093" s="41" t="s">
        <v>75</v>
      </c>
      <c r="B9093" s="42">
        <v>0.12</v>
      </c>
      <c r="C9093" s="42">
        <v>180</v>
      </c>
      <c r="D9093" s="42">
        <v>1500</v>
      </c>
      <c r="E9093" s="43">
        <v>44621</v>
      </c>
    </row>
    <row r="9094" spans="1:5" x14ac:dyDescent="0.25">
      <c r="A9094" s="41" t="s">
        <v>75</v>
      </c>
      <c r="B9094" s="42">
        <v>2.347</v>
      </c>
      <c r="C9094" s="42">
        <v>4196.7</v>
      </c>
      <c r="D9094" s="42">
        <v>1788.11</v>
      </c>
      <c r="E9094" s="43">
        <v>44621</v>
      </c>
    </row>
    <row r="9095" spans="1:5" x14ac:dyDescent="0.25">
      <c r="A9095" s="41" t="s">
        <v>75</v>
      </c>
      <c r="B9095" s="42">
        <v>5.2999999999999999E-2</v>
      </c>
      <c r="C9095" s="42">
        <v>95.4</v>
      </c>
      <c r="D9095" s="42">
        <v>1800</v>
      </c>
      <c r="E9095" s="43">
        <v>44621</v>
      </c>
    </row>
    <row r="9096" spans="1:5" x14ac:dyDescent="0.25">
      <c r="A9096" s="41" t="s">
        <v>75</v>
      </c>
      <c r="B9096" s="42">
        <v>0.21299999999999999</v>
      </c>
      <c r="C9096" s="42">
        <v>383.4</v>
      </c>
      <c r="D9096" s="42">
        <v>1800</v>
      </c>
      <c r="E9096" s="43">
        <v>44621</v>
      </c>
    </row>
    <row r="9097" spans="1:5" x14ac:dyDescent="0.25">
      <c r="A9097" s="41" t="s">
        <v>75</v>
      </c>
      <c r="B9097" s="42">
        <v>1.0680000000000001</v>
      </c>
      <c r="C9097" s="42">
        <v>1746</v>
      </c>
      <c r="D9097" s="42">
        <v>1634.83</v>
      </c>
      <c r="E9097" s="43">
        <v>44621</v>
      </c>
    </row>
    <row r="9098" spans="1:5" x14ac:dyDescent="0.25">
      <c r="A9098" s="41" t="s">
        <v>75</v>
      </c>
      <c r="B9098" s="42">
        <v>3.4119999999999999</v>
      </c>
      <c r="C9098" s="42">
        <v>5118</v>
      </c>
      <c r="D9098" s="42">
        <v>1500</v>
      </c>
      <c r="E9098" s="43">
        <v>44621</v>
      </c>
    </row>
    <row r="9099" spans="1:5" x14ac:dyDescent="0.25">
      <c r="A9099" s="41" t="s">
        <v>75</v>
      </c>
      <c r="B9099" s="42">
        <v>0.21299999999999999</v>
      </c>
      <c r="C9099" s="42">
        <v>319.5</v>
      </c>
      <c r="D9099" s="42">
        <v>1500</v>
      </c>
      <c r="E9099" s="43">
        <v>44621</v>
      </c>
    </row>
    <row r="9100" spans="1:5" x14ac:dyDescent="0.25">
      <c r="A9100" s="41" t="s">
        <v>75</v>
      </c>
      <c r="B9100" s="42">
        <v>1.0680000000000001</v>
      </c>
      <c r="C9100" s="42">
        <v>1602</v>
      </c>
      <c r="D9100" s="42">
        <v>1500</v>
      </c>
      <c r="E9100" s="43">
        <v>44621</v>
      </c>
    </row>
    <row r="9101" spans="1:5" x14ac:dyDescent="0.25">
      <c r="A9101" s="41" t="s">
        <v>75</v>
      </c>
      <c r="B9101" s="42">
        <v>0.21299999999999999</v>
      </c>
      <c r="C9101" s="42">
        <v>319.5</v>
      </c>
      <c r="D9101" s="42">
        <v>1500</v>
      </c>
      <c r="E9101" s="43">
        <v>44621</v>
      </c>
    </row>
    <row r="9102" spans="1:5" x14ac:dyDescent="0.25">
      <c r="A9102" s="41" t="s">
        <v>193</v>
      </c>
      <c r="B9102" s="42">
        <v>7.6999999999999999E-2</v>
      </c>
      <c r="C9102" s="42">
        <v>231</v>
      </c>
      <c r="D9102" s="42">
        <v>3000</v>
      </c>
      <c r="E9102" s="43">
        <v>44621</v>
      </c>
    </row>
    <row r="9103" spans="1:5" x14ac:dyDescent="0.25">
      <c r="A9103" s="41" t="s">
        <v>193</v>
      </c>
      <c r="B9103" s="42">
        <v>2.0579999999999998</v>
      </c>
      <c r="C9103" s="42">
        <v>6954</v>
      </c>
      <c r="D9103" s="42">
        <v>3379.01</v>
      </c>
      <c r="E9103" s="43">
        <v>44621</v>
      </c>
    </row>
    <row r="9104" spans="1:5" x14ac:dyDescent="0.25">
      <c r="A9104" s="41" t="s">
        <v>193</v>
      </c>
      <c r="B9104" s="42">
        <v>3.1E-2</v>
      </c>
      <c r="C9104" s="42">
        <v>111.6</v>
      </c>
      <c r="D9104" s="42">
        <v>3600</v>
      </c>
      <c r="E9104" s="43">
        <v>44621</v>
      </c>
    </row>
    <row r="9105" spans="1:5" x14ac:dyDescent="0.25">
      <c r="A9105" s="41" t="s">
        <v>193</v>
      </c>
      <c r="B9105" s="42">
        <v>3.1E-2</v>
      </c>
      <c r="C9105" s="42">
        <v>111.6</v>
      </c>
      <c r="D9105" s="42">
        <v>3600</v>
      </c>
      <c r="E9105" s="43">
        <v>44621</v>
      </c>
    </row>
    <row r="9106" spans="1:5" x14ac:dyDescent="0.25">
      <c r="A9106" s="41" t="s">
        <v>193</v>
      </c>
      <c r="B9106" s="42">
        <v>1.9379999999999999</v>
      </c>
      <c r="C9106" s="42">
        <v>5546.8</v>
      </c>
      <c r="D9106" s="42">
        <v>2862.13</v>
      </c>
      <c r="E9106" s="43">
        <v>44621</v>
      </c>
    </row>
    <row r="9107" spans="1:5" x14ac:dyDescent="0.25">
      <c r="A9107" s="41" t="s">
        <v>193</v>
      </c>
      <c r="B9107" s="42">
        <v>4.4999999999999998E-2</v>
      </c>
      <c r="C9107" s="42">
        <v>112.5</v>
      </c>
      <c r="D9107" s="42">
        <v>2500</v>
      </c>
      <c r="E9107" s="43">
        <v>44621</v>
      </c>
    </row>
    <row r="9108" spans="1:5" x14ac:dyDescent="0.25">
      <c r="A9108" s="41" t="s">
        <v>193</v>
      </c>
      <c r="B9108" s="42">
        <v>6.2E-2</v>
      </c>
      <c r="C9108" s="42">
        <v>155</v>
      </c>
      <c r="D9108" s="42">
        <v>2500</v>
      </c>
      <c r="E9108" s="43">
        <v>44621</v>
      </c>
    </row>
    <row r="9109" spans="1:5" x14ac:dyDescent="0.25">
      <c r="A9109" s="41" t="s">
        <v>193</v>
      </c>
      <c r="B9109" s="42">
        <v>6.2E-2</v>
      </c>
      <c r="C9109" s="42">
        <v>155</v>
      </c>
      <c r="D9109" s="42">
        <v>2500</v>
      </c>
      <c r="E9109" s="43">
        <v>44621</v>
      </c>
    </row>
    <row r="9110" spans="1:5" x14ac:dyDescent="0.25">
      <c r="A9110" s="41" t="s">
        <v>193</v>
      </c>
      <c r="B9110" s="42">
        <v>6.6000000000000003E-2</v>
      </c>
      <c r="C9110" s="42">
        <v>165</v>
      </c>
      <c r="D9110" s="42">
        <v>2500</v>
      </c>
      <c r="E9110" s="43">
        <v>44621</v>
      </c>
    </row>
    <row r="9111" spans="1:5" x14ac:dyDescent="0.25">
      <c r="A9111" s="41" t="s">
        <v>193</v>
      </c>
      <c r="B9111" s="42">
        <v>7.6999999999999999E-2</v>
      </c>
      <c r="C9111" s="42">
        <v>192.5</v>
      </c>
      <c r="D9111" s="42">
        <v>2500</v>
      </c>
      <c r="E9111" s="43">
        <v>44621</v>
      </c>
    </row>
    <row r="9112" spans="1:5" x14ac:dyDescent="0.25">
      <c r="A9112" s="41" t="s">
        <v>193</v>
      </c>
      <c r="B9112" s="42">
        <v>7.6999999999999999E-2</v>
      </c>
      <c r="C9112" s="42">
        <v>192.5</v>
      </c>
      <c r="D9112" s="42">
        <v>2500</v>
      </c>
      <c r="E9112" s="43">
        <v>44621</v>
      </c>
    </row>
    <row r="9113" spans="1:5" x14ac:dyDescent="0.25">
      <c r="A9113" s="41" t="s">
        <v>193</v>
      </c>
      <c r="B9113" s="42">
        <v>3.0609999999999999</v>
      </c>
      <c r="C9113" s="42">
        <v>10615</v>
      </c>
      <c r="D9113" s="42">
        <v>3467.82</v>
      </c>
      <c r="E9113" s="43">
        <v>44621</v>
      </c>
    </row>
    <row r="9114" spans="1:5" x14ac:dyDescent="0.25">
      <c r="A9114" s="41" t="s">
        <v>193</v>
      </c>
      <c r="B9114" s="42">
        <v>5.2999999999999999E-2</v>
      </c>
      <c r="C9114" s="42">
        <v>161.65</v>
      </c>
      <c r="D9114" s="42">
        <v>3050</v>
      </c>
      <c r="E9114" s="43">
        <v>44621</v>
      </c>
    </row>
    <row r="9115" spans="1:5" x14ac:dyDescent="0.25">
      <c r="A9115" s="41" t="s">
        <v>193</v>
      </c>
      <c r="B9115" s="42">
        <v>2.3E-2</v>
      </c>
      <c r="C9115" s="42">
        <v>70.150000000000006</v>
      </c>
      <c r="D9115" s="42">
        <v>3050</v>
      </c>
      <c r="E9115" s="43">
        <v>44621</v>
      </c>
    </row>
    <row r="9116" spans="1:5" x14ac:dyDescent="0.25">
      <c r="A9116" s="41" t="s">
        <v>193</v>
      </c>
      <c r="B9116" s="42">
        <v>3.1E-2</v>
      </c>
      <c r="C9116" s="42">
        <v>94.55</v>
      </c>
      <c r="D9116" s="42">
        <v>3050</v>
      </c>
      <c r="E9116" s="43">
        <v>44621</v>
      </c>
    </row>
    <row r="9117" spans="1:5" x14ac:dyDescent="0.25">
      <c r="A9117" s="41" t="s">
        <v>193</v>
      </c>
      <c r="B9117" s="42">
        <v>0.123</v>
      </c>
      <c r="C9117" s="42">
        <v>375.15</v>
      </c>
      <c r="D9117" s="42">
        <v>3050</v>
      </c>
      <c r="E9117" s="43">
        <v>44621</v>
      </c>
    </row>
    <row r="9118" spans="1:5" x14ac:dyDescent="0.25">
      <c r="A9118" s="41" t="s">
        <v>193</v>
      </c>
      <c r="B9118" s="42">
        <v>2.57</v>
      </c>
      <c r="C9118" s="42">
        <v>17911</v>
      </c>
      <c r="D9118" s="42">
        <v>6969.26</v>
      </c>
      <c r="E9118" s="43">
        <v>44621</v>
      </c>
    </row>
    <row r="9119" spans="1:5" x14ac:dyDescent="0.25">
      <c r="A9119" s="41" t="s">
        <v>193</v>
      </c>
      <c r="B9119" s="42">
        <v>0.123</v>
      </c>
      <c r="C9119" s="42">
        <v>861</v>
      </c>
      <c r="D9119" s="42">
        <v>7000</v>
      </c>
      <c r="E9119" s="43">
        <v>44621</v>
      </c>
    </row>
    <row r="9120" spans="1:5" x14ac:dyDescent="0.25">
      <c r="A9120" s="41" t="s">
        <v>78</v>
      </c>
      <c r="B9120" s="42">
        <v>0.44400000000000001</v>
      </c>
      <c r="C9120" s="42">
        <v>427.72</v>
      </c>
      <c r="D9120" s="42">
        <v>963.33</v>
      </c>
      <c r="E9120" s="43">
        <v>44621</v>
      </c>
    </row>
    <row r="9121" spans="1:5" x14ac:dyDescent="0.25">
      <c r="A9121" s="41" t="s">
        <v>78</v>
      </c>
      <c r="B9121" s="42">
        <v>4.2</v>
      </c>
      <c r="C9121" s="42">
        <v>4050.77</v>
      </c>
      <c r="D9121" s="42">
        <v>964.47</v>
      </c>
      <c r="E9121" s="43">
        <v>44621</v>
      </c>
    </row>
    <row r="9122" spans="1:5" x14ac:dyDescent="0.25">
      <c r="A9122" s="41" t="s">
        <v>78</v>
      </c>
      <c r="B9122" s="42">
        <v>0.82899999999999996</v>
      </c>
      <c r="C9122" s="42">
        <v>911.9</v>
      </c>
      <c r="D9122" s="42">
        <v>1100</v>
      </c>
      <c r="E9122" s="43">
        <v>44621</v>
      </c>
    </row>
    <row r="9123" spans="1:5" x14ac:dyDescent="0.25">
      <c r="A9123" s="41" t="s">
        <v>78</v>
      </c>
      <c r="B9123" s="42">
        <v>0.33300000000000002</v>
      </c>
      <c r="C9123" s="42">
        <v>366.3</v>
      </c>
      <c r="D9123" s="42">
        <v>1100</v>
      </c>
      <c r="E9123" s="43">
        <v>44621</v>
      </c>
    </row>
    <row r="9124" spans="1:5" x14ac:dyDescent="0.25">
      <c r="A9124" s="41" t="s">
        <v>78</v>
      </c>
      <c r="B9124" s="42">
        <v>0.4</v>
      </c>
      <c r="C9124" s="42">
        <v>440</v>
      </c>
      <c r="D9124" s="42">
        <v>1100</v>
      </c>
      <c r="E9124" s="43">
        <v>44621</v>
      </c>
    </row>
    <row r="9125" spans="1:5" x14ac:dyDescent="0.25">
      <c r="A9125" s="41" t="s">
        <v>78</v>
      </c>
      <c r="B9125" s="42">
        <v>2.2519999999999998</v>
      </c>
      <c r="C9125" s="42">
        <v>2477.1999999999998</v>
      </c>
      <c r="D9125" s="42">
        <v>1100</v>
      </c>
      <c r="E9125" s="43">
        <v>44621</v>
      </c>
    </row>
    <row r="9126" spans="1:5" x14ac:dyDescent="0.25">
      <c r="A9126" s="41" t="s">
        <v>78</v>
      </c>
      <c r="B9126" s="42">
        <v>0.33300000000000002</v>
      </c>
      <c r="C9126" s="42">
        <v>366.3</v>
      </c>
      <c r="D9126" s="42">
        <v>1100</v>
      </c>
      <c r="E9126" s="43">
        <v>44621</v>
      </c>
    </row>
    <row r="9127" spans="1:5" x14ac:dyDescent="0.25">
      <c r="A9127" s="41" t="s">
        <v>78</v>
      </c>
      <c r="B9127" s="42">
        <v>6.7000000000000004E-2</v>
      </c>
      <c r="C9127" s="42">
        <v>73.7</v>
      </c>
      <c r="D9127" s="42">
        <v>1100</v>
      </c>
      <c r="E9127" s="43">
        <v>44621</v>
      </c>
    </row>
    <row r="9128" spans="1:5" x14ac:dyDescent="0.25">
      <c r="A9128" s="41" t="s">
        <v>78</v>
      </c>
      <c r="B9128" s="42">
        <v>0.63300000000000001</v>
      </c>
      <c r="C9128" s="42">
        <v>696.3</v>
      </c>
      <c r="D9128" s="42">
        <v>1100</v>
      </c>
      <c r="E9128" s="43">
        <v>44621</v>
      </c>
    </row>
    <row r="9129" spans="1:5" x14ac:dyDescent="0.25">
      <c r="A9129" s="41" t="s">
        <v>78</v>
      </c>
      <c r="B9129" s="42">
        <v>1.5980000000000001</v>
      </c>
      <c r="C9129" s="42">
        <v>1757.8</v>
      </c>
      <c r="D9129" s="42">
        <v>1100</v>
      </c>
      <c r="E9129" s="43">
        <v>44621</v>
      </c>
    </row>
    <row r="9130" spans="1:5" x14ac:dyDescent="0.25">
      <c r="A9130" s="41" t="s">
        <v>78</v>
      </c>
      <c r="B9130" s="42">
        <v>5.5549999999999997</v>
      </c>
      <c r="C9130" s="42">
        <v>6110.5</v>
      </c>
      <c r="D9130" s="42">
        <v>1100</v>
      </c>
      <c r="E9130" s="43">
        <v>44621</v>
      </c>
    </row>
    <row r="9131" spans="1:5" x14ac:dyDescent="0.25">
      <c r="A9131" s="41" t="s">
        <v>78</v>
      </c>
      <c r="B9131" s="42">
        <v>0.92600000000000005</v>
      </c>
      <c r="C9131" s="42">
        <v>1018.6</v>
      </c>
      <c r="D9131" s="42">
        <v>1100</v>
      </c>
      <c r="E9131" s="43">
        <v>44621</v>
      </c>
    </row>
    <row r="9132" spans="1:5" x14ac:dyDescent="0.25">
      <c r="A9132" s="41" t="s">
        <v>78</v>
      </c>
      <c r="B9132" s="42">
        <v>0.55600000000000005</v>
      </c>
      <c r="C9132" s="42">
        <v>611.6</v>
      </c>
      <c r="D9132" s="42">
        <v>1100</v>
      </c>
      <c r="E9132" s="43">
        <v>44621</v>
      </c>
    </row>
    <row r="9133" spans="1:5" x14ac:dyDescent="0.25">
      <c r="A9133" s="41" t="s">
        <v>78</v>
      </c>
      <c r="B9133" s="42">
        <v>0.4</v>
      </c>
      <c r="C9133" s="42">
        <v>440</v>
      </c>
      <c r="D9133" s="42">
        <v>1100</v>
      </c>
      <c r="E9133" s="43">
        <v>44621</v>
      </c>
    </row>
    <row r="9134" spans="1:5" x14ac:dyDescent="0.25">
      <c r="A9134" s="41" t="s">
        <v>78</v>
      </c>
      <c r="B9134" s="42">
        <v>2.56</v>
      </c>
      <c r="C9134" s="42">
        <v>2816</v>
      </c>
      <c r="D9134" s="42">
        <v>1100</v>
      </c>
      <c r="E9134" s="43">
        <v>44621</v>
      </c>
    </row>
    <row r="9135" spans="1:5" x14ac:dyDescent="0.25">
      <c r="A9135" s="41" t="s">
        <v>78</v>
      </c>
      <c r="B9135" s="42">
        <v>6.7000000000000004E-2</v>
      </c>
      <c r="C9135" s="42">
        <v>73.7</v>
      </c>
      <c r="D9135" s="42">
        <v>1100</v>
      </c>
      <c r="E9135" s="43">
        <v>44621</v>
      </c>
    </row>
    <row r="9136" spans="1:5" x14ac:dyDescent="0.25">
      <c r="A9136" s="41" t="s">
        <v>78</v>
      </c>
      <c r="B9136" s="42">
        <v>3.1930000000000001</v>
      </c>
      <c r="C9136" s="42">
        <v>3512.3</v>
      </c>
      <c r="D9136" s="42">
        <v>1100</v>
      </c>
      <c r="E9136" s="43">
        <v>44621</v>
      </c>
    </row>
    <row r="9137" spans="1:5" x14ac:dyDescent="0.25">
      <c r="A9137" s="41" t="s">
        <v>78</v>
      </c>
      <c r="B9137" s="42">
        <v>2.6459999999999999</v>
      </c>
      <c r="C9137" s="42">
        <v>2900.33</v>
      </c>
      <c r="D9137" s="42">
        <v>1096.1199999999999</v>
      </c>
      <c r="E9137" s="43">
        <v>44621</v>
      </c>
    </row>
    <row r="9138" spans="1:5" x14ac:dyDescent="0.25">
      <c r="A9138" s="41" t="s">
        <v>78</v>
      </c>
      <c r="B9138" s="42">
        <v>3.4</v>
      </c>
      <c r="C9138" s="42">
        <v>3725.12</v>
      </c>
      <c r="D9138" s="42">
        <v>1095.6199999999999</v>
      </c>
      <c r="E9138" s="43">
        <v>44621</v>
      </c>
    </row>
    <row r="9139" spans="1:5" x14ac:dyDescent="0.25">
      <c r="A9139" s="41" t="s">
        <v>78</v>
      </c>
      <c r="B9139" s="42">
        <v>0.92200000000000004</v>
      </c>
      <c r="C9139" s="42">
        <v>1010.17</v>
      </c>
      <c r="D9139" s="42">
        <v>1095.6300000000001</v>
      </c>
      <c r="E9139" s="43">
        <v>44621</v>
      </c>
    </row>
    <row r="9140" spans="1:5" x14ac:dyDescent="0.25">
      <c r="A9140" s="41" t="s">
        <v>78</v>
      </c>
      <c r="B9140" s="42">
        <v>0.5</v>
      </c>
      <c r="C9140" s="42">
        <v>547.80999999999995</v>
      </c>
      <c r="D9140" s="42">
        <v>1095.6199999999999</v>
      </c>
      <c r="E9140" s="43">
        <v>44621</v>
      </c>
    </row>
    <row r="9141" spans="1:5" x14ac:dyDescent="0.25">
      <c r="A9141" s="41" t="s">
        <v>78</v>
      </c>
      <c r="B9141" s="42">
        <v>0.55600000000000005</v>
      </c>
      <c r="C9141" s="42">
        <v>609.16999999999996</v>
      </c>
      <c r="D9141" s="42">
        <v>1095.6300000000001</v>
      </c>
      <c r="E9141" s="43">
        <v>44621</v>
      </c>
    </row>
    <row r="9142" spans="1:5" x14ac:dyDescent="0.25">
      <c r="A9142" s="41" t="s">
        <v>78</v>
      </c>
      <c r="B9142" s="42">
        <v>0.27400000000000002</v>
      </c>
      <c r="C9142" s="42">
        <v>300.2</v>
      </c>
      <c r="D9142" s="42">
        <v>1095.6199999999999</v>
      </c>
      <c r="E9142" s="43">
        <v>44621</v>
      </c>
    </row>
    <row r="9143" spans="1:5" x14ac:dyDescent="0.25">
      <c r="A9143" s="41" t="s">
        <v>78</v>
      </c>
      <c r="B9143" s="42">
        <v>0.2</v>
      </c>
      <c r="C9143" s="42">
        <v>221.26</v>
      </c>
      <c r="D9143" s="42">
        <v>1106.3</v>
      </c>
      <c r="E9143" s="43">
        <v>44621</v>
      </c>
    </row>
    <row r="9144" spans="1:5" x14ac:dyDescent="0.25">
      <c r="A9144" s="41" t="s">
        <v>78</v>
      </c>
      <c r="B9144" s="42">
        <v>2.6</v>
      </c>
      <c r="C9144" s="42">
        <v>2836.6</v>
      </c>
      <c r="D9144" s="42">
        <v>1091</v>
      </c>
      <c r="E9144" s="43">
        <v>44621</v>
      </c>
    </row>
    <row r="9145" spans="1:5" x14ac:dyDescent="0.25">
      <c r="A9145" s="41" t="s">
        <v>78</v>
      </c>
      <c r="B9145" s="42">
        <v>0.222</v>
      </c>
      <c r="C9145" s="42">
        <v>242.2</v>
      </c>
      <c r="D9145" s="42">
        <v>1090.99</v>
      </c>
      <c r="E9145" s="43">
        <v>44621</v>
      </c>
    </row>
    <row r="9146" spans="1:5" x14ac:dyDescent="0.25">
      <c r="A9146" s="41" t="s">
        <v>78</v>
      </c>
      <c r="B9146" s="42">
        <v>1.0580000000000001</v>
      </c>
      <c r="C9146" s="42">
        <v>1154.28</v>
      </c>
      <c r="D9146" s="42">
        <v>1091</v>
      </c>
      <c r="E9146" s="43">
        <v>44621</v>
      </c>
    </row>
    <row r="9147" spans="1:5" x14ac:dyDescent="0.25">
      <c r="A9147" s="41" t="s">
        <v>78</v>
      </c>
      <c r="B9147" s="42">
        <v>0.66700000000000004</v>
      </c>
      <c r="C9147" s="42">
        <v>727.7</v>
      </c>
      <c r="D9147" s="42">
        <v>1091</v>
      </c>
      <c r="E9147" s="43">
        <v>44621</v>
      </c>
    </row>
    <row r="9148" spans="1:5" x14ac:dyDescent="0.25">
      <c r="A9148" s="41" t="s">
        <v>78</v>
      </c>
      <c r="B9148" s="42">
        <v>0.3</v>
      </c>
      <c r="C9148" s="42">
        <v>327.3</v>
      </c>
      <c r="D9148" s="42">
        <v>1091</v>
      </c>
      <c r="E9148" s="43">
        <v>44621</v>
      </c>
    </row>
    <row r="9149" spans="1:5" x14ac:dyDescent="0.25">
      <c r="A9149" s="41" t="s">
        <v>78</v>
      </c>
      <c r="B9149" s="42">
        <v>2.3380000000000001</v>
      </c>
      <c r="C9149" s="42">
        <v>2550.7600000000002</v>
      </c>
      <c r="D9149" s="42">
        <v>1091</v>
      </c>
      <c r="E9149" s="43">
        <v>44621</v>
      </c>
    </row>
    <row r="9150" spans="1:5" x14ac:dyDescent="0.25">
      <c r="A9150" s="41" t="s">
        <v>78</v>
      </c>
      <c r="B9150" s="42">
        <v>6.7000000000000004E-2</v>
      </c>
      <c r="C9150" s="42">
        <v>73.099999999999994</v>
      </c>
      <c r="D9150" s="42">
        <v>1091.04</v>
      </c>
      <c r="E9150" s="43">
        <v>44621</v>
      </c>
    </row>
    <row r="9151" spans="1:5" x14ac:dyDescent="0.25">
      <c r="A9151" s="41" t="s">
        <v>78</v>
      </c>
      <c r="B9151" s="42">
        <v>2.7480000000000002</v>
      </c>
      <c r="C9151" s="42">
        <v>2998.06</v>
      </c>
      <c r="D9151" s="42">
        <v>1091</v>
      </c>
      <c r="E9151" s="43">
        <v>44621</v>
      </c>
    </row>
    <row r="9152" spans="1:5" x14ac:dyDescent="0.25">
      <c r="A9152" s="41" t="s">
        <v>252</v>
      </c>
      <c r="B9152" s="42">
        <v>1.667</v>
      </c>
      <c r="C9152" s="42">
        <v>800.1</v>
      </c>
      <c r="D9152" s="42">
        <v>479.96</v>
      </c>
      <c r="E9152" s="43">
        <v>44621</v>
      </c>
    </row>
    <row r="9153" spans="1:5" x14ac:dyDescent="0.25">
      <c r="A9153" s="41" t="s">
        <v>252</v>
      </c>
      <c r="B9153" s="42">
        <v>4.3330000000000002</v>
      </c>
      <c r="C9153" s="42">
        <v>1299.9000000000001</v>
      </c>
      <c r="D9153" s="42">
        <v>300</v>
      </c>
      <c r="E9153" s="43">
        <v>44621</v>
      </c>
    </row>
    <row r="9154" spans="1:5" x14ac:dyDescent="0.25">
      <c r="A9154" s="41" t="s">
        <v>252</v>
      </c>
      <c r="B9154" s="42">
        <v>0.7</v>
      </c>
      <c r="C9154" s="42">
        <v>210</v>
      </c>
      <c r="D9154" s="42">
        <v>300</v>
      </c>
      <c r="E9154" s="43">
        <v>44621</v>
      </c>
    </row>
    <row r="9155" spans="1:5" x14ac:dyDescent="0.25">
      <c r="A9155" s="41" t="s">
        <v>79</v>
      </c>
      <c r="B9155" s="42">
        <v>1.667</v>
      </c>
      <c r="C9155" s="42">
        <v>250.05</v>
      </c>
      <c r="D9155" s="42">
        <v>150</v>
      </c>
      <c r="E9155" s="43">
        <v>44621</v>
      </c>
    </row>
    <row r="9156" spans="1:5" x14ac:dyDescent="0.25">
      <c r="A9156" s="41" t="s">
        <v>79</v>
      </c>
      <c r="B9156" s="42">
        <v>4.1669999999999998</v>
      </c>
      <c r="C9156" s="42">
        <v>625.04999999999995</v>
      </c>
      <c r="D9156" s="42">
        <v>150</v>
      </c>
      <c r="E9156" s="43">
        <v>44621</v>
      </c>
    </row>
    <row r="9157" spans="1:5" x14ac:dyDescent="0.25">
      <c r="A9157" s="41" t="s">
        <v>79</v>
      </c>
      <c r="B9157" s="42">
        <v>2</v>
      </c>
      <c r="C9157" s="42">
        <v>300</v>
      </c>
      <c r="D9157" s="42">
        <v>150</v>
      </c>
      <c r="E9157" s="43">
        <v>44621</v>
      </c>
    </row>
    <row r="9158" spans="1:5" x14ac:dyDescent="0.25">
      <c r="A9158" s="41" t="s">
        <v>79</v>
      </c>
      <c r="B9158" s="42">
        <v>2.5</v>
      </c>
      <c r="C9158" s="42">
        <v>375</v>
      </c>
      <c r="D9158" s="42">
        <v>150</v>
      </c>
      <c r="E9158" s="43">
        <v>44621</v>
      </c>
    </row>
    <row r="9159" spans="1:5" x14ac:dyDescent="0.25">
      <c r="A9159" s="41" t="s">
        <v>79</v>
      </c>
      <c r="B9159" s="42">
        <v>2</v>
      </c>
      <c r="C9159" s="42">
        <v>300</v>
      </c>
      <c r="D9159" s="42">
        <v>150</v>
      </c>
      <c r="E9159" s="43">
        <v>44621</v>
      </c>
    </row>
    <row r="9160" spans="1:5" x14ac:dyDescent="0.25">
      <c r="A9160" s="41" t="s">
        <v>79</v>
      </c>
      <c r="B9160" s="42">
        <v>2.0649999999999999</v>
      </c>
      <c r="C9160" s="42">
        <v>309.75</v>
      </c>
      <c r="D9160" s="42">
        <v>150</v>
      </c>
      <c r="E9160" s="43">
        <v>44621</v>
      </c>
    </row>
    <row r="9161" spans="1:5" x14ac:dyDescent="0.25">
      <c r="A9161" s="41" t="s">
        <v>79</v>
      </c>
      <c r="B9161" s="42">
        <v>0.26300000000000001</v>
      </c>
      <c r="C9161" s="42">
        <v>39.450000000000003</v>
      </c>
      <c r="D9161" s="42">
        <v>150</v>
      </c>
      <c r="E9161" s="43">
        <v>44621</v>
      </c>
    </row>
    <row r="9162" spans="1:5" x14ac:dyDescent="0.25">
      <c r="A9162" s="41" t="s">
        <v>79</v>
      </c>
      <c r="B9162" s="42">
        <v>2.871</v>
      </c>
      <c r="C9162" s="42">
        <v>430.65</v>
      </c>
      <c r="D9162" s="42">
        <v>150</v>
      </c>
      <c r="E9162" s="43">
        <v>44621</v>
      </c>
    </row>
    <row r="9163" spans="1:5" x14ac:dyDescent="0.25">
      <c r="A9163" s="41" t="s">
        <v>79</v>
      </c>
      <c r="B9163" s="42">
        <v>1.417</v>
      </c>
      <c r="C9163" s="42">
        <v>212.55</v>
      </c>
      <c r="D9163" s="42">
        <v>150</v>
      </c>
      <c r="E9163" s="43">
        <v>44621</v>
      </c>
    </row>
    <row r="9164" spans="1:5" x14ac:dyDescent="0.25">
      <c r="A9164" s="41" t="s">
        <v>79</v>
      </c>
      <c r="B9164" s="42">
        <v>2.984</v>
      </c>
      <c r="C9164" s="42">
        <v>447.6</v>
      </c>
      <c r="D9164" s="42">
        <v>150</v>
      </c>
      <c r="E9164" s="43">
        <v>44621</v>
      </c>
    </row>
    <row r="9165" spans="1:5" x14ac:dyDescent="0.25">
      <c r="A9165" s="41" t="s">
        <v>79</v>
      </c>
      <c r="B9165" s="42">
        <v>1.2370000000000001</v>
      </c>
      <c r="C9165" s="42">
        <v>185.55</v>
      </c>
      <c r="D9165" s="42">
        <v>150</v>
      </c>
      <c r="E9165" s="43">
        <v>44621</v>
      </c>
    </row>
    <row r="9166" spans="1:5" x14ac:dyDescent="0.25">
      <c r="A9166" s="41" t="s">
        <v>79</v>
      </c>
      <c r="B9166" s="42">
        <v>4</v>
      </c>
      <c r="C9166" s="42">
        <v>600</v>
      </c>
      <c r="D9166" s="42">
        <v>150</v>
      </c>
      <c r="E9166" s="43">
        <v>44621</v>
      </c>
    </row>
    <row r="9167" spans="1:5" x14ac:dyDescent="0.25">
      <c r="A9167" s="41" t="s">
        <v>79</v>
      </c>
      <c r="B9167" s="42">
        <v>1.667</v>
      </c>
      <c r="C9167" s="42">
        <v>250.05</v>
      </c>
      <c r="D9167" s="42">
        <v>150</v>
      </c>
      <c r="E9167" s="43">
        <v>44621</v>
      </c>
    </row>
    <row r="9168" spans="1:5" x14ac:dyDescent="0.25">
      <c r="A9168" s="41" t="s">
        <v>79</v>
      </c>
      <c r="B9168" s="42">
        <v>4.7859999999999996</v>
      </c>
      <c r="C9168" s="42">
        <v>717.9</v>
      </c>
      <c r="D9168" s="42">
        <v>150</v>
      </c>
      <c r="E9168" s="43">
        <v>44621</v>
      </c>
    </row>
    <row r="9169" spans="1:5" x14ac:dyDescent="0.25">
      <c r="A9169" s="41" t="s">
        <v>79</v>
      </c>
      <c r="B9169" s="42">
        <v>3.9430000000000001</v>
      </c>
      <c r="C9169" s="42">
        <v>591.45000000000005</v>
      </c>
      <c r="D9169" s="42">
        <v>150</v>
      </c>
      <c r="E9169" s="43">
        <v>44621</v>
      </c>
    </row>
    <row r="9170" spans="1:5" x14ac:dyDescent="0.25">
      <c r="A9170" s="41" t="s">
        <v>79</v>
      </c>
      <c r="B9170" s="42">
        <v>0.309</v>
      </c>
      <c r="C9170" s="42">
        <v>46.35</v>
      </c>
      <c r="D9170" s="42">
        <v>150</v>
      </c>
      <c r="E9170" s="43">
        <v>44621</v>
      </c>
    </row>
    <row r="9171" spans="1:5" x14ac:dyDescent="0.25">
      <c r="A9171" s="41" t="s">
        <v>79</v>
      </c>
      <c r="B9171" s="42">
        <v>4.1669999999999998</v>
      </c>
      <c r="C9171" s="42">
        <v>625.04999999999995</v>
      </c>
      <c r="D9171" s="42">
        <v>150</v>
      </c>
      <c r="E9171" s="43">
        <v>44621</v>
      </c>
    </row>
    <row r="9172" spans="1:5" x14ac:dyDescent="0.25">
      <c r="A9172" s="41" t="s">
        <v>79</v>
      </c>
      <c r="B9172" s="42">
        <v>0.92800000000000005</v>
      </c>
      <c r="C9172" s="42">
        <v>139.19999999999999</v>
      </c>
      <c r="D9172" s="42">
        <v>150</v>
      </c>
      <c r="E9172" s="43">
        <v>44621</v>
      </c>
    </row>
    <row r="9173" spans="1:5" x14ac:dyDescent="0.25">
      <c r="A9173" s="41" t="s">
        <v>79</v>
      </c>
      <c r="B9173" s="42">
        <v>9.8629999999999995</v>
      </c>
      <c r="C9173" s="42">
        <v>1479.45</v>
      </c>
      <c r="D9173" s="42">
        <v>150</v>
      </c>
      <c r="E9173" s="43">
        <v>44621</v>
      </c>
    </row>
    <row r="9174" spans="1:5" x14ac:dyDescent="0.25">
      <c r="A9174" s="41" t="s">
        <v>79</v>
      </c>
      <c r="B9174" s="42">
        <v>2.5</v>
      </c>
      <c r="C9174" s="42">
        <v>375</v>
      </c>
      <c r="D9174" s="42">
        <v>150</v>
      </c>
      <c r="E9174" s="43">
        <v>44621</v>
      </c>
    </row>
    <row r="9175" spans="1:5" x14ac:dyDescent="0.25">
      <c r="A9175" s="41" t="s">
        <v>79</v>
      </c>
      <c r="B9175" s="42">
        <v>1.9139999999999999</v>
      </c>
      <c r="C9175" s="42">
        <v>287.10000000000002</v>
      </c>
      <c r="D9175" s="42">
        <v>150</v>
      </c>
      <c r="E9175" s="43">
        <v>44621</v>
      </c>
    </row>
    <row r="9176" spans="1:5" x14ac:dyDescent="0.25">
      <c r="A9176" s="41" t="s">
        <v>79</v>
      </c>
      <c r="B9176" s="42">
        <v>0.61799999999999999</v>
      </c>
      <c r="C9176" s="42">
        <v>92.7</v>
      </c>
      <c r="D9176" s="42">
        <v>150</v>
      </c>
      <c r="E9176" s="43">
        <v>44621</v>
      </c>
    </row>
    <row r="9177" spans="1:5" x14ac:dyDescent="0.25">
      <c r="A9177" s="41" t="s">
        <v>79</v>
      </c>
      <c r="B9177" s="42">
        <v>2</v>
      </c>
      <c r="C9177" s="42">
        <v>300</v>
      </c>
      <c r="D9177" s="42">
        <v>150</v>
      </c>
      <c r="E9177" s="43">
        <v>44621</v>
      </c>
    </row>
    <row r="9178" spans="1:5" x14ac:dyDescent="0.25">
      <c r="A9178" s="41" t="s">
        <v>79</v>
      </c>
      <c r="B9178" s="42">
        <v>0.23200000000000001</v>
      </c>
      <c r="C9178" s="42">
        <v>34.799999999999997</v>
      </c>
      <c r="D9178" s="42">
        <v>150</v>
      </c>
      <c r="E9178" s="43">
        <v>44621</v>
      </c>
    </row>
    <row r="9179" spans="1:5" x14ac:dyDescent="0.25">
      <c r="A9179" s="41" t="s">
        <v>79</v>
      </c>
      <c r="B9179" s="42">
        <v>3.8359999999999999</v>
      </c>
      <c r="C9179" s="42">
        <v>575.4</v>
      </c>
      <c r="D9179" s="42">
        <v>150</v>
      </c>
      <c r="E9179" s="43">
        <v>44621</v>
      </c>
    </row>
    <row r="9180" spans="1:5" x14ac:dyDescent="0.25">
      <c r="A9180" s="41" t="s">
        <v>86</v>
      </c>
      <c r="B9180" s="42">
        <v>5.1749999999999998</v>
      </c>
      <c r="C9180" s="42">
        <v>3622.5</v>
      </c>
      <c r="D9180" s="42">
        <v>700</v>
      </c>
      <c r="E9180" s="43">
        <v>44621</v>
      </c>
    </row>
    <row r="9181" spans="1:5" x14ac:dyDescent="0.25">
      <c r="A9181" s="41" t="s">
        <v>86</v>
      </c>
      <c r="B9181" s="42">
        <v>5.1749999999999998</v>
      </c>
      <c r="C9181" s="42">
        <v>3622.5</v>
      </c>
      <c r="D9181" s="42">
        <v>700</v>
      </c>
      <c r="E9181" s="43">
        <v>44621</v>
      </c>
    </row>
    <row r="9182" spans="1:5" x14ac:dyDescent="0.25">
      <c r="A9182" s="41" t="s">
        <v>86</v>
      </c>
      <c r="B9182" s="42">
        <v>5.1749999999999998</v>
      </c>
      <c r="C9182" s="42">
        <v>3622.5</v>
      </c>
      <c r="D9182" s="42">
        <v>700</v>
      </c>
      <c r="E9182" s="43">
        <v>44621</v>
      </c>
    </row>
    <row r="9183" spans="1:5" x14ac:dyDescent="0.25">
      <c r="A9183" s="41" t="s">
        <v>86</v>
      </c>
      <c r="B9183" s="42">
        <v>5.65</v>
      </c>
      <c r="C9183" s="42">
        <v>3955</v>
      </c>
      <c r="D9183" s="42">
        <v>700</v>
      </c>
      <c r="E9183" s="43">
        <v>44621</v>
      </c>
    </row>
    <row r="9184" spans="1:5" x14ac:dyDescent="0.25">
      <c r="A9184" s="41" t="s">
        <v>86</v>
      </c>
      <c r="B9184" s="42">
        <v>6.4690000000000003</v>
      </c>
      <c r="C9184" s="42">
        <v>4528.3</v>
      </c>
      <c r="D9184" s="42">
        <v>700</v>
      </c>
      <c r="E9184" s="43">
        <v>44621</v>
      </c>
    </row>
    <row r="9185" spans="1:5" x14ac:dyDescent="0.25">
      <c r="A9185" s="41" t="s">
        <v>87</v>
      </c>
      <c r="B9185" s="42">
        <v>2.9969999999999999</v>
      </c>
      <c r="C9185" s="42">
        <v>659.34</v>
      </c>
      <c r="D9185" s="42">
        <v>220</v>
      </c>
      <c r="E9185" s="43">
        <v>44621</v>
      </c>
    </row>
    <row r="9186" spans="1:5" x14ac:dyDescent="0.25">
      <c r="A9186" s="41" t="s">
        <v>87</v>
      </c>
      <c r="B9186" s="42">
        <v>1.276</v>
      </c>
      <c r="C9186" s="42">
        <v>280.72000000000003</v>
      </c>
      <c r="D9186" s="42">
        <v>220</v>
      </c>
      <c r="E9186" s="43">
        <v>44621</v>
      </c>
    </row>
    <row r="9187" spans="1:5" x14ac:dyDescent="0.25">
      <c r="A9187" s="41" t="s">
        <v>87</v>
      </c>
      <c r="B9187" s="42">
        <v>22.437000000000001</v>
      </c>
      <c r="C9187" s="42">
        <v>3922.14</v>
      </c>
      <c r="D9187" s="42">
        <v>174.81</v>
      </c>
      <c r="E9187" s="43">
        <v>44621</v>
      </c>
    </row>
    <row r="9188" spans="1:5" x14ac:dyDescent="0.25">
      <c r="A9188" s="41" t="s">
        <v>87</v>
      </c>
      <c r="B9188" s="42">
        <v>4.6260000000000003</v>
      </c>
      <c r="C9188" s="42">
        <v>740.16</v>
      </c>
      <c r="D9188" s="42">
        <v>160</v>
      </c>
      <c r="E9188" s="43">
        <v>44621</v>
      </c>
    </row>
    <row r="9189" spans="1:5" x14ac:dyDescent="0.25">
      <c r="A9189" s="41" t="s">
        <v>87</v>
      </c>
      <c r="B9189" s="42">
        <v>2.9969999999999999</v>
      </c>
      <c r="C9189" s="42">
        <v>479.52</v>
      </c>
      <c r="D9189" s="42">
        <v>160</v>
      </c>
      <c r="E9189" s="43">
        <v>44621</v>
      </c>
    </row>
    <row r="9190" spans="1:5" x14ac:dyDescent="0.25">
      <c r="A9190" s="41" t="s">
        <v>87</v>
      </c>
      <c r="B9190" s="42">
        <v>2.016</v>
      </c>
      <c r="C9190" s="42">
        <v>353.34</v>
      </c>
      <c r="D9190" s="42">
        <v>175.27</v>
      </c>
      <c r="E9190" s="43">
        <v>44621</v>
      </c>
    </row>
    <row r="9191" spans="1:5" x14ac:dyDescent="0.25">
      <c r="A9191" s="41" t="s">
        <v>87</v>
      </c>
      <c r="B9191" s="42">
        <v>1.1479999999999999</v>
      </c>
      <c r="C9191" s="42">
        <v>206.64</v>
      </c>
      <c r="D9191" s="42">
        <v>180</v>
      </c>
      <c r="E9191" s="43">
        <v>44621</v>
      </c>
    </row>
    <row r="9192" spans="1:5" x14ac:dyDescent="0.25">
      <c r="A9192" s="41" t="s">
        <v>87</v>
      </c>
      <c r="B9192" s="42">
        <v>2.1440000000000001</v>
      </c>
      <c r="C9192" s="42">
        <v>385.92</v>
      </c>
      <c r="D9192" s="42">
        <v>180</v>
      </c>
      <c r="E9192" s="43">
        <v>44621</v>
      </c>
    </row>
    <row r="9193" spans="1:5" x14ac:dyDescent="0.25">
      <c r="A9193" s="41" t="s">
        <v>87</v>
      </c>
      <c r="B9193" s="42">
        <v>0.499</v>
      </c>
      <c r="C9193" s="42">
        <v>89.82</v>
      </c>
      <c r="D9193" s="42">
        <v>180</v>
      </c>
      <c r="E9193" s="43">
        <v>44621</v>
      </c>
    </row>
    <row r="9194" spans="1:5" x14ac:dyDescent="0.25">
      <c r="A9194" s="41" t="s">
        <v>87</v>
      </c>
      <c r="B9194" s="42">
        <v>1.925</v>
      </c>
      <c r="C9194" s="42">
        <v>346.5</v>
      </c>
      <c r="D9194" s="42">
        <v>180</v>
      </c>
      <c r="E9194" s="43">
        <v>44621</v>
      </c>
    </row>
    <row r="9195" spans="1:5" x14ac:dyDescent="0.25">
      <c r="A9195" s="41" t="s">
        <v>87</v>
      </c>
      <c r="B9195" s="42">
        <v>0.6</v>
      </c>
      <c r="C9195" s="42">
        <v>108</v>
      </c>
      <c r="D9195" s="42">
        <v>180</v>
      </c>
      <c r="E9195" s="43">
        <v>44621</v>
      </c>
    </row>
    <row r="9196" spans="1:5" x14ac:dyDescent="0.25">
      <c r="A9196" s="41" t="s">
        <v>87</v>
      </c>
      <c r="B9196" s="42">
        <v>0.96799999999999997</v>
      </c>
      <c r="C9196" s="42">
        <v>174.24</v>
      </c>
      <c r="D9196" s="42">
        <v>180</v>
      </c>
      <c r="E9196" s="43">
        <v>44621</v>
      </c>
    </row>
    <row r="9197" spans="1:5" x14ac:dyDescent="0.25">
      <c r="A9197" s="41" t="s">
        <v>87</v>
      </c>
      <c r="B9197" s="42">
        <v>1.798</v>
      </c>
      <c r="C9197" s="42">
        <v>323.64</v>
      </c>
      <c r="D9197" s="42">
        <v>180</v>
      </c>
      <c r="E9197" s="43">
        <v>44621</v>
      </c>
    </row>
    <row r="9198" spans="1:5" x14ac:dyDescent="0.25">
      <c r="A9198" s="41" t="s">
        <v>87</v>
      </c>
      <c r="B9198" s="42">
        <v>0.21299999999999999</v>
      </c>
      <c r="C9198" s="42">
        <v>38.340000000000003</v>
      </c>
      <c r="D9198" s="42">
        <v>180</v>
      </c>
      <c r="E9198" s="43">
        <v>44621</v>
      </c>
    </row>
    <row r="9199" spans="1:5" x14ac:dyDescent="0.25">
      <c r="A9199" s="41" t="s">
        <v>87</v>
      </c>
      <c r="B9199" s="42">
        <v>0.53600000000000003</v>
      </c>
      <c r="C9199" s="42">
        <v>96.48</v>
      </c>
      <c r="D9199" s="42">
        <v>180</v>
      </c>
      <c r="E9199" s="43">
        <v>44621</v>
      </c>
    </row>
    <row r="9200" spans="1:5" x14ac:dyDescent="0.25">
      <c r="A9200" s="41" t="s">
        <v>87</v>
      </c>
      <c r="B9200" s="42">
        <v>4.6260000000000003</v>
      </c>
      <c r="C9200" s="42">
        <v>832.68</v>
      </c>
      <c r="D9200" s="42">
        <v>180</v>
      </c>
      <c r="E9200" s="43">
        <v>44621</v>
      </c>
    </row>
    <row r="9201" spans="1:5" x14ac:dyDescent="0.25">
      <c r="A9201" s="41" t="s">
        <v>87</v>
      </c>
      <c r="B9201" s="42">
        <v>1.3779999999999999</v>
      </c>
      <c r="C9201" s="42">
        <v>248.04</v>
      </c>
      <c r="D9201" s="42">
        <v>180</v>
      </c>
      <c r="E9201" s="43">
        <v>44621</v>
      </c>
    </row>
    <row r="9202" spans="1:5" x14ac:dyDescent="0.25">
      <c r="A9202" s="41" t="s">
        <v>87</v>
      </c>
      <c r="B9202" s="42">
        <v>0.88</v>
      </c>
      <c r="C9202" s="42">
        <v>158.4</v>
      </c>
      <c r="D9202" s="42">
        <v>180</v>
      </c>
      <c r="E9202" s="43">
        <v>44621</v>
      </c>
    </row>
    <row r="9203" spans="1:5" x14ac:dyDescent="0.25">
      <c r="A9203" s="41" t="s">
        <v>87</v>
      </c>
      <c r="B9203" s="42">
        <v>2.0539999999999998</v>
      </c>
      <c r="C9203" s="42">
        <v>369.72</v>
      </c>
      <c r="D9203" s="42">
        <v>180</v>
      </c>
      <c r="E9203" s="43">
        <v>44621</v>
      </c>
    </row>
    <row r="9204" spans="1:5" x14ac:dyDescent="0.25">
      <c r="A9204" s="41" t="s">
        <v>87</v>
      </c>
      <c r="B9204" s="42">
        <v>7.6920000000000002</v>
      </c>
      <c r="C9204" s="42">
        <v>1384.56</v>
      </c>
      <c r="D9204" s="42">
        <v>180</v>
      </c>
      <c r="E9204" s="43">
        <v>44621</v>
      </c>
    </row>
    <row r="9205" spans="1:5" x14ac:dyDescent="0.25">
      <c r="A9205" s="41" t="s">
        <v>87</v>
      </c>
      <c r="B9205" s="42">
        <v>5.7830000000000004</v>
      </c>
      <c r="C9205" s="42">
        <v>1040.94</v>
      </c>
      <c r="D9205" s="42">
        <v>180</v>
      </c>
      <c r="E9205" s="43">
        <v>44621</v>
      </c>
    </row>
    <row r="9206" spans="1:5" x14ac:dyDescent="0.25">
      <c r="A9206" s="41" t="s">
        <v>87</v>
      </c>
      <c r="B9206" s="42">
        <v>0.58699999999999997</v>
      </c>
      <c r="C9206" s="42">
        <v>105.66</v>
      </c>
      <c r="D9206" s="42">
        <v>180</v>
      </c>
      <c r="E9206" s="43">
        <v>44621</v>
      </c>
    </row>
    <row r="9207" spans="1:5" x14ac:dyDescent="0.25">
      <c r="A9207" s="41" t="s">
        <v>87</v>
      </c>
      <c r="B9207" s="42">
        <v>3.42</v>
      </c>
      <c r="C9207" s="42">
        <v>615.6</v>
      </c>
      <c r="D9207" s="42">
        <v>180</v>
      </c>
      <c r="E9207" s="43">
        <v>44621</v>
      </c>
    </row>
    <row r="9208" spans="1:5" x14ac:dyDescent="0.25">
      <c r="A9208" s="41" t="s">
        <v>87</v>
      </c>
      <c r="B9208" s="42">
        <v>2.2970000000000002</v>
      </c>
      <c r="C9208" s="42">
        <v>413.46</v>
      </c>
      <c r="D9208" s="42">
        <v>180</v>
      </c>
      <c r="E9208" s="43">
        <v>44621</v>
      </c>
    </row>
    <row r="9209" spans="1:5" x14ac:dyDescent="0.25">
      <c r="A9209" s="41" t="s">
        <v>87</v>
      </c>
      <c r="B9209" s="42">
        <v>1.786</v>
      </c>
      <c r="C9209" s="42">
        <v>321.48</v>
      </c>
      <c r="D9209" s="42">
        <v>180</v>
      </c>
      <c r="E9209" s="43">
        <v>44621</v>
      </c>
    </row>
    <row r="9210" spans="1:5" x14ac:dyDescent="0.25">
      <c r="A9210" s="41" t="s">
        <v>87</v>
      </c>
      <c r="B9210" s="42">
        <v>3.85</v>
      </c>
      <c r="C9210" s="42">
        <v>693</v>
      </c>
      <c r="D9210" s="42">
        <v>180</v>
      </c>
      <c r="E9210" s="43">
        <v>44621</v>
      </c>
    </row>
    <row r="9211" spans="1:5" x14ac:dyDescent="0.25">
      <c r="A9211" s="41" t="s">
        <v>87</v>
      </c>
      <c r="B9211" s="42">
        <v>0.58699999999999997</v>
      </c>
      <c r="C9211" s="42">
        <v>105.66</v>
      </c>
      <c r="D9211" s="42">
        <v>180</v>
      </c>
      <c r="E9211" s="43">
        <v>44621</v>
      </c>
    </row>
    <row r="9212" spans="1:5" x14ac:dyDescent="0.25">
      <c r="A9212" s="41" t="s">
        <v>87</v>
      </c>
      <c r="B9212" s="42">
        <v>0.6</v>
      </c>
      <c r="C9212" s="42">
        <v>108</v>
      </c>
      <c r="D9212" s="42">
        <v>180</v>
      </c>
      <c r="E9212" s="43">
        <v>44621</v>
      </c>
    </row>
    <row r="9213" spans="1:5" x14ac:dyDescent="0.25">
      <c r="A9213" s="41" t="s">
        <v>87</v>
      </c>
      <c r="B9213" s="42">
        <v>2.3980000000000001</v>
      </c>
      <c r="C9213" s="42">
        <v>431.64</v>
      </c>
      <c r="D9213" s="42">
        <v>180</v>
      </c>
      <c r="E9213" s="43">
        <v>44621</v>
      </c>
    </row>
    <row r="9214" spans="1:5" x14ac:dyDescent="0.25">
      <c r="A9214" s="41" t="s">
        <v>87</v>
      </c>
      <c r="B9214" s="42">
        <v>0.69199999999999995</v>
      </c>
      <c r="C9214" s="42">
        <v>124.56</v>
      </c>
      <c r="D9214" s="42">
        <v>180</v>
      </c>
      <c r="E9214" s="43">
        <v>44621</v>
      </c>
    </row>
    <row r="9215" spans="1:5" x14ac:dyDescent="0.25">
      <c r="A9215" s="41" t="s">
        <v>87</v>
      </c>
      <c r="B9215" s="42">
        <v>4.6260000000000003</v>
      </c>
      <c r="C9215" s="42">
        <v>925.2</v>
      </c>
      <c r="D9215" s="42">
        <v>200</v>
      </c>
      <c r="E9215" s="43">
        <v>44621</v>
      </c>
    </row>
    <row r="9216" spans="1:5" x14ac:dyDescent="0.25">
      <c r="A9216" s="41" t="s">
        <v>87</v>
      </c>
      <c r="B9216" s="42">
        <v>1.1739999999999999</v>
      </c>
      <c r="C9216" s="42">
        <v>234.8</v>
      </c>
      <c r="D9216" s="42">
        <v>200</v>
      </c>
      <c r="E9216" s="43">
        <v>44621</v>
      </c>
    </row>
    <row r="9217" spans="1:5" x14ac:dyDescent="0.25">
      <c r="A9217" s="41" t="s">
        <v>87</v>
      </c>
      <c r="B9217" s="42">
        <v>0.96799999999999997</v>
      </c>
      <c r="C9217" s="42">
        <v>193.6</v>
      </c>
      <c r="D9217" s="42">
        <v>200</v>
      </c>
      <c r="E9217" s="43">
        <v>44621</v>
      </c>
    </row>
    <row r="9218" spans="1:5" x14ac:dyDescent="0.25">
      <c r="A9218" s="41" t="s">
        <v>87</v>
      </c>
      <c r="B9218" s="42">
        <v>3.85</v>
      </c>
      <c r="C9218" s="42">
        <v>770</v>
      </c>
      <c r="D9218" s="42">
        <v>200</v>
      </c>
      <c r="E9218" s="43">
        <v>44621</v>
      </c>
    </row>
    <row r="9219" spans="1:5" x14ac:dyDescent="0.25">
      <c r="A9219" s="41" t="s">
        <v>87</v>
      </c>
      <c r="B9219" s="42">
        <v>3.42</v>
      </c>
      <c r="C9219" s="42">
        <v>684</v>
      </c>
      <c r="D9219" s="42">
        <v>200</v>
      </c>
      <c r="E9219" s="43">
        <v>44621</v>
      </c>
    </row>
    <row r="9220" spans="1:5" x14ac:dyDescent="0.25">
      <c r="A9220" s="41" t="s">
        <v>87</v>
      </c>
      <c r="B9220" s="42">
        <v>0.25</v>
      </c>
      <c r="C9220" s="42">
        <v>50</v>
      </c>
      <c r="D9220" s="42">
        <v>200</v>
      </c>
      <c r="E9220" s="43">
        <v>44621</v>
      </c>
    </row>
    <row r="9221" spans="1:5" x14ac:dyDescent="0.25">
      <c r="A9221" s="41" t="s">
        <v>87</v>
      </c>
      <c r="B9221" s="42">
        <v>1.0209999999999999</v>
      </c>
      <c r="C9221" s="42">
        <v>204.2</v>
      </c>
      <c r="D9221" s="42">
        <v>200</v>
      </c>
      <c r="E9221" s="43">
        <v>44621</v>
      </c>
    </row>
    <row r="9222" spans="1:5" x14ac:dyDescent="0.25">
      <c r="A9222" s="41" t="s">
        <v>87</v>
      </c>
      <c r="B9222" s="42">
        <v>2.9969999999999999</v>
      </c>
      <c r="C9222" s="42">
        <v>599.4</v>
      </c>
      <c r="D9222" s="42">
        <v>200</v>
      </c>
      <c r="E9222" s="43">
        <v>44621</v>
      </c>
    </row>
    <row r="9223" spans="1:5" x14ac:dyDescent="0.25">
      <c r="A9223" s="41" t="s">
        <v>87</v>
      </c>
      <c r="B9223" s="42">
        <v>5.13</v>
      </c>
      <c r="C9223" s="42">
        <v>1026</v>
      </c>
      <c r="D9223" s="42">
        <v>200</v>
      </c>
      <c r="E9223" s="43">
        <v>44621</v>
      </c>
    </row>
    <row r="9224" spans="1:5" x14ac:dyDescent="0.25">
      <c r="A9224" s="41" t="s">
        <v>87</v>
      </c>
      <c r="B9224" s="42">
        <v>4.6260000000000003</v>
      </c>
      <c r="C9224" s="42">
        <v>925.2</v>
      </c>
      <c r="D9224" s="42">
        <v>200</v>
      </c>
      <c r="E9224" s="43">
        <v>44621</v>
      </c>
    </row>
    <row r="9225" spans="1:5" x14ac:dyDescent="0.25">
      <c r="A9225" s="41" t="s">
        <v>87</v>
      </c>
      <c r="B9225" s="42">
        <v>2.3980000000000001</v>
      </c>
      <c r="C9225" s="42">
        <v>479.6</v>
      </c>
      <c r="D9225" s="42">
        <v>200</v>
      </c>
      <c r="E9225" s="43">
        <v>44621</v>
      </c>
    </row>
    <row r="9226" spans="1:5" x14ac:dyDescent="0.25">
      <c r="A9226" s="41" t="s">
        <v>87</v>
      </c>
      <c r="B9226" s="42">
        <v>0.44</v>
      </c>
      <c r="C9226" s="42">
        <v>88</v>
      </c>
      <c r="D9226" s="42">
        <v>200</v>
      </c>
      <c r="E9226" s="43">
        <v>44621</v>
      </c>
    </row>
    <row r="9227" spans="1:5" x14ac:dyDescent="0.25">
      <c r="A9227" s="41" t="s">
        <v>87</v>
      </c>
      <c r="B9227" s="42">
        <v>1.71</v>
      </c>
      <c r="C9227" s="42">
        <v>342</v>
      </c>
      <c r="D9227" s="42">
        <v>200</v>
      </c>
      <c r="E9227" s="43">
        <v>44621</v>
      </c>
    </row>
    <row r="9228" spans="1:5" x14ac:dyDescent="0.25">
      <c r="A9228" s="41" t="s">
        <v>87</v>
      </c>
      <c r="B9228" s="42">
        <v>0.45900000000000002</v>
      </c>
      <c r="C9228" s="42">
        <v>91.8</v>
      </c>
      <c r="D9228" s="42">
        <v>200</v>
      </c>
      <c r="E9228" s="43">
        <v>44621</v>
      </c>
    </row>
    <row r="9229" spans="1:5" x14ac:dyDescent="0.25">
      <c r="A9229" s="41" t="s">
        <v>87</v>
      </c>
      <c r="B9229" s="42">
        <v>0.71499999999999997</v>
      </c>
      <c r="C9229" s="42">
        <v>143</v>
      </c>
      <c r="D9229" s="42">
        <v>200</v>
      </c>
      <c r="E9229" s="43">
        <v>44621</v>
      </c>
    </row>
    <row r="9230" spans="1:5" x14ac:dyDescent="0.25">
      <c r="A9230" s="41" t="s">
        <v>87</v>
      </c>
      <c r="B9230" s="42">
        <v>5.0599999999999996</v>
      </c>
      <c r="C9230" s="42">
        <v>1012</v>
      </c>
      <c r="D9230" s="42">
        <v>200</v>
      </c>
      <c r="E9230" s="43">
        <v>44621</v>
      </c>
    </row>
    <row r="9231" spans="1:5" x14ac:dyDescent="0.25">
      <c r="A9231" s="41" t="s">
        <v>87</v>
      </c>
      <c r="B9231" s="42">
        <v>0.188</v>
      </c>
      <c r="C9231" s="42">
        <v>37.6</v>
      </c>
      <c r="D9231" s="42">
        <v>200</v>
      </c>
      <c r="E9231" s="43">
        <v>44621</v>
      </c>
    </row>
    <row r="9232" spans="1:5" x14ac:dyDescent="0.25">
      <c r="A9232" s="41" t="s">
        <v>87</v>
      </c>
      <c r="B9232" s="42">
        <v>0.6</v>
      </c>
      <c r="C9232" s="42">
        <v>120</v>
      </c>
      <c r="D9232" s="42">
        <v>200</v>
      </c>
      <c r="E9232" s="43">
        <v>44621</v>
      </c>
    </row>
    <row r="9233" spans="1:5" x14ac:dyDescent="0.25">
      <c r="A9233" s="41" t="s">
        <v>87</v>
      </c>
      <c r="B9233" s="42">
        <v>6.8390000000000004</v>
      </c>
      <c r="C9233" s="42">
        <v>1500.5</v>
      </c>
      <c r="D9233" s="42">
        <v>219.4</v>
      </c>
      <c r="E9233" s="43">
        <v>44621</v>
      </c>
    </row>
    <row r="9234" spans="1:5" x14ac:dyDescent="0.25">
      <c r="A9234" s="41" t="s">
        <v>87</v>
      </c>
      <c r="B9234" s="42">
        <v>13.765000000000001</v>
      </c>
      <c r="C9234" s="42">
        <v>3028.3</v>
      </c>
      <c r="D9234" s="42">
        <v>220</v>
      </c>
      <c r="E9234" s="43">
        <v>44621</v>
      </c>
    </row>
    <row r="9235" spans="1:5" x14ac:dyDescent="0.25">
      <c r="A9235" s="41" t="s">
        <v>87</v>
      </c>
      <c r="B9235" s="42">
        <v>0.6</v>
      </c>
      <c r="C9235" s="42">
        <v>132</v>
      </c>
      <c r="D9235" s="42">
        <v>220</v>
      </c>
      <c r="E9235" s="43">
        <v>44621</v>
      </c>
    </row>
    <row r="9236" spans="1:5" x14ac:dyDescent="0.25">
      <c r="A9236" s="41" t="s">
        <v>87</v>
      </c>
      <c r="B9236" s="42">
        <v>6.8390000000000004</v>
      </c>
      <c r="C9236" s="42">
        <v>1504.58</v>
      </c>
      <c r="D9236" s="42">
        <v>220</v>
      </c>
      <c r="E9236" s="43">
        <v>44621</v>
      </c>
    </row>
    <row r="9237" spans="1:5" x14ac:dyDescent="0.25">
      <c r="A9237" s="41" t="s">
        <v>87</v>
      </c>
      <c r="B9237" s="42">
        <v>0.6</v>
      </c>
      <c r="C9237" s="42">
        <v>132</v>
      </c>
      <c r="D9237" s="42">
        <v>220</v>
      </c>
      <c r="E9237" s="43">
        <v>44621</v>
      </c>
    </row>
    <row r="9238" spans="1:5" x14ac:dyDescent="0.25">
      <c r="A9238" s="41" t="s">
        <v>103</v>
      </c>
      <c r="B9238" s="42">
        <v>3.7240000000000002</v>
      </c>
      <c r="C9238" s="42">
        <v>1042.72</v>
      </c>
      <c r="D9238" s="42">
        <v>280</v>
      </c>
      <c r="E9238" s="43">
        <v>44621</v>
      </c>
    </row>
    <row r="9239" spans="1:5" x14ac:dyDescent="0.25">
      <c r="A9239" s="41" t="s">
        <v>103</v>
      </c>
      <c r="B9239" s="42">
        <v>6.8849999999999998</v>
      </c>
      <c r="C9239" s="42">
        <v>1927.8</v>
      </c>
      <c r="D9239" s="42">
        <v>280</v>
      </c>
      <c r="E9239" s="43">
        <v>44621</v>
      </c>
    </row>
    <row r="9240" spans="1:5" x14ac:dyDescent="0.25">
      <c r="A9240" s="41" t="s">
        <v>103</v>
      </c>
      <c r="B9240" s="42">
        <v>10.115</v>
      </c>
      <c r="C9240" s="42">
        <v>2832.2</v>
      </c>
      <c r="D9240" s="42">
        <v>280</v>
      </c>
      <c r="E9240" s="43">
        <v>44621</v>
      </c>
    </row>
    <row r="9241" spans="1:5" x14ac:dyDescent="0.25">
      <c r="A9241" s="41" t="s">
        <v>103</v>
      </c>
      <c r="B9241" s="42">
        <v>7.2290000000000001</v>
      </c>
      <c r="C9241" s="42">
        <v>2024.12</v>
      </c>
      <c r="D9241" s="42">
        <v>280</v>
      </c>
      <c r="E9241" s="43">
        <v>44621</v>
      </c>
    </row>
    <row r="9242" spans="1:5" x14ac:dyDescent="0.25">
      <c r="A9242" s="41" t="s">
        <v>103</v>
      </c>
      <c r="B9242" s="42">
        <v>8.6059999999999999</v>
      </c>
      <c r="C9242" s="42">
        <v>2409.6799999999998</v>
      </c>
      <c r="D9242" s="42">
        <v>280</v>
      </c>
      <c r="E9242" s="43">
        <v>44621</v>
      </c>
    </row>
    <row r="9243" spans="1:5" x14ac:dyDescent="0.25">
      <c r="A9243" s="41" t="s">
        <v>103</v>
      </c>
      <c r="B9243" s="42">
        <v>5.25</v>
      </c>
      <c r="C9243" s="42">
        <v>1513.7</v>
      </c>
      <c r="D9243" s="42">
        <v>288.32</v>
      </c>
      <c r="E9243" s="43">
        <v>44621</v>
      </c>
    </row>
    <row r="9244" spans="1:5" x14ac:dyDescent="0.25">
      <c r="A9244" s="41" t="s">
        <v>103</v>
      </c>
      <c r="B9244" s="42">
        <v>3.7149999999999999</v>
      </c>
      <c r="C9244" s="42">
        <v>1114.5</v>
      </c>
      <c r="D9244" s="42">
        <v>300</v>
      </c>
      <c r="E9244" s="43">
        <v>44621</v>
      </c>
    </row>
    <row r="9245" spans="1:5" x14ac:dyDescent="0.25">
      <c r="A9245" s="41" t="s">
        <v>103</v>
      </c>
      <c r="B9245" s="42">
        <v>4.2</v>
      </c>
      <c r="C9245" s="42">
        <v>1260</v>
      </c>
      <c r="D9245" s="42">
        <v>300</v>
      </c>
      <c r="E9245" s="43">
        <v>44621</v>
      </c>
    </row>
    <row r="9246" spans="1:5" x14ac:dyDescent="0.25">
      <c r="A9246" s="41" t="s">
        <v>103</v>
      </c>
      <c r="B9246" s="42">
        <v>6.8849999999999998</v>
      </c>
      <c r="C9246" s="42">
        <v>2065.5</v>
      </c>
      <c r="D9246" s="42">
        <v>300</v>
      </c>
      <c r="E9246" s="43">
        <v>44621</v>
      </c>
    </row>
    <row r="9247" spans="1:5" x14ac:dyDescent="0.25">
      <c r="A9247" s="41" t="s">
        <v>103</v>
      </c>
      <c r="B9247" s="42">
        <v>6.8849999999999998</v>
      </c>
      <c r="C9247" s="42">
        <v>2065.5</v>
      </c>
      <c r="D9247" s="42">
        <v>300</v>
      </c>
      <c r="E9247" s="43">
        <v>44621</v>
      </c>
    </row>
    <row r="9248" spans="1:5" x14ac:dyDescent="0.25">
      <c r="A9248" s="41" t="s">
        <v>103</v>
      </c>
      <c r="B9248" s="42">
        <v>2.13</v>
      </c>
      <c r="C9248" s="42">
        <v>639</v>
      </c>
      <c r="D9248" s="42">
        <v>300</v>
      </c>
      <c r="E9248" s="43">
        <v>44621</v>
      </c>
    </row>
    <row r="9249" spans="1:5" x14ac:dyDescent="0.25">
      <c r="A9249" s="41" t="s">
        <v>115</v>
      </c>
      <c r="B9249" s="42">
        <v>0.124</v>
      </c>
      <c r="C9249" s="42">
        <v>225.68</v>
      </c>
      <c r="D9249" s="42">
        <v>1820</v>
      </c>
      <c r="E9249" s="43">
        <v>44621</v>
      </c>
    </row>
    <row r="9250" spans="1:5" x14ac:dyDescent="0.25">
      <c r="A9250" s="41" t="s">
        <v>115</v>
      </c>
      <c r="B9250" s="42">
        <v>0.13600000000000001</v>
      </c>
      <c r="C9250" s="42">
        <v>247.52</v>
      </c>
      <c r="D9250" s="42">
        <v>1820</v>
      </c>
      <c r="E9250" s="43">
        <v>44621</v>
      </c>
    </row>
    <row r="9251" spans="1:5" x14ac:dyDescent="0.25">
      <c r="A9251" s="41" t="s">
        <v>115</v>
      </c>
      <c r="B9251" s="42">
        <v>0.19600000000000001</v>
      </c>
      <c r="C9251" s="42">
        <v>356.72</v>
      </c>
      <c r="D9251" s="42">
        <v>1820</v>
      </c>
      <c r="E9251" s="43">
        <v>44621</v>
      </c>
    </row>
    <row r="9252" spans="1:5" x14ac:dyDescent="0.25">
      <c r="A9252" s="41" t="s">
        <v>115</v>
      </c>
      <c r="B9252" s="42">
        <v>6.3659999999999997</v>
      </c>
      <c r="C9252" s="42">
        <v>11586.12</v>
      </c>
      <c r="D9252" s="42">
        <v>1820</v>
      </c>
      <c r="E9252" s="43">
        <v>44621</v>
      </c>
    </row>
    <row r="9253" spans="1:5" x14ac:dyDescent="0.25">
      <c r="A9253" s="41" t="s">
        <v>115</v>
      </c>
      <c r="B9253" s="42">
        <v>0.186</v>
      </c>
      <c r="C9253" s="42">
        <v>338.52</v>
      </c>
      <c r="D9253" s="42">
        <v>1820</v>
      </c>
      <c r="E9253" s="43">
        <v>44621</v>
      </c>
    </row>
    <row r="9254" spans="1:5" x14ac:dyDescent="0.25">
      <c r="A9254" s="41" t="s">
        <v>115</v>
      </c>
      <c r="B9254" s="42">
        <v>1.4999999999999999E-2</v>
      </c>
      <c r="C9254" s="42">
        <v>27.3</v>
      </c>
      <c r="D9254" s="42">
        <v>1820</v>
      </c>
      <c r="E9254" s="43">
        <v>44621</v>
      </c>
    </row>
    <row r="9255" spans="1:5" x14ac:dyDescent="0.25">
      <c r="A9255" s="41" t="s">
        <v>115</v>
      </c>
      <c r="B9255" s="42">
        <v>0.182</v>
      </c>
      <c r="C9255" s="42">
        <v>331.24</v>
      </c>
      <c r="D9255" s="42">
        <v>1820</v>
      </c>
      <c r="E9255" s="43">
        <v>44621</v>
      </c>
    </row>
    <row r="9256" spans="1:5" x14ac:dyDescent="0.25">
      <c r="A9256" s="41" t="s">
        <v>115</v>
      </c>
      <c r="B9256" s="42">
        <v>0.05</v>
      </c>
      <c r="C9256" s="42">
        <v>91</v>
      </c>
      <c r="D9256" s="42">
        <v>1820</v>
      </c>
      <c r="E9256" s="43">
        <v>44621</v>
      </c>
    </row>
    <row r="9257" spans="1:5" x14ac:dyDescent="0.25">
      <c r="A9257" s="41" t="s">
        <v>115</v>
      </c>
      <c r="B9257" s="42">
        <v>1.7000000000000001E-2</v>
      </c>
      <c r="C9257" s="42">
        <v>30.94</v>
      </c>
      <c r="D9257" s="42">
        <v>1820</v>
      </c>
      <c r="E9257" s="43">
        <v>44621</v>
      </c>
    </row>
    <row r="9258" spans="1:5" x14ac:dyDescent="0.25">
      <c r="A9258" s="41" t="s">
        <v>115</v>
      </c>
      <c r="B9258" s="42">
        <v>9.7000000000000003E-2</v>
      </c>
      <c r="C9258" s="42">
        <v>176.54</v>
      </c>
      <c r="D9258" s="42">
        <v>1820</v>
      </c>
      <c r="E9258" s="43">
        <v>44621</v>
      </c>
    </row>
    <row r="9259" spans="1:5" x14ac:dyDescent="0.25">
      <c r="A9259" s="41" t="s">
        <v>115</v>
      </c>
      <c r="B9259" s="42">
        <v>8.9999999999999993E-3</v>
      </c>
      <c r="C9259" s="42">
        <v>16.38</v>
      </c>
      <c r="D9259" s="42">
        <v>1820</v>
      </c>
      <c r="E9259" s="43">
        <v>44621</v>
      </c>
    </row>
    <row r="9260" spans="1:5" x14ac:dyDescent="0.25">
      <c r="A9260" s="41" t="s">
        <v>115</v>
      </c>
      <c r="B9260" s="42">
        <v>3.4000000000000002E-2</v>
      </c>
      <c r="C9260" s="42">
        <v>61.88</v>
      </c>
      <c r="D9260" s="42">
        <v>1820</v>
      </c>
      <c r="E9260" s="43">
        <v>44621</v>
      </c>
    </row>
    <row r="9261" spans="1:5" x14ac:dyDescent="0.25">
      <c r="A9261" s="41" t="s">
        <v>115</v>
      </c>
      <c r="B9261" s="42">
        <v>4.4999999999999998E-2</v>
      </c>
      <c r="C9261" s="42">
        <v>81.900000000000006</v>
      </c>
      <c r="D9261" s="42">
        <v>1820</v>
      </c>
      <c r="E9261" s="43">
        <v>44621</v>
      </c>
    </row>
    <row r="9262" spans="1:5" x14ac:dyDescent="0.25">
      <c r="A9262" s="41" t="s">
        <v>115</v>
      </c>
      <c r="B9262" s="42">
        <v>9.0999999999999998E-2</v>
      </c>
      <c r="C9262" s="42">
        <v>165.62</v>
      </c>
      <c r="D9262" s="42">
        <v>1820</v>
      </c>
      <c r="E9262" s="43">
        <v>44621</v>
      </c>
    </row>
    <row r="9263" spans="1:5" x14ac:dyDescent="0.25">
      <c r="A9263" s="41" t="s">
        <v>115</v>
      </c>
      <c r="B9263" s="42">
        <v>0.30099999999999999</v>
      </c>
      <c r="C9263" s="42">
        <v>547.82000000000005</v>
      </c>
      <c r="D9263" s="42">
        <v>1820</v>
      </c>
      <c r="E9263" s="43">
        <v>44621</v>
      </c>
    </row>
    <row r="9264" spans="1:5" x14ac:dyDescent="0.25">
      <c r="A9264" s="41" t="s">
        <v>115</v>
      </c>
      <c r="B9264" s="42">
        <v>0.16500000000000001</v>
      </c>
      <c r="C9264" s="42">
        <v>300.3</v>
      </c>
      <c r="D9264" s="42">
        <v>1820</v>
      </c>
      <c r="E9264" s="43">
        <v>44621</v>
      </c>
    </row>
    <row r="9265" spans="1:5" x14ac:dyDescent="0.25">
      <c r="A9265" s="41" t="s">
        <v>115</v>
      </c>
      <c r="B9265" s="42">
        <v>3.4000000000000002E-2</v>
      </c>
      <c r="C9265" s="42">
        <v>61.88</v>
      </c>
      <c r="D9265" s="42">
        <v>1820</v>
      </c>
      <c r="E9265" s="43">
        <v>44621</v>
      </c>
    </row>
    <row r="9266" spans="1:5" x14ac:dyDescent="0.25">
      <c r="A9266" s="41" t="s">
        <v>115</v>
      </c>
      <c r="B9266" s="42">
        <v>0.111</v>
      </c>
      <c r="C9266" s="42">
        <v>202.02</v>
      </c>
      <c r="D9266" s="42">
        <v>1820</v>
      </c>
      <c r="E9266" s="43">
        <v>44621</v>
      </c>
    </row>
    <row r="9267" spans="1:5" x14ac:dyDescent="0.25">
      <c r="A9267" s="41" t="s">
        <v>115</v>
      </c>
      <c r="B9267" s="42">
        <v>7.1999999999999995E-2</v>
      </c>
      <c r="C9267" s="42">
        <v>131.04</v>
      </c>
      <c r="D9267" s="42">
        <v>1820</v>
      </c>
      <c r="E9267" s="43">
        <v>44621</v>
      </c>
    </row>
    <row r="9268" spans="1:5" x14ac:dyDescent="0.25">
      <c r="A9268" s="41" t="s">
        <v>115</v>
      </c>
      <c r="B9268" s="42">
        <v>1.4999999999999999E-2</v>
      </c>
      <c r="C9268" s="42">
        <v>27.3</v>
      </c>
      <c r="D9268" s="42">
        <v>1820</v>
      </c>
      <c r="E9268" s="43">
        <v>44621</v>
      </c>
    </row>
    <row r="9269" spans="1:5" x14ac:dyDescent="0.25">
      <c r="A9269" s="41" t="s">
        <v>115</v>
      </c>
      <c r="B9269" s="42">
        <v>7.1999999999999995E-2</v>
      </c>
      <c r="C9269" s="42">
        <v>131.04</v>
      </c>
      <c r="D9269" s="42">
        <v>1820</v>
      </c>
      <c r="E9269" s="43">
        <v>44621</v>
      </c>
    </row>
    <row r="9270" spans="1:5" x14ac:dyDescent="0.25">
      <c r="A9270" s="41" t="s">
        <v>115</v>
      </c>
      <c r="B9270" s="42">
        <v>2.5000000000000001E-2</v>
      </c>
      <c r="C9270" s="42">
        <v>45.5</v>
      </c>
      <c r="D9270" s="42">
        <v>1820</v>
      </c>
      <c r="E9270" s="43">
        <v>44621</v>
      </c>
    </row>
    <row r="9271" spans="1:5" x14ac:dyDescent="0.25">
      <c r="A9271" s="41" t="s">
        <v>115</v>
      </c>
      <c r="B9271" s="42">
        <v>1.9E-2</v>
      </c>
      <c r="C9271" s="42">
        <v>34.58</v>
      </c>
      <c r="D9271" s="42">
        <v>1820</v>
      </c>
      <c r="E9271" s="43">
        <v>44621</v>
      </c>
    </row>
    <row r="9272" spans="1:5" x14ac:dyDescent="0.25">
      <c r="A9272" s="41" t="s">
        <v>115</v>
      </c>
      <c r="B9272" s="42">
        <v>9.0999999999999998E-2</v>
      </c>
      <c r="C9272" s="42">
        <v>165.62</v>
      </c>
      <c r="D9272" s="42">
        <v>1820</v>
      </c>
      <c r="E9272" s="43">
        <v>44621</v>
      </c>
    </row>
    <row r="9273" spans="1:5" x14ac:dyDescent="0.25">
      <c r="A9273" s="41" t="s">
        <v>115</v>
      </c>
      <c r="B9273" s="42">
        <v>0.10299999999999999</v>
      </c>
      <c r="C9273" s="42">
        <v>187.46</v>
      </c>
      <c r="D9273" s="42">
        <v>1820</v>
      </c>
      <c r="E9273" s="43">
        <v>44621</v>
      </c>
    </row>
    <row r="9274" spans="1:5" x14ac:dyDescent="0.25">
      <c r="A9274" s="41" t="s">
        <v>115</v>
      </c>
      <c r="B9274" s="42">
        <v>1.7000000000000001E-2</v>
      </c>
      <c r="C9274" s="42">
        <v>30.94</v>
      </c>
      <c r="D9274" s="42">
        <v>1820</v>
      </c>
      <c r="E9274" s="43">
        <v>44621</v>
      </c>
    </row>
    <row r="9275" spans="1:5" x14ac:dyDescent="0.25">
      <c r="A9275" s="41" t="s">
        <v>115</v>
      </c>
      <c r="B9275" s="42">
        <v>7.4999999999999997E-2</v>
      </c>
      <c r="C9275" s="42">
        <v>136.5</v>
      </c>
      <c r="D9275" s="42">
        <v>1820</v>
      </c>
      <c r="E9275" s="43">
        <v>44621</v>
      </c>
    </row>
    <row r="9276" spans="1:5" x14ac:dyDescent="0.25">
      <c r="A9276" s="41" t="s">
        <v>115</v>
      </c>
      <c r="B9276" s="42">
        <v>0.188</v>
      </c>
      <c r="C9276" s="42">
        <v>342.16</v>
      </c>
      <c r="D9276" s="42">
        <v>1820</v>
      </c>
      <c r="E9276" s="43">
        <v>44621</v>
      </c>
    </row>
    <row r="9277" spans="1:5" x14ac:dyDescent="0.25">
      <c r="A9277" s="41" t="s">
        <v>115</v>
      </c>
      <c r="B9277" s="42">
        <v>0.33</v>
      </c>
      <c r="C9277" s="42">
        <v>572.95000000000005</v>
      </c>
      <c r="D9277" s="42">
        <v>1736.21</v>
      </c>
      <c r="E9277" s="43">
        <v>44621</v>
      </c>
    </row>
    <row r="9278" spans="1:5" x14ac:dyDescent="0.25">
      <c r="A9278" s="41" t="s">
        <v>115</v>
      </c>
      <c r="B9278" s="42">
        <v>3.8460000000000001</v>
      </c>
      <c r="C9278" s="42">
        <v>6261.29</v>
      </c>
      <c r="D9278" s="42">
        <v>1628</v>
      </c>
      <c r="E9278" s="43">
        <v>44621</v>
      </c>
    </row>
    <row r="9279" spans="1:5" x14ac:dyDescent="0.25">
      <c r="A9279" s="41" t="s">
        <v>115</v>
      </c>
      <c r="B9279" s="42">
        <v>0.223</v>
      </c>
      <c r="C9279" s="42">
        <v>363.05</v>
      </c>
      <c r="D9279" s="42">
        <v>1628.03</v>
      </c>
      <c r="E9279" s="43">
        <v>44621</v>
      </c>
    </row>
    <row r="9280" spans="1:5" x14ac:dyDescent="0.25">
      <c r="A9280" s="41" t="s">
        <v>115</v>
      </c>
      <c r="B9280" s="42">
        <v>0.21099999999999999</v>
      </c>
      <c r="C9280" s="42">
        <v>343.51</v>
      </c>
      <c r="D9280" s="42">
        <v>1628.01</v>
      </c>
      <c r="E9280" s="43">
        <v>44621</v>
      </c>
    </row>
    <row r="9281" spans="1:5" x14ac:dyDescent="0.25">
      <c r="A9281" s="41" t="s">
        <v>115</v>
      </c>
      <c r="B9281" s="42">
        <v>0.09</v>
      </c>
      <c r="C9281" s="42">
        <v>146.52000000000001</v>
      </c>
      <c r="D9281" s="42">
        <v>1628</v>
      </c>
      <c r="E9281" s="43">
        <v>44621</v>
      </c>
    </row>
    <row r="9282" spans="1:5" x14ac:dyDescent="0.25">
      <c r="A9282" s="41" t="s">
        <v>115</v>
      </c>
      <c r="B9282" s="42">
        <v>4.1000000000000002E-2</v>
      </c>
      <c r="C9282" s="42">
        <v>66.739999999999995</v>
      </c>
      <c r="D9282" s="42">
        <v>1627.8</v>
      </c>
      <c r="E9282" s="43">
        <v>44621</v>
      </c>
    </row>
    <row r="9283" spans="1:5" x14ac:dyDescent="0.25">
      <c r="A9283" s="41" t="s">
        <v>115</v>
      </c>
      <c r="B9283" s="42">
        <v>4.5999999999999999E-2</v>
      </c>
      <c r="C9283" s="42">
        <v>74.89</v>
      </c>
      <c r="D9283" s="42">
        <v>1628.04</v>
      </c>
      <c r="E9283" s="43">
        <v>44621</v>
      </c>
    </row>
    <row r="9284" spans="1:5" x14ac:dyDescent="0.25">
      <c r="A9284" s="41" t="s">
        <v>115</v>
      </c>
      <c r="B9284" s="42">
        <v>0.123</v>
      </c>
      <c r="C9284" s="42">
        <v>200.24</v>
      </c>
      <c r="D9284" s="42">
        <v>1627.97</v>
      </c>
      <c r="E9284" s="43">
        <v>44621</v>
      </c>
    </row>
    <row r="9285" spans="1:5" x14ac:dyDescent="0.25">
      <c r="A9285" s="41" t="s">
        <v>115</v>
      </c>
      <c r="B9285" s="42">
        <v>1.7999999999999999E-2</v>
      </c>
      <c r="C9285" s="42">
        <v>29.3</v>
      </c>
      <c r="D9285" s="42">
        <v>1627.78</v>
      </c>
      <c r="E9285" s="43">
        <v>44621</v>
      </c>
    </row>
    <row r="9286" spans="1:5" x14ac:dyDescent="0.25">
      <c r="A9286" s="41" t="s">
        <v>115</v>
      </c>
      <c r="B9286" s="42">
        <v>0.216</v>
      </c>
      <c r="C9286" s="42">
        <v>351.65</v>
      </c>
      <c r="D9286" s="42">
        <v>1628.01</v>
      </c>
      <c r="E9286" s="43">
        <v>44621</v>
      </c>
    </row>
    <row r="9287" spans="1:5" x14ac:dyDescent="0.25">
      <c r="A9287" s="41" t="s">
        <v>115</v>
      </c>
      <c r="B9287" s="42">
        <v>0.20100000000000001</v>
      </c>
      <c r="C9287" s="42">
        <v>313.24</v>
      </c>
      <c r="D9287" s="42">
        <v>1558.41</v>
      </c>
      <c r="E9287" s="43">
        <v>44621</v>
      </c>
    </row>
    <row r="9288" spans="1:5" x14ac:dyDescent="0.25">
      <c r="A9288" s="41" t="s">
        <v>115</v>
      </c>
      <c r="B9288" s="42">
        <v>0.151</v>
      </c>
      <c r="C9288" s="42">
        <v>232.54</v>
      </c>
      <c r="D9288" s="42">
        <v>1540</v>
      </c>
      <c r="E9288" s="43">
        <v>44621</v>
      </c>
    </row>
    <row r="9289" spans="1:5" x14ac:dyDescent="0.25">
      <c r="A9289" s="41" t="s">
        <v>115</v>
      </c>
      <c r="B9289" s="42">
        <v>3.4000000000000002E-2</v>
      </c>
      <c r="C9289" s="42">
        <v>52.36</v>
      </c>
      <c r="D9289" s="42">
        <v>1540</v>
      </c>
      <c r="E9289" s="43">
        <v>44621</v>
      </c>
    </row>
    <row r="9290" spans="1:5" x14ac:dyDescent="0.25">
      <c r="A9290" s="41" t="s">
        <v>115</v>
      </c>
      <c r="B9290" s="42">
        <v>0.02</v>
      </c>
      <c r="C9290" s="42">
        <v>30.8</v>
      </c>
      <c r="D9290" s="42">
        <v>1540</v>
      </c>
      <c r="E9290" s="43">
        <v>44621</v>
      </c>
    </row>
    <row r="9291" spans="1:5" x14ac:dyDescent="0.25">
      <c r="A9291" s="41" t="s">
        <v>115</v>
      </c>
      <c r="B9291" s="42">
        <v>0.151</v>
      </c>
      <c r="C9291" s="42">
        <v>232.54</v>
      </c>
      <c r="D9291" s="42">
        <v>1540</v>
      </c>
      <c r="E9291" s="43">
        <v>44621</v>
      </c>
    </row>
    <row r="9292" spans="1:5" x14ac:dyDescent="0.25">
      <c r="A9292" s="41" t="s">
        <v>115</v>
      </c>
      <c r="B9292" s="42">
        <v>1.7999999999999999E-2</v>
      </c>
      <c r="C9292" s="42">
        <v>27.72</v>
      </c>
      <c r="D9292" s="42">
        <v>1540</v>
      </c>
      <c r="E9292" s="43">
        <v>44621</v>
      </c>
    </row>
    <row r="9293" spans="1:5" x14ac:dyDescent="0.25">
      <c r="A9293" s="41" t="s">
        <v>115</v>
      </c>
      <c r="B9293" s="42">
        <v>4.1000000000000002E-2</v>
      </c>
      <c r="C9293" s="42">
        <v>63.14</v>
      </c>
      <c r="D9293" s="42">
        <v>1540</v>
      </c>
      <c r="E9293" s="43">
        <v>44621</v>
      </c>
    </row>
    <row r="9294" spans="1:5" x14ac:dyDescent="0.25">
      <c r="A9294" s="41" t="s">
        <v>115</v>
      </c>
      <c r="B9294" s="42">
        <v>0.185</v>
      </c>
      <c r="C9294" s="42">
        <v>284.89999999999998</v>
      </c>
      <c r="D9294" s="42">
        <v>1540</v>
      </c>
      <c r="E9294" s="43">
        <v>44621</v>
      </c>
    </row>
    <row r="9295" spans="1:5" x14ac:dyDescent="0.25">
      <c r="A9295" s="41" t="s">
        <v>115</v>
      </c>
      <c r="B9295" s="42">
        <v>0.219</v>
      </c>
      <c r="C9295" s="42">
        <v>337.26</v>
      </c>
      <c r="D9295" s="42">
        <v>1540</v>
      </c>
      <c r="E9295" s="43">
        <v>44621</v>
      </c>
    </row>
    <row r="9296" spans="1:5" x14ac:dyDescent="0.25">
      <c r="A9296" s="41" t="s">
        <v>115</v>
      </c>
      <c r="B9296" s="42">
        <v>0.14799999999999999</v>
      </c>
      <c r="C9296" s="42">
        <v>227.92</v>
      </c>
      <c r="D9296" s="42">
        <v>1540</v>
      </c>
      <c r="E9296" s="43">
        <v>44621</v>
      </c>
    </row>
    <row r="9297" spans="1:5" x14ac:dyDescent="0.25">
      <c r="A9297" s="41" t="s">
        <v>115</v>
      </c>
      <c r="B9297" s="42">
        <v>0.187</v>
      </c>
      <c r="C9297" s="42">
        <v>287.98</v>
      </c>
      <c r="D9297" s="42">
        <v>1540</v>
      </c>
      <c r="E9297" s="43">
        <v>44621</v>
      </c>
    </row>
    <row r="9298" spans="1:5" x14ac:dyDescent="0.25">
      <c r="A9298" s="41" t="s">
        <v>115</v>
      </c>
      <c r="B9298" s="42">
        <v>4.1000000000000002E-2</v>
      </c>
      <c r="C9298" s="42">
        <v>63.14</v>
      </c>
      <c r="D9298" s="42">
        <v>1540</v>
      </c>
      <c r="E9298" s="43">
        <v>44621</v>
      </c>
    </row>
    <row r="9299" spans="1:5" x14ac:dyDescent="0.25">
      <c r="A9299" s="41" t="s">
        <v>115</v>
      </c>
      <c r="B9299" s="42">
        <v>0.183</v>
      </c>
      <c r="C9299" s="42">
        <v>281.82</v>
      </c>
      <c r="D9299" s="42">
        <v>1540</v>
      </c>
      <c r="E9299" s="43">
        <v>44621</v>
      </c>
    </row>
    <row r="9300" spans="1:5" x14ac:dyDescent="0.25">
      <c r="A9300" s="41" t="s">
        <v>115</v>
      </c>
      <c r="B9300" s="42">
        <v>0.1</v>
      </c>
      <c r="C9300" s="42">
        <v>154</v>
      </c>
      <c r="D9300" s="42">
        <v>1540</v>
      </c>
      <c r="E9300" s="43">
        <v>44621</v>
      </c>
    </row>
    <row r="9301" spans="1:5" x14ac:dyDescent="0.25">
      <c r="A9301" s="41" t="s">
        <v>115</v>
      </c>
      <c r="B9301" s="42">
        <v>1.7999999999999999E-2</v>
      </c>
      <c r="C9301" s="42">
        <v>27.72</v>
      </c>
      <c r="D9301" s="42">
        <v>1540</v>
      </c>
      <c r="E9301" s="43">
        <v>44621</v>
      </c>
    </row>
    <row r="9302" spans="1:5" x14ac:dyDescent="0.25">
      <c r="A9302" s="41" t="s">
        <v>115</v>
      </c>
      <c r="B9302" s="42">
        <v>0.111</v>
      </c>
      <c r="C9302" s="42">
        <v>170.94</v>
      </c>
      <c r="D9302" s="42">
        <v>1540</v>
      </c>
      <c r="E9302" s="43">
        <v>44621</v>
      </c>
    </row>
    <row r="9303" spans="1:5" x14ac:dyDescent="0.25">
      <c r="A9303" s="41" t="s">
        <v>115</v>
      </c>
      <c r="B9303" s="42">
        <v>0.109</v>
      </c>
      <c r="C9303" s="42">
        <v>167.86</v>
      </c>
      <c r="D9303" s="42">
        <v>1540</v>
      </c>
      <c r="E9303" s="43">
        <v>44621</v>
      </c>
    </row>
    <row r="9304" spans="1:5" x14ac:dyDescent="0.25">
      <c r="A9304" s="41" t="s">
        <v>115</v>
      </c>
      <c r="B9304" s="42">
        <v>2.3E-2</v>
      </c>
      <c r="C9304" s="42">
        <v>35.42</v>
      </c>
      <c r="D9304" s="42">
        <v>1540</v>
      </c>
      <c r="E9304" s="43">
        <v>44621</v>
      </c>
    </row>
    <row r="9305" spans="1:5" x14ac:dyDescent="0.25">
      <c r="A9305" s="41" t="s">
        <v>115</v>
      </c>
      <c r="B9305" s="42">
        <v>0.14899999999999999</v>
      </c>
      <c r="C9305" s="42">
        <v>229.46</v>
      </c>
      <c r="D9305" s="42">
        <v>1540</v>
      </c>
      <c r="E9305" s="43">
        <v>44621</v>
      </c>
    </row>
    <row r="9306" spans="1:5" x14ac:dyDescent="0.25">
      <c r="A9306" s="41" t="s">
        <v>115</v>
      </c>
      <c r="B9306" s="42">
        <v>0.113</v>
      </c>
      <c r="C9306" s="42">
        <v>174.02</v>
      </c>
      <c r="D9306" s="42">
        <v>1540</v>
      </c>
      <c r="E9306" s="43">
        <v>44621</v>
      </c>
    </row>
    <row r="9307" spans="1:5" x14ac:dyDescent="0.25">
      <c r="A9307" s="41" t="s">
        <v>115</v>
      </c>
      <c r="B9307" s="42">
        <v>0.02</v>
      </c>
      <c r="C9307" s="42">
        <v>30.8</v>
      </c>
      <c r="D9307" s="42">
        <v>1540</v>
      </c>
      <c r="E9307" s="43">
        <v>44621</v>
      </c>
    </row>
    <row r="9308" spans="1:5" x14ac:dyDescent="0.25">
      <c r="A9308" s="41" t="s">
        <v>115</v>
      </c>
      <c r="B9308" s="42">
        <v>0.13800000000000001</v>
      </c>
      <c r="C9308" s="42">
        <v>212.52</v>
      </c>
      <c r="D9308" s="42">
        <v>1540</v>
      </c>
      <c r="E9308" s="43">
        <v>44621</v>
      </c>
    </row>
    <row r="9309" spans="1:5" x14ac:dyDescent="0.25">
      <c r="A9309" s="41" t="s">
        <v>115</v>
      </c>
      <c r="B9309" s="42">
        <v>0.73</v>
      </c>
      <c r="C9309" s="42">
        <v>1124.2</v>
      </c>
      <c r="D9309" s="42">
        <v>1540</v>
      </c>
      <c r="E9309" s="43">
        <v>44621</v>
      </c>
    </row>
    <row r="9310" spans="1:5" x14ac:dyDescent="0.25">
      <c r="A9310" s="41" t="s">
        <v>115</v>
      </c>
      <c r="B9310" s="42">
        <v>1.7999999999999999E-2</v>
      </c>
      <c r="C9310" s="42">
        <v>27.72</v>
      </c>
      <c r="D9310" s="42">
        <v>1540</v>
      </c>
      <c r="E9310" s="43">
        <v>44621</v>
      </c>
    </row>
    <row r="9311" spans="1:5" x14ac:dyDescent="0.25">
      <c r="A9311" s="41" t="s">
        <v>115</v>
      </c>
      <c r="B9311" s="42">
        <v>0.28599999999999998</v>
      </c>
      <c r="C9311" s="42">
        <v>440.44</v>
      </c>
      <c r="D9311" s="42">
        <v>1540</v>
      </c>
      <c r="E9311" s="43">
        <v>44621</v>
      </c>
    </row>
    <row r="9312" spans="1:5" x14ac:dyDescent="0.25">
      <c r="A9312" s="41" t="s">
        <v>115</v>
      </c>
      <c r="B9312" s="42">
        <v>4.0380000000000003</v>
      </c>
      <c r="C9312" s="42">
        <v>6242.42</v>
      </c>
      <c r="D9312" s="42">
        <v>1545.92</v>
      </c>
      <c r="E9312" s="43">
        <v>44621</v>
      </c>
    </row>
    <row r="9313" spans="1:5" x14ac:dyDescent="0.25">
      <c r="A9313" s="41" t="s">
        <v>115</v>
      </c>
      <c r="B9313" s="42">
        <v>0.156</v>
      </c>
      <c r="C9313" s="42">
        <v>241.8</v>
      </c>
      <c r="D9313" s="42">
        <v>1550</v>
      </c>
      <c r="E9313" s="43">
        <v>44621</v>
      </c>
    </row>
    <row r="9314" spans="1:5" x14ac:dyDescent="0.25">
      <c r="A9314" s="41" t="s">
        <v>115</v>
      </c>
      <c r="B9314" s="42">
        <v>1.4E-2</v>
      </c>
      <c r="C9314" s="42">
        <v>21.7</v>
      </c>
      <c r="D9314" s="42">
        <v>1550</v>
      </c>
      <c r="E9314" s="43">
        <v>44621</v>
      </c>
    </row>
    <row r="9315" spans="1:5" x14ac:dyDescent="0.25">
      <c r="A9315" s="41" t="s">
        <v>115</v>
      </c>
      <c r="B9315" s="42">
        <v>6.4000000000000001E-2</v>
      </c>
      <c r="C9315" s="42">
        <v>99.2</v>
      </c>
      <c r="D9315" s="42">
        <v>1550</v>
      </c>
      <c r="E9315" s="43">
        <v>44621</v>
      </c>
    </row>
    <row r="9316" spans="1:5" x14ac:dyDescent="0.25">
      <c r="A9316" s="41" t="s">
        <v>115</v>
      </c>
      <c r="B9316" s="42">
        <v>4.1000000000000002E-2</v>
      </c>
      <c r="C9316" s="42">
        <v>63.55</v>
      </c>
      <c r="D9316" s="42">
        <v>1550</v>
      </c>
      <c r="E9316" s="43">
        <v>44621</v>
      </c>
    </row>
    <row r="9317" spans="1:5" x14ac:dyDescent="0.25">
      <c r="A9317" s="41" t="s">
        <v>115</v>
      </c>
      <c r="B9317" s="42">
        <v>3.1E-2</v>
      </c>
      <c r="C9317" s="42">
        <v>48.05</v>
      </c>
      <c r="D9317" s="42">
        <v>1550</v>
      </c>
      <c r="E9317" s="43">
        <v>44621</v>
      </c>
    </row>
    <row r="9318" spans="1:5" x14ac:dyDescent="0.25">
      <c r="A9318" s="41" t="s">
        <v>115</v>
      </c>
      <c r="B9318" s="42">
        <v>0.112</v>
      </c>
      <c r="C9318" s="42">
        <v>173.6</v>
      </c>
      <c r="D9318" s="42">
        <v>1550</v>
      </c>
      <c r="E9318" s="43">
        <v>44621</v>
      </c>
    </row>
    <row r="9319" spans="1:5" x14ac:dyDescent="0.25">
      <c r="A9319" s="41" t="s">
        <v>115</v>
      </c>
      <c r="B9319" s="42">
        <v>1.7999999999999999E-2</v>
      </c>
      <c r="C9319" s="42">
        <v>27.9</v>
      </c>
      <c r="D9319" s="42">
        <v>1550</v>
      </c>
      <c r="E9319" s="43">
        <v>44621</v>
      </c>
    </row>
    <row r="9320" spans="1:5" x14ac:dyDescent="0.25">
      <c r="A9320" s="41" t="s">
        <v>115</v>
      </c>
      <c r="B9320" s="42">
        <v>0.17699999999999999</v>
      </c>
      <c r="C9320" s="42">
        <v>274.35000000000002</v>
      </c>
      <c r="D9320" s="42">
        <v>1550</v>
      </c>
      <c r="E9320" s="43">
        <v>44621</v>
      </c>
    </row>
    <row r="9321" spans="1:5" x14ac:dyDescent="0.25">
      <c r="A9321" s="41" t="s">
        <v>115</v>
      </c>
      <c r="B9321" s="42">
        <v>4.4999999999999998E-2</v>
      </c>
      <c r="C9321" s="42">
        <v>69.75</v>
      </c>
      <c r="D9321" s="42">
        <v>1550</v>
      </c>
      <c r="E9321" s="43">
        <v>44621</v>
      </c>
    </row>
    <row r="9322" spans="1:5" x14ac:dyDescent="0.25">
      <c r="A9322" s="41" t="s">
        <v>115</v>
      </c>
      <c r="B9322" s="42">
        <v>3.1E-2</v>
      </c>
      <c r="C9322" s="42">
        <v>48.05</v>
      </c>
      <c r="D9322" s="42">
        <v>1550</v>
      </c>
      <c r="E9322" s="43">
        <v>44621</v>
      </c>
    </row>
    <row r="9323" spans="1:5" x14ac:dyDescent="0.25">
      <c r="A9323" s="41" t="s">
        <v>115</v>
      </c>
      <c r="B9323" s="42">
        <v>3.9E-2</v>
      </c>
      <c r="C9323" s="42">
        <v>60.45</v>
      </c>
      <c r="D9323" s="42">
        <v>1550</v>
      </c>
      <c r="E9323" s="43">
        <v>44621</v>
      </c>
    </row>
    <row r="9324" spans="1:5" x14ac:dyDescent="0.25">
      <c r="A9324" s="41" t="s">
        <v>115</v>
      </c>
      <c r="B9324" s="42">
        <v>8.5000000000000006E-2</v>
      </c>
      <c r="C9324" s="42">
        <v>131.75</v>
      </c>
      <c r="D9324" s="42">
        <v>1550</v>
      </c>
      <c r="E9324" s="43">
        <v>44621</v>
      </c>
    </row>
    <row r="9325" spans="1:5" x14ac:dyDescent="0.25">
      <c r="A9325" s="41" t="s">
        <v>115</v>
      </c>
      <c r="B9325" s="42">
        <v>1.4E-2</v>
      </c>
      <c r="C9325" s="42">
        <v>21.7</v>
      </c>
      <c r="D9325" s="42">
        <v>1550</v>
      </c>
      <c r="E9325" s="43">
        <v>44621</v>
      </c>
    </row>
    <row r="9326" spans="1:5" x14ac:dyDescent="0.25">
      <c r="A9326" s="41" t="s">
        <v>115</v>
      </c>
      <c r="B9326" s="42">
        <v>0.19</v>
      </c>
      <c r="C9326" s="42">
        <v>294.5</v>
      </c>
      <c r="D9326" s="42">
        <v>1550</v>
      </c>
      <c r="E9326" s="43">
        <v>44621</v>
      </c>
    </row>
    <row r="9327" spans="1:5" x14ac:dyDescent="0.25">
      <c r="A9327" s="41" t="s">
        <v>115</v>
      </c>
      <c r="B9327" s="42">
        <v>0.192</v>
      </c>
      <c r="C9327" s="42">
        <v>297.60000000000002</v>
      </c>
      <c r="D9327" s="42">
        <v>1550</v>
      </c>
      <c r="E9327" s="43">
        <v>44621</v>
      </c>
    </row>
    <row r="9328" spans="1:5" x14ac:dyDescent="0.25">
      <c r="A9328" s="41" t="s">
        <v>115</v>
      </c>
      <c r="B9328" s="42">
        <v>1.7000000000000001E-2</v>
      </c>
      <c r="C9328" s="42">
        <v>26.35</v>
      </c>
      <c r="D9328" s="42">
        <v>1550</v>
      </c>
      <c r="E9328" s="43">
        <v>44621</v>
      </c>
    </row>
    <row r="9329" spans="1:5" x14ac:dyDescent="0.25">
      <c r="A9329" s="41" t="s">
        <v>115</v>
      </c>
      <c r="B9329" s="42">
        <v>0.109</v>
      </c>
      <c r="C9329" s="42">
        <v>168.95</v>
      </c>
      <c r="D9329" s="42">
        <v>1550</v>
      </c>
      <c r="E9329" s="43">
        <v>44621</v>
      </c>
    </row>
    <row r="9330" spans="1:5" x14ac:dyDescent="0.25">
      <c r="A9330" s="41" t="s">
        <v>115</v>
      </c>
      <c r="B9330" s="42">
        <v>1.4999999999999999E-2</v>
      </c>
      <c r="C9330" s="42">
        <v>23.25</v>
      </c>
      <c r="D9330" s="42">
        <v>1550</v>
      </c>
      <c r="E9330" s="43">
        <v>44621</v>
      </c>
    </row>
    <row r="9331" spans="1:5" x14ac:dyDescent="0.25">
      <c r="A9331" s="41" t="s">
        <v>115</v>
      </c>
      <c r="B9331" s="42">
        <v>0.37</v>
      </c>
      <c r="C9331" s="42">
        <v>585.6</v>
      </c>
      <c r="D9331" s="42">
        <v>1582.7</v>
      </c>
      <c r="E9331" s="43">
        <v>44621</v>
      </c>
    </row>
    <row r="9332" spans="1:5" x14ac:dyDescent="0.25">
      <c r="A9332" s="41" t="s">
        <v>115</v>
      </c>
      <c r="B9332" s="42">
        <v>2.58</v>
      </c>
      <c r="C9332" s="42">
        <v>4282.8</v>
      </c>
      <c r="D9332" s="42">
        <v>1660</v>
      </c>
      <c r="E9332" s="43">
        <v>44621</v>
      </c>
    </row>
    <row r="9333" spans="1:5" x14ac:dyDescent="0.25">
      <c r="A9333" s="41" t="s">
        <v>115</v>
      </c>
      <c r="B9333" s="42">
        <v>0.02</v>
      </c>
      <c r="C9333" s="42">
        <v>33.200000000000003</v>
      </c>
      <c r="D9333" s="42">
        <v>1660</v>
      </c>
      <c r="E9333" s="43">
        <v>44621</v>
      </c>
    </row>
    <row r="9334" spans="1:5" x14ac:dyDescent="0.25">
      <c r="A9334" s="41" t="s">
        <v>115</v>
      </c>
      <c r="B9334" s="42">
        <v>0.37</v>
      </c>
      <c r="C9334" s="42">
        <v>614.20000000000005</v>
      </c>
      <c r="D9334" s="42">
        <v>1660</v>
      </c>
      <c r="E9334" s="43">
        <v>44621</v>
      </c>
    </row>
    <row r="9335" spans="1:5" x14ac:dyDescent="0.25">
      <c r="A9335" s="41" t="s">
        <v>115</v>
      </c>
      <c r="B9335" s="42">
        <v>0.02</v>
      </c>
      <c r="C9335" s="42">
        <v>33.200000000000003</v>
      </c>
      <c r="D9335" s="42">
        <v>1660</v>
      </c>
      <c r="E9335" s="43">
        <v>44621</v>
      </c>
    </row>
    <row r="9336" spans="1:5" x14ac:dyDescent="0.25">
      <c r="A9336" s="41" t="s">
        <v>10</v>
      </c>
      <c r="B9336" s="42">
        <v>4.1000000000000002E-2</v>
      </c>
      <c r="C9336" s="42">
        <v>63.14</v>
      </c>
      <c r="D9336" s="42">
        <v>1540</v>
      </c>
      <c r="E9336" s="43">
        <v>44621</v>
      </c>
    </row>
    <row r="9337" spans="1:5" x14ac:dyDescent="0.25">
      <c r="A9337" s="41" t="s">
        <v>10</v>
      </c>
      <c r="B9337" s="42">
        <v>7.5999999999999998E-2</v>
      </c>
      <c r="C9337" s="42">
        <v>117.04</v>
      </c>
      <c r="D9337" s="42">
        <v>1540</v>
      </c>
      <c r="E9337" s="43">
        <v>44621</v>
      </c>
    </row>
    <row r="9338" spans="1:5" x14ac:dyDescent="0.25">
      <c r="A9338" s="41" t="s">
        <v>10</v>
      </c>
      <c r="B9338" s="42">
        <v>1.3140000000000001</v>
      </c>
      <c r="C9338" s="42">
        <v>2023.56</v>
      </c>
      <c r="D9338" s="42">
        <v>1540</v>
      </c>
      <c r="E9338" s="43">
        <v>44621</v>
      </c>
    </row>
    <row r="9339" spans="1:5" x14ac:dyDescent="0.25">
      <c r="A9339" s="41" t="s">
        <v>10</v>
      </c>
      <c r="B9339" s="42">
        <v>2.5000000000000001E-2</v>
      </c>
      <c r="C9339" s="42">
        <v>38.5</v>
      </c>
      <c r="D9339" s="42">
        <v>1540</v>
      </c>
      <c r="E9339" s="43">
        <v>44621</v>
      </c>
    </row>
    <row r="9340" spans="1:5" x14ac:dyDescent="0.25">
      <c r="A9340" s="41" t="s">
        <v>10</v>
      </c>
      <c r="B9340" s="42">
        <v>4.8000000000000001E-2</v>
      </c>
      <c r="C9340" s="42">
        <v>73.92</v>
      </c>
      <c r="D9340" s="42">
        <v>1540</v>
      </c>
      <c r="E9340" s="43">
        <v>44621</v>
      </c>
    </row>
    <row r="9341" spans="1:5" x14ac:dyDescent="0.25">
      <c r="A9341" s="41" t="s">
        <v>10</v>
      </c>
      <c r="B9341" s="42">
        <v>0.06</v>
      </c>
      <c r="C9341" s="42">
        <v>92.4</v>
      </c>
      <c r="D9341" s="42">
        <v>1540</v>
      </c>
      <c r="E9341" s="43">
        <v>44621</v>
      </c>
    </row>
    <row r="9342" spans="1:5" x14ac:dyDescent="0.25">
      <c r="A9342" s="41" t="s">
        <v>10</v>
      </c>
      <c r="B9342" s="42">
        <v>4.4999999999999998E-2</v>
      </c>
      <c r="C9342" s="42">
        <v>69.3</v>
      </c>
      <c r="D9342" s="42">
        <v>1540</v>
      </c>
      <c r="E9342" s="43">
        <v>44621</v>
      </c>
    </row>
    <row r="9343" spans="1:5" x14ac:dyDescent="0.25">
      <c r="A9343" s="41" t="s">
        <v>10</v>
      </c>
      <c r="B9343" s="42">
        <v>5.7000000000000002E-2</v>
      </c>
      <c r="C9343" s="42">
        <v>87.78</v>
      </c>
      <c r="D9343" s="42">
        <v>1540</v>
      </c>
      <c r="E9343" s="43">
        <v>44621</v>
      </c>
    </row>
    <row r="9344" spans="1:5" x14ac:dyDescent="0.25">
      <c r="A9344" s="41" t="s">
        <v>10</v>
      </c>
      <c r="B9344" s="42">
        <v>0.03</v>
      </c>
      <c r="C9344" s="42">
        <v>46.2</v>
      </c>
      <c r="D9344" s="42">
        <v>1540</v>
      </c>
      <c r="E9344" s="43">
        <v>44621</v>
      </c>
    </row>
    <row r="9345" spans="1:5" x14ac:dyDescent="0.25">
      <c r="A9345" s="41" t="s">
        <v>10</v>
      </c>
      <c r="B9345" s="42">
        <v>3.0000000000000001E-3</v>
      </c>
      <c r="C9345" s="42">
        <v>4.62</v>
      </c>
      <c r="D9345" s="42">
        <v>1540</v>
      </c>
      <c r="E9345" s="43">
        <v>44621</v>
      </c>
    </row>
    <row r="9346" spans="1:5" x14ac:dyDescent="0.25">
      <c r="A9346" s="41" t="s">
        <v>10</v>
      </c>
      <c r="B9346" s="42">
        <v>3.5000000000000003E-2</v>
      </c>
      <c r="C9346" s="42">
        <v>53.9</v>
      </c>
      <c r="D9346" s="42">
        <v>1540</v>
      </c>
      <c r="E9346" s="43">
        <v>44621</v>
      </c>
    </row>
    <row r="9347" spans="1:5" x14ac:dyDescent="0.25">
      <c r="A9347" s="41" t="s">
        <v>10</v>
      </c>
      <c r="B9347" s="42">
        <v>5.0000000000000001E-3</v>
      </c>
      <c r="C9347" s="42">
        <v>7.7</v>
      </c>
      <c r="D9347" s="42">
        <v>1540</v>
      </c>
      <c r="E9347" s="43">
        <v>44621</v>
      </c>
    </row>
    <row r="9348" spans="1:5" x14ac:dyDescent="0.25">
      <c r="A9348" s="41" t="s">
        <v>10</v>
      </c>
      <c r="B9348" s="42">
        <v>0.01</v>
      </c>
      <c r="C9348" s="42">
        <v>15.4</v>
      </c>
      <c r="D9348" s="42">
        <v>1540</v>
      </c>
      <c r="E9348" s="43">
        <v>44621</v>
      </c>
    </row>
    <row r="9349" spans="1:5" x14ac:dyDescent="0.25">
      <c r="A9349" s="41" t="s">
        <v>10</v>
      </c>
      <c r="B9349" s="42">
        <v>7.0000000000000007E-2</v>
      </c>
      <c r="C9349" s="42">
        <v>107.8</v>
      </c>
      <c r="D9349" s="42">
        <v>1540</v>
      </c>
      <c r="E9349" s="43">
        <v>44621</v>
      </c>
    </row>
    <row r="9350" spans="1:5" x14ac:dyDescent="0.25">
      <c r="A9350" s="41" t="s">
        <v>10</v>
      </c>
      <c r="B9350" s="42">
        <v>0.312</v>
      </c>
      <c r="C9350" s="42">
        <v>480.48</v>
      </c>
      <c r="D9350" s="42">
        <v>1540</v>
      </c>
      <c r="E9350" s="43">
        <v>44621</v>
      </c>
    </row>
    <row r="9351" spans="1:5" x14ac:dyDescent="0.25">
      <c r="A9351" s="41" t="s">
        <v>10</v>
      </c>
      <c r="B9351" s="42">
        <v>4.2999999999999997E-2</v>
      </c>
      <c r="C9351" s="42">
        <v>66.22</v>
      </c>
      <c r="D9351" s="42">
        <v>1540</v>
      </c>
      <c r="E9351" s="43">
        <v>44621</v>
      </c>
    </row>
    <row r="9352" spans="1:5" x14ac:dyDescent="0.25">
      <c r="A9352" s="41" t="s">
        <v>10</v>
      </c>
      <c r="B9352" s="42">
        <v>1.6E-2</v>
      </c>
      <c r="C9352" s="42">
        <v>24.64</v>
      </c>
      <c r="D9352" s="42">
        <v>1540</v>
      </c>
      <c r="E9352" s="43">
        <v>44621</v>
      </c>
    </row>
    <row r="9353" spans="1:5" x14ac:dyDescent="0.25">
      <c r="A9353" s="41" t="s">
        <v>10</v>
      </c>
      <c r="B9353" s="42">
        <v>6.3E-2</v>
      </c>
      <c r="C9353" s="42">
        <v>97.02</v>
      </c>
      <c r="D9353" s="42">
        <v>1540</v>
      </c>
      <c r="E9353" s="43">
        <v>44621</v>
      </c>
    </row>
    <row r="9354" spans="1:5" x14ac:dyDescent="0.25">
      <c r="A9354" s="41" t="s">
        <v>10</v>
      </c>
      <c r="B9354" s="42">
        <v>4.3999999999999997E-2</v>
      </c>
      <c r="C9354" s="42">
        <v>67.760000000000005</v>
      </c>
      <c r="D9354" s="42">
        <v>1540</v>
      </c>
      <c r="E9354" s="43">
        <v>44621</v>
      </c>
    </row>
    <row r="9355" spans="1:5" x14ac:dyDescent="0.25">
      <c r="A9355" s="41" t="s">
        <v>10</v>
      </c>
      <c r="B9355" s="42">
        <v>8.7999999999999995E-2</v>
      </c>
      <c r="C9355" s="42">
        <v>135.52000000000001</v>
      </c>
      <c r="D9355" s="42">
        <v>1540</v>
      </c>
      <c r="E9355" s="43">
        <v>44621</v>
      </c>
    </row>
    <row r="9356" spans="1:5" x14ac:dyDescent="0.25">
      <c r="A9356" s="41" t="s">
        <v>10</v>
      </c>
      <c r="B9356" s="42">
        <v>5.8999999999999997E-2</v>
      </c>
      <c r="C9356" s="42">
        <v>90.86</v>
      </c>
      <c r="D9356" s="42">
        <v>1540</v>
      </c>
      <c r="E9356" s="43">
        <v>44621</v>
      </c>
    </row>
    <row r="9357" spans="1:5" x14ac:dyDescent="0.25">
      <c r="A9357" s="41" t="s">
        <v>10</v>
      </c>
      <c r="B9357" s="42">
        <v>0.01</v>
      </c>
      <c r="C9357" s="42">
        <v>15.4</v>
      </c>
      <c r="D9357" s="42">
        <v>1540</v>
      </c>
      <c r="E9357" s="43">
        <v>44621</v>
      </c>
    </row>
    <row r="9358" spans="1:5" x14ac:dyDescent="0.25">
      <c r="A9358" s="41" t="s">
        <v>10</v>
      </c>
      <c r="B9358" s="42">
        <v>2.5000000000000001E-2</v>
      </c>
      <c r="C9358" s="42">
        <v>38.5</v>
      </c>
      <c r="D9358" s="42">
        <v>1540</v>
      </c>
      <c r="E9358" s="43">
        <v>44621</v>
      </c>
    </row>
    <row r="9359" spans="1:5" x14ac:dyDescent="0.25">
      <c r="A9359" s="41" t="s">
        <v>10</v>
      </c>
      <c r="B9359" s="42">
        <v>7.4999999999999997E-2</v>
      </c>
      <c r="C9359" s="42">
        <v>115.5</v>
      </c>
      <c r="D9359" s="42">
        <v>1540</v>
      </c>
      <c r="E9359" s="43">
        <v>44621</v>
      </c>
    </row>
    <row r="9360" spans="1:5" x14ac:dyDescent="0.25">
      <c r="A9360" s="41" t="s">
        <v>10</v>
      </c>
      <c r="B9360" s="42">
        <v>4.4999999999999998E-2</v>
      </c>
      <c r="C9360" s="42">
        <v>69.3</v>
      </c>
      <c r="D9360" s="42">
        <v>1540</v>
      </c>
      <c r="E9360" s="43">
        <v>44621</v>
      </c>
    </row>
    <row r="9361" spans="1:5" x14ac:dyDescent="0.25">
      <c r="A9361" s="41" t="s">
        <v>10</v>
      </c>
      <c r="B9361" s="42">
        <v>6.4000000000000001E-2</v>
      </c>
      <c r="C9361" s="42">
        <v>98.56</v>
      </c>
      <c r="D9361" s="42">
        <v>1540</v>
      </c>
      <c r="E9361" s="43">
        <v>44621</v>
      </c>
    </row>
    <row r="9362" spans="1:5" x14ac:dyDescent="0.25">
      <c r="A9362" s="41" t="s">
        <v>10</v>
      </c>
      <c r="B9362" s="42">
        <v>4.0000000000000001E-3</v>
      </c>
      <c r="C9362" s="42">
        <v>6.16</v>
      </c>
      <c r="D9362" s="42">
        <v>1540</v>
      </c>
      <c r="E9362" s="43">
        <v>44621</v>
      </c>
    </row>
    <row r="9363" spans="1:5" x14ac:dyDescent="0.25">
      <c r="A9363" s="41" t="s">
        <v>10</v>
      </c>
      <c r="B9363" s="42">
        <v>4.3999999999999997E-2</v>
      </c>
      <c r="C9363" s="42">
        <v>67.760000000000005</v>
      </c>
      <c r="D9363" s="42">
        <v>1540</v>
      </c>
      <c r="E9363" s="43">
        <v>44621</v>
      </c>
    </row>
    <row r="9364" spans="1:5" x14ac:dyDescent="0.25">
      <c r="A9364" s="41" t="s">
        <v>10</v>
      </c>
      <c r="B9364" s="42">
        <v>1.2E-2</v>
      </c>
      <c r="C9364" s="42">
        <v>18.48</v>
      </c>
      <c r="D9364" s="42">
        <v>1540</v>
      </c>
      <c r="E9364" s="43">
        <v>44621</v>
      </c>
    </row>
    <row r="9365" spans="1:5" x14ac:dyDescent="0.25">
      <c r="A9365" s="41" t="s">
        <v>10</v>
      </c>
      <c r="B9365" s="42">
        <v>1.4999999999999999E-2</v>
      </c>
      <c r="C9365" s="42">
        <v>23.1</v>
      </c>
      <c r="D9365" s="42">
        <v>1540</v>
      </c>
      <c r="E9365" s="43">
        <v>44621</v>
      </c>
    </row>
    <row r="9366" spans="1:5" x14ac:dyDescent="0.25">
      <c r="A9366" s="41" t="s">
        <v>10</v>
      </c>
      <c r="B9366" s="42">
        <v>0.08</v>
      </c>
      <c r="C9366" s="42">
        <v>123.2</v>
      </c>
      <c r="D9366" s="42">
        <v>1540</v>
      </c>
      <c r="E9366" s="43">
        <v>44621</v>
      </c>
    </row>
    <row r="9367" spans="1:5" x14ac:dyDescent="0.25">
      <c r="A9367" s="41" t="s">
        <v>10</v>
      </c>
      <c r="B9367" s="42">
        <v>1.113</v>
      </c>
      <c r="C9367" s="42">
        <v>1714.02</v>
      </c>
      <c r="D9367" s="42">
        <v>1540</v>
      </c>
      <c r="E9367" s="43">
        <v>44621</v>
      </c>
    </row>
    <row r="9368" spans="1:5" x14ac:dyDescent="0.25">
      <c r="A9368" s="41" t="s">
        <v>10</v>
      </c>
      <c r="B9368" s="42">
        <v>0.03</v>
      </c>
      <c r="C9368" s="42">
        <v>46.2</v>
      </c>
      <c r="D9368" s="42">
        <v>1540</v>
      </c>
      <c r="E9368" s="43">
        <v>44621</v>
      </c>
    </row>
    <row r="9369" spans="1:5" x14ac:dyDescent="0.25">
      <c r="A9369" s="41" t="s">
        <v>10</v>
      </c>
      <c r="B9369" s="42">
        <v>0.02</v>
      </c>
      <c r="C9369" s="42">
        <v>30.8</v>
      </c>
      <c r="D9369" s="42">
        <v>1540</v>
      </c>
      <c r="E9369" s="43">
        <v>44621</v>
      </c>
    </row>
    <row r="9370" spans="1:5" x14ac:dyDescent="0.25">
      <c r="A9370" s="41" t="s">
        <v>10</v>
      </c>
      <c r="B9370" s="42">
        <v>3.7999999999999999E-2</v>
      </c>
      <c r="C9370" s="42">
        <v>58.52</v>
      </c>
      <c r="D9370" s="42">
        <v>1540</v>
      </c>
      <c r="E9370" s="43">
        <v>44621</v>
      </c>
    </row>
    <row r="9371" spans="1:5" x14ac:dyDescent="0.25">
      <c r="A9371" s="41" t="s">
        <v>10</v>
      </c>
      <c r="B9371" s="42">
        <v>8.0000000000000002E-3</v>
      </c>
      <c r="C9371" s="42">
        <v>12.32</v>
      </c>
      <c r="D9371" s="42">
        <v>1540</v>
      </c>
      <c r="E9371" s="43">
        <v>44621</v>
      </c>
    </row>
    <row r="9372" spans="1:5" x14ac:dyDescent="0.25">
      <c r="A9372" s="41" t="s">
        <v>10</v>
      </c>
      <c r="B9372" s="42">
        <v>0.06</v>
      </c>
      <c r="C9372" s="42">
        <v>92.4</v>
      </c>
      <c r="D9372" s="42">
        <v>1540</v>
      </c>
      <c r="E9372" s="43">
        <v>44621</v>
      </c>
    </row>
    <row r="9373" spans="1:5" x14ac:dyDescent="0.25">
      <c r="A9373" s="41" t="s">
        <v>10</v>
      </c>
      <c r="B9373" s="42">
        <v>3.5000000000000003E-2</v>
      </c>
      <c r="C9373" s="42">
        <v>53.9</v>
      </c>
      <c r="D9373" s="42">
        <v>1540</v>
      </c>
      <c r="E9373" s="43">
        <v>44621</v>
      </c>
    </row>
    <row r="9374" spans="1:5" x14ac:dyDescent="0.25">
      <c r="A9374" s="41" t="s">
        <v>10</v>
      </c>
      <c r="B9374" s="42">
        <v>3.0000000000000001E-3</v>
      </c>
      <c r="C9374" s="42">
        <v>4.62</v>
      </c>
      <c r="D9374" s="42">
        <v>1540</v>
      </c>
      <c r="E9374" s="43">
        <v>44621</v>
      </c>
    </row>
    <row r="9375" spans="1:5" x14ac:dyDescent="0.25">
      <c r="A9375" s="41" t="s">
        <v>10</v>
      </c>
      <c r="B9375" s="42">
        <v>5.7000000000000002E-2</v>
      </c>
      <c r="C9375" s="42">
        <v>87.78</v>
      </c>
      <c r="D9375" s="42">
        <v>1540</v>
      </c>
      <c r="E9375" s="43">
        <v>44621</v>
      </c>
    </row>
    <row r="9376" spans="1:5" x14ac:dyDescent="0.25">
      <c r="A9376" s="41" t="s">
        <v>10</v>
      </c>
      <c r="B9376" s="42">
        <v>0.08</v>
      </c>
      <c r="C9376" s="42">
        <v>123.2</v>
      </c>
      <c r="D9376" s="42">
        <v>1540</v>
      </c>
      <c r="E9376" s="43">
        <v>44621</v>
      </c>
    </row>
    <row r="9377" spans="1:5" x14ac:dyDescent="0.25">
      <c r="A9377" s="41" t="s">
        <v>10</v>
      </c>
      <c r="B9377" s="42">
        <v>0.46899999999999997</v>
      </c>
      <c r="C9377" s="42">
        <v>722.26</v>
      </c>
      <c r="D9377" s="42">
        <v>1540</v>
      </c>
      <c r="E9377" s="43">
        <v>44621</v>
      </c>
    </row>
    <row r="9378" spans="1:5" x14ac:dyDescent="0.25">
      <c r="A9378" s="41" t="s">
        <v>10</v>
      </c>
      <c r="B9378" s="42">
        <v>0.08</v>
      </c>
      <c r="C9378" s="42">
        <v>123.2</v>
      </c>
      <c r="D9378" s="42">
        <v>1540</v>
      </c>
      <c r="E9378" s="43">
        <v>44621</v>
      </c>
    </row>
    <row r="9379" spans="1:5" x14ac:dyDescent="0.25">
      <c r="A9379" s="41" t="s">
        <v>30</v>
      </c>
      <c r="B9379" s="42">
        <v>3.0000000000000001E-3</v>
      </c>
      <c r="C9379" s="42">
        <v>2.16</v>
      </c>
      <c r="D9379" s="42">
        <v>720</v>
      </c>
      <c r="E9379" s="43">
        <v>44621</v>
      </c>
    </row>
    <row r="9380" spans="1:5" x14ac:dyDescent="0.25">
      <c r="A9380" s="41" t="s">
        <v>30</v>
      </c>
      <c r="B9380" s="42">
        <v>8.0000000000000002E-3</v>
      </c>
      <c r="C9380" s="42">
        <v>5.77</v>
      </c>
      <c r="D9380" s="42">
        <v>721.25</v>
      </c>
      <c r="E9380" s="43">
        <v>44621</v>
      </c>
    </row>
    <row r="9381" spans="1:5" x14ac:dyDescent="0.25">
      <c r="A9381" s="41" t="s">
        <v>30</v>
      </c>
      <c r="B9381" s="42">
        <v>2E-3</v>
      </c>
      <c r="C9381" s="42">
        <v>1.44</v>
      </c>
      <c r="D9381" s="42">
        <v>720</v>
      </c>
      <c r="E9381" s="43">
        <v>44621</v>
      </c>
    </row>
    <row r="9382" spans="1:5" x14ac:dyDescent="0.25">
      <c r="A9382" s="41" t="s">
        <v>30</v>
      </c>
      <c r="B9382" s="42">
        <v>2E-3</v>
      </c>
      <c r="C9382" s="42">
        <v>1.44</v>
      </c>
      <c r="D9382" s="42">
        <v>720</v>
      </c>
      <c r="E9382" s="43">
        <v>44621</v>
      </c>
    </row>
    <row r="9383" spans="1:5" x14ac:dyDescent="0.25">
      <c r="A9383" s="41" t="s">
        <v>30</v>
      </c>
      <c r="B9383" s="42">
        <v>3.0000000000000001E-3</v>
      </c>
      <c r="C9383" s="42">
        <v>2.16</v>
      </c>
      <c r="D9383" s="42">
        <v>720</v>
      </c>
      <c r="E9383" s="43">
        <v>44621</v>
      </c>
    </row>
    <row r="9384" spans="1:5" x14ac:dyDescent="0.25">
      <c r="A9384" s="41" t="s">
        <v>30</v>
      </c>
      <c r="B9384" s="42">
        <v>2E-3</v>
      </c>
      <c r="C9384" s="42">
        <v>1.44</v>
      </c>
      <c r="D9384" s="42">
        <v>720</v>
      </c>
      <c r="E9384" s="43">
        <v>44621</v>
      </c>
    </row>
    <row r="9385" spans="1:5" x14ac:dyDescent="0.25">
      <c r="A9385" s="41" t="s">
        <v>30</v>
      </c>
      <c r="B9385" s="42">
        <v>2E-3</v>
      </c>
      <c r="C9385" s="42">
        <v>1.44</v>
      </c>
      <c r="D9385" s="42">
        <v>720</v>
      </c>
      <c r="E9385" s="43">
        <v>44621</v>
      </c>
    </row>
    <row r="9386" spans="1:5" x14ac:dyDescent="0.25">
      <c r="A9386" s="41" t="s">
        <v>30</v>
      </c>
      <c r="B9386" s="42">
        <v>8.0000000000000002E-3</v>
      </c>
      <c r="C9386" s="42">
        <v>5.77</v>
      </c>
      <c r="D9386" s="42">
        <v>721.25</v>
      </c>
      <c r="E9386" s="43">
        <v>44621</v>
      </c>
    </row>
    <row r="9387" spans="1:5" x14ac:dyDescent="0.25">
      <c r="A9387" s="41" t="s">
        <v>30</v>
      </c>
      <c r="B9387" s="42">
        <v>0.04</v>
      </c>
      <c r="C9387" s="42">
        <v>28.85</v>
      </c>
      <c r="D9387" s="42">
        <v>721.25</v>
      </c>
      <c r="E9387" s="43">
        <v>44621</v>
      </c>
    </row>
    <row r="9388" spans="1:5" x14ac:dyDescent="0.25">
      <c r="A9388" s="41" t="s">
        <v>30</v>
      </c>
      <c r="B9388" s="42">
        <v>5.0000000000000001E-3</v>
      </c>
      <c r="C9388" s="42">
        <v>3.6</v>
      </c>
      <c r="D9388" s="42">
        <v>720</v>
      </c>
      <c r="E9388" s="43">
        <v>44621</v>
      </c>
    </row>
    <row r="9389" spans="1:5" x14ac:dyDescent="0.25">
      <c r="A9389" s="41" t="s">
        <v>30</v>
      </c>
      <c r="B9389" s="42">
        <v>1.2E-2</v>
      </c>
      <c r="C9389" s="42">
        <v>8.65</v>
      </c>
      <c r="D9389" s="42">
        <v>720.83</v>
      </c>
      <c r="E9389" s="43">
        <v>44621</v>
      </c>
    </row>
    <row r="9390" spans="1:5" x14ac:dyDescent="0.25">
      <c r="A9390" s="41" t="s">
        <v>30</v>
      </c>
      <c r="B9390" s="42">
        <v>1.4E-2</v>
      </c>
      <c r="C9390" s="42">
        <v>10.09</v>
      </c>
      <c r="D9390" s="42">
        <v>720.71</v>
      </c>
      <c r="E9390" s="43">
        <v>44621</v>
      </c>
    </row>
    <row r="9391" spans="1:5" x14ac:dyDescent="0.25">
      <c r="A9391" s="41" t="s">
        <v>30</v>
      </c>
      <c r="B9391" s="42">
        <v>2.1000000000000001E-2</v>
      </c>
      <c r="C9391" s="42">
        <v>15.14</v>
      </c>
      <c r="D9391" s="42">
        <v>720.95</v>
      </c>
      <c r="E9391" s="43">
        <v>44621</v>
      </c>
    </row>
    <row r="9392" spans="1:5" x14ac:dyDescent="0.25">
      <c r="A9392" s="41" t="s">
        <v>30</v>
      </c>
      <c r="B9392" s="42">
        <v>3.5999999999999997E-2</v>
      </c>
      <c r="C9392" s="42">
        <v>25.96</v>
      </c>
      <c r="D9392" s="42">
        <v>721.11</v>
      </c>
      <c r="E9392" s="43">
        <v>44621</v>
      </c>
    </row>
    <row r="9393" spans="1:5" x14ac:dyDescent="0.25">
      <c r="A9393" s="41" t="s">
        <v>30</v>
      </c>
      <c r="B9393" s="42">
        <v>5.0000000000000001E-3</v>
      </c>
      <c r="C9393" s="42">
        <v>3.6</v>
      </c>
      <c r="D9393" s="42">
        <v>720</v>
      </c>
      <c r="E9393" s="43">
        <v>44621</v>
      </c>
    </row>
    <row r="9394" spans="1:5" x14ac:dyDescent="0.25">
      <c r="A9394" s="41" t="s">
        <v>30</v>
      </c>
      <c r="B9394" s="42">
        <v>6.0000000000000001E-3</v>
      </c>
      <c r="C9394" s="42">
        <v>4.33</v>
      </c>
      <c r="D9394" s="42">
        <v>721.67</v>
      </c>
      <c r="E9394" s="43">
        <v>44621</v>
      </c>
    </row>
    <row r="9395" spans="1:5" x14ac:dyDescent="0.25">
      <c r="A9395" s="41" t="s">
        <v>30</v>
      </c>
      <c r="B9395" s="42">
        <v>0.02</v>
      </c>
      <c r="C9395" s="42">
        <v>14.42</v>
      </c>
      <c r="D9395" s="42">
        <v>721</v>
      </c>
      <c r="E9395" s="43">
        <v>44621</v>
      </c>
    </row>
    <row r="9396" spans="1:5" x14ac:dyDescent="0.25">
      <c r="A9396" s="41" t="s">
        <v>30</v>
      </c>
      <c r="B9396" s="42">
        <v>5.0000000000000001E-3</v>
      </c>
      <c r="C9396" s="42">
        <v>3.61</v>
      </c>
      <c r="D9396" s="42">
        <v>722</v>
      </c>
      <c r="E9396" s="43">
        <v>44621</v>
      </c>
    </row>
    <row r="9397" spans="1:5" x14ac:dyDescent="0.25">
      <c r="A9397" s="41" t="s">
        <v>30</v>
      </c>
      <c r="B9397" s="42">
        <v>5.0000000000000001E-3</v>
      </c>
      <c r="C9397" s="42">
        <v>3.6</v>
      </c>
      <c r="D9397" s="42">
        <v>720</v>
      </c>
      <c r="E9397" s="43">
        <v>44621</v>
      </c>
    </row>
    <row r="9398" spans="1:5" x14ac:dyDescent="0.25">
      <c r="A9398" s="41" t="s">
        <v>30</v>
      </c>
      <c r="B9398" s="42">
        <v>1.4E-2</v>
      </c>
      <c r="C9398" s="42">
        <v>10.09</v>
      </c>
      <c r="D9398" s="42">
        <v>720.71</v>
      </c>
      <c r="E9398" s="43">
        <v>44621</v>
      </c>
    </row>
    <row r="9399" spans="1:5" x14ac:dyDescent="0.25">
      <c r="A9399" s="41" t="s">
        <v>30</v>
      </c>
      <c r="B9399" s="42">
        <v>2E-3</v>
      </c>
      <c r="C9399" s="42">
        <v>1.44</v>
      </c>
      <c r="D9399" s="42">
        <v>720</v>
      </c>
      <c r="E9399" s="43">
        <v>44621</v>
      </c>
    </row>
    <row r="9400" spans="1:5" x14ac:dyDescent="0.25">
      <c r="A9400" s="41" t="s">
        <v>30</v>
      </c>
      <c r="B9400" s="42">
        <v>1.6E-2</v>
      </c>
      <c r="C9400" s="42">
        <v>11.54</v>
      </c>
      <c r="D9400" s="42">
        <v>721.25</v>
      </c>
      <c r="E9400" s="43">
        <v>44621</v>
      </c>
    </row>
    <row r="9401" spans="1:5" x14ac:dyDescent="0.25">
      <c r="A9401" s="41" t="s">
        <v>30</v>
      </c>
      <c r="B9401" s="42">
        <v>8.0000000000000002E-3</v>
      </c>
      <c r="C9401" s="42">
        <v>5.77</v>
      </c>
      <c r="D9401" s="42">
        <v>721.25</v>
      </c>
      <c r="E9401" s="43">
        <v>44621</v>
      </c>
    </row>
    <row r="9402" spans="1:5" x14ac:dyDescent="0.25">
      <c r="A9402" s="41" t="s">
        <v>30</v>
      </c>
      <c r="B9402" s="42">
        <v>6.0000000000000001E-3</v>
      </c>
      <c r="C9402" s="42">
        <v>4.33</v>
      </c>
      <c r="D9402" s="42">
        <v>721.67</v>
      </c>
      <c r="E9402" s="43">
        <v>44621</v>
      </c>
    </row>
    <row r="9403" spans="1:5" x14ac:dyDescent="0.25">
      <c r="A9403" s="41" t="s">
        <v>30</v>
      </c>
      <c r="B9403" s="42">
        <v>5.0000000000000001E-3</v>
      </c>
      <c r="C9403" s="42">
        <v>3.61</v>
      </c>
      <c r="D9403" s="42">
        <v>722</v>
      </c>
      <c r="E9403" s="43">
        <v>44621</v>
      </c>
    </row>
    <row r="9404" spans="1:5" x14ac:dyDescent="0.25">
      <c r="A9404" s="41" t="s">
        <v>30</v>
      </c>
      <c r="B9404" s="42">
        <v>1.0999999999999999E-2</v>
      </c>
      <c r="C9404" s="42">
        <v>7.93</v>
      </c>
      <c r="D9404" s="42">
        <v>720.91</v>
      </c>
      <c r="E9404" s="43">
        <v>44621</v>
      </c>
    </row>
    <row r="9405" spans="1:5" x14ac:dyDescent="0.25">
      <c r="A9405" s="41" t="s">
        <v>30</v>
      </c>
      <c r="B9405" s="42">
        <v>1.0999999999999999E-2</v>
      </c>
      <c r="C9405" s="42">
        <v>7.93</v>
      </c>
      <c r="D9405" s="42">
        <v>720.91</v>
      </c>
      <c r="E9405" s="43">
        <v>44621</v>
      </c>
    </row>
    <row r="9406" spans="1:5" x14ac:dyDescent="0.25">
      <c r="A9406" s="41" t="s">
        <v>30</v>
      </c>
      <c r="B9406" s="42">
        <v>0.48599999999999999</v>
      </c>
      <c r="C9406" s="42">
        <v>350.49</v>
      </c>
      <c r="D9406" s="42">
        <v>721.17</v>
      </c>
      <c r="E9406" s="43">
        <v>44621</v>
      </c>
    </row>
    <row r="9407" spans="1:5" x14ac:dyDescent="0.25">
      <c r="A9407" s="41" t="s">
        <v>38</v>
      </c>
      <c r="B9407" s="42">
        <v>0.02</v>
      </c>
      <c r="C9407" s="42">
        <v>10</v>
      </c>
      <c r="D9407" s="42">
        <v>500</v>
      </c>
      <c r="E9407" s="43">
        <v>44621</v>
      </c>
    </row>
    <row r="9408" spans="1:5" x14ac:dyDescent="0.25">
      <c r="A9408" s="41" t="s">
        <v>38</v>
      </c>
      <c r="B9408" s="42">
        <v>7.0000000000000001E-3</v>
      </c>
      <c r="C9408" s="42">
        <v>3.5</v>
      </c>
      <c r="D9408" s="42">
        <v>500</v>
      </c>
      <c r="E9408" s="43">
        <v>44621</v>
      </c>
    </row>
    <row r="9409" spans="1:5" x14ac:dyDescent="0.25">
      <c r="A9409" s="41" t="s">
        <v>38</v>
      </c>
      <c r="B9409" s="42">
        <v>1.4999999999999999E-2</v>
      </c>
      <c r="C9409" s="42">
        <v>7.5</v>
      </c>
      <c r="D9409" s="42">
        <v>500</v>
      </c>
      <c r="E9409" s="43">
        <v>44621</v>
      </c>
    </row>
    <row r="9410" spans="1:5" x14ac:dyDescent="0.25">
      <c r="A9410" s="41" t="s">
        <v>38</v>
      </c>
      <c r="B9410" s="42">
        <v>0.44400000000000001</v>
      </c>
      <c r="C9410" s="42">
        <v>222</v>
      </c>
      <c r="D9410" s="42">
        <v>500</v>
      </c>
      <c r="E9410" s="43">
        <v>44621</v>
      </c>
    </row>
    <row r="9411" spans="1:5" x14ac:dyDescent="0.25">
      <c r="A9411" s="41" t="s">
        <v>38</v>
      </c>
      <c r="B9411" s="42">
        <v>5.0000000000000001E-3</v>
      </c>
      <c r="C9411" s="42">
        <v>2.5</v>
      </c>
      <c r="D9411" s="42">
        <v>500</v>
      </c>
      <c r="E9411" s="43">
        <v>44621</v>
      </c>
    </row>
    <row r="9412" spans="1:5" x14ac:dyDescent="0.25">
      <c r="A9412" s="41" t="s">
        <v>38</v>
      </c>
      <c r="B9412" s="42">
        <v>1.2999999999999999E-2</v>
      </c>
      <c r="C9412" s="42">
        <v>6.5</v>
      </c>
      <c r="D9412" s="42">
        <v>500</v>
      </c>
      <c r="E9412" s="43">
        <v>44621</v>
      </c>
    </row>
    <row r="9413" spans="1:5" x14ac:dyDescent="0.25">
      <c r="A9413" s="41" t="s">
        <v>38</v>
      </c>
      <c r="B9413" s="42">
        <v>0.01</v>
      </c>
      <c r="C9413" s="42">
        <v>5</v>
      </c>
      <c r="D9413" s="42">
        <v>500</v>
      </c>
      <c r="E9413" s="43">
        <v>44621</v>
      </c>
    </row>
    <row r="9414" spans="1:5" x14ac:dyDescent="0.25">
      <c r="A9414" s="41" t="s">
        <v>38</v>
      </c>
      <c r="B9414" s="42">
        <v>4.0000000000000001E-3</v>
      </c>
      <c r="C9414" s="42">
        <v>2</v>
      </c>
      <c r="D9414" s="42">
        <v>500</v>
      </c>
      <c r="E9414" s="43">
        <v>44621</v>
      </c>
    </row>
    <row r="9415" spans="1:5" x14ac:dyDescent="0.25">
      <c r="A9415" s="41" t="s">
        <v>38</v>
      </c>
      <c r="B9415" s="42">
        <v>5.1999999999999998E-2</v>
      </c>
      <c r="C9415" s="42">
        <v>26</v>
      </c>
      <c r="D9415" s="42">
        <v>500</v>
      </c>
      <c r="E9415" s="43">
        <v>44621</v>
      </c>
    </row>
    <row r="9416" spans="1:5" x14ac:dyDescent="0.25">
      <c r="A9416" s="41" t="s">
        <v>38</v>
      </c>
      <c r="B9416" s="42">
        <v>4.0000000000000001E-3</v>
      </c>
      <c r="C9416" s="42">
        <v>2</v>
      </c>
      <c r="D9416" s="42">
        <v>500</v>
      </c>
      <c r="E9416" s="43">
        <v>44621</v>
      </c>
    </row>
    <row r="9417" spans="1:5" x14ac:dyDescent="0.25">
      <c r="A9417" s="41" t="s">
        <v>38</v>
      </c>
      <c r="B9417" s="42">
        <v>1.2999999999999999E-2</v>
      </c>
      <c r="C9417" s="42">
        <v>6.5</v>
      </c>
      <c r="D9417" s="42">
        <v>500</v>
      </c>
      <c r="E9417" s="43">
        <v>44621</v>
      </c>
    </row>
    <row r="9418" spans="1:5" x14ac:dyDescent="0.25">
      <c r="A9418" s="41" t="s">
        <v>38</v>
      </c>
      <c r="B9418" s="42">
        <v>1.0999999999999999E-2</v>
      </c>
      <c r="C9418" s="42">
        <v>5.5</v>
      </c>
      <c r="D9418" s="42">
        <v>500</v>
      </c>
      <c r="E9418" s="43">
        <v>44621</v>
      </c>
    </row>
    <row r="9419" spans="1:5" x14ac:dyDescent="0.25">
      <c r="A9419" s="41" t="s">
        <v>38</v>
      </c>
      <c r="B9419" s="42">
        <v>8.0000000000000002E-3</v>
      </c>
      <c r="C9419" s="42">
        <v>4</v>
      </c>
      <c r="D9419" s="42">
        <v>500</v>
      </c>
      <c r="E9419" s="43">
        <v>44621</v>
      </c>
    </row>
    <row r="9420" spans="1:5" x14ac:dyDescent="0.25">
      <c r="A9420" s="41" t="s">
        <v>38</v>
      </c>
      <c r="B9420" s="42">
        <v>8.0000000000000002E-3</v>
      </c>
      <c r="C9420" s="42">
        <v>4</v>
      </c>
      <c r="D9420" s="42">
        <v>500</v>
      </c>
      <c r="E9420" s="43">
        <v>44621</v>
      </c>
    </row>
    <row r="9421" spans="1:5" x14ac:dyDescent="0.25">
      <c r="A9421" s="41" t="s">
        <v>38</v>
      </c>
      <c r="B9421" s="42">
        <v>1.7999999999999999E-2</v>
      </c>
      <c r="C9421" s="42">
        <v>9</v>
      </c>
      <c r="D9421" s="42">
        <v>500</v>
      </c>
      <c r="E9421" s="43">
        <v>44621</v>
      </c>
    </row>
    <row r="9422" spans="1:5" x14ac:dyDescent="0.25">
      <c r="A9422" s="41" t="s">
        <v>38</v>
      </c>
      <c r="B9422" s="42">
        <v>5.0000000000000001E-3</v>
      </c>
      <c r="C9422" s="42">
        <v>2.5</v>
      </c>
      <c r="D9422" s="42">
        <v>500</v>
      </c>
      <c r="E9422" s="43">
        <v>44621</v>
      </c>
    </row>
    <row r="9423" spans="1:5" x14ac:dyDescent="0.25">
      <c r="A9423" s="41" t="s">
        <v>38</v>
      </c>
      <c r="B9423" s="42">
        <v>4.2000000000000003E-2</v>
      </c>
      <c r="C9423" s="42">
        <v>21</v>
      </c>
      <c r="D9423" s="42">
        <v>500</v>
      </c>
      <c r="E9423" s="43">
        <v>44621</v>
      </c>
    </row>
    <row r="9424" spans="1:5" x14ac:dyDescent="0.25">
      <c r="A9424" s="41" t="s">
        <v>38</v>
      </c>
      <c r="B9424" s="42">
        <v>7.0000000000000001E-3</v>
      </c>
      <c r="C9424" s="42">
        <v>3.5</v>
      </c>
      <c r="D9424" s="42">
        <v>500</v>
      </c>
      <c r="E9424" s="43">
        <v>44621</v>
      </c>
    </row>
    <row r="9425" spans="1:5" x14ac:dyDescent="0.25">
      <c r="A9425" s="41" t="s">
        <v>38</v>
      </c>
      <c r="B9425" s="42">
        <v>1.2999999999999999E-2</v>
      </c>
      <c r="C9425" s="42">
        <v>6.5</v>
      </c>
      <c r="D9425" s="42">
        <v>500</v>
      </c>
      <c r="E9425" s="43">
        <v>44621</v>
      </c>
    </row>
    <row r="9426" spans="1:5" x14ac:dyDescent="0.25">
      <c r="A9426" s="41" t="s">
        <v>38</v>
      </c>
      <c r="B9426" s="42">
        <v>1.9E-2</v>
      </c>
      <c r="C9426" s="42">
        <v>9.5</v>
      </c>
      <c r="D9426" s="42">
        <v>500</v>
      </c>
      <c r="E9426" s="43">
        <v>44621</v>
      </c>
    </row>
    <row r="9427" spans="1:5" x14ac:dyDescent="0.25">
      <c r="A9427" s="41" t="s">
        <v>38</v>
      </c>
      <c r="B9427" s="42">
        <v>5.0000000000000001E-3</v>
      </c>
      <c r="C9427" s="42">
        <v>2.5</v>
      </c>
      <c r="D9427" s="42">
        <v>500</v>
      </c>
      <c r="E9427" s="43">
        <v>44621</v>
      </c>
    </row>
    <row r="9428" spans="1:5" x14ac:dyDescent="0.25">
      <c r="A9428" s="41" t="s">
        <v>38</v>
      </c>
      <c r="B9428" s="42">
        <v>1.4999999999999999E-2</v>
      </c>
      <c r="C9428" s="42">
        <v>7.5</v>
      </c>
      <c r="D9428" s="42">
        <v>500</v>
      </c>
      <c r="E9428" s="43">
        <v>44621</v>
      </c>
    </row>
    <row r="9429" spans="1:5" x14ac:dyDescent="0.25">
      <c r="A9429" s="41" t="s">
        <v>38</v>
      </c>
      <c r="B9429" s="42">
        <v>0.01</v>
      </c>
      <c r="C9429" s="42">
        <v>5</v>
      </c>
      <c r="D9429" s="42">
        <v>500</v>
      </c>
      <c r="E9429" s="43">
        <v>44621</v>
      </c>
    </row>
    <row r="9430" spans="1:5" x14ac:dyDescent="0.25">
      <c r="A9430" s="41" t="s">
        <v>38</v>
      </c>
      <c r="B9430" s="42">
        <v>0.02</v>
      </c>
      <c r="C9430" s="42">
        <v>10</v>
      </c>
      <c r="D9430" s="42">
        <v>500</v>
      </c>
      <c r="E9430" s="43">
        <v>44621</v>
      </c>
    </row>
    <row r="9431" spans="1:5" x14ac:dyDescent="0.25">
      <c r="A9431" s="41" t="s">
        <v>38</v>
      </c>
      <c r="B9431" s="42">
        <v>2.1999999999999999E-2</v>
      </c>
      <c r="C9431" s="42">
        <v>11</v>
      </c>
      <c r="D9431" s="42">
        <v>500</v>
      </c>
      <c r="E9431" s="43">
        <v>44621</v>
      </c>
    </row>
    <row r="9432" spans="1:5" x14ac:dyDescent="0.25">
      <c r="A9432" s="41" t="s">
        <v>38</v>
      </c>
      <c r="B9432" s="42">
        <v>0.01</v>
      </c>
      <c r="C9432" s="42">
        <v>5</v>
      </c>
      <c r="D9432" s="42">
        <v>500</v>
      </c>
      <c r="E9432" s="43">
        <v>44621</v>
      </c>
    </row>
    <row r="9433" spans="1:5" x14ac:dyDescent="0.25">
      <c r="A9433" s="41" t="s">
        <v>38</v>
      </c>
      <c r="B9433" s="42">
        <v>1.4E-2</v>
      </c>
      <c r="C9433" s="42">
        <v>7</v>
      </c>
      <c r="D9433" s="42">
        <v>500</v>
      </c>
      <c r="E9433" s="43">
        <v>44621</v>
      </c>
    </row>
    <row r="9434" spans="1:5" x14ac:dyDescent="0.25">
      <c r="A9434" s="41" t="s">
        <v>38</v>
      </c>
      <c r="B9434" s="42">
        <v>1.0999999999999999E-2</v>
      </c>
      <c r="C9434" s="42">
        <v>5.5</v>
      </c>
      <c r="D9434" s="42">
        <v>500</v>
      </c>
      <c r="E9434" s="43">
        <v>44621</v>
      </c>
    </row>
    <row r="9435" spans="1:5" x14ac:dyDescent="0.25">
      <c r="A9435" s="41" t="s">
        <v>38</v>
      </c>
      <c r="B9435" s="42">
        <v>2.8000000000000001E-2</v>
      </c>
      <c r="C9435" s="42">
        <v>14</v>
      </c>
      <c r="D9435" s="42">
        <v>500</v>
      </c>
      <c r="E9435" s="43">
        <v>44621</v>
      </c>
    </row>
    <row r="9436" spans="1:5" x14ac:dyDescent="0.25">
      <c r="A9436" s="41" t="s">
        <v>38</v>
      </c>
      <c r="B9436" s="42">
        <v>0.01</v>
      </c>
      <c r="C9436" s="42">
        <v>5</v>
      </c>
      <c r="D9436" s="42">
        <v>500</v>
      </c>
      <c r="E9436" s="43">
        <v>44621</v>
      </c>
    </row>
    <row r="9437" spans="1:5" x14ac:dyDescent="0.25">
      <c r="A9437" s="41" t="s">
        <v>38</v>
      </c>
      <c r="B9437" s="42">
        <v>5.0000000000000001E-3</v>
      </c>
      <c r="C9437" s="42">
        <v>2.5</v>
      </c>
      <c r="D9437" s="42">
        <v>500</v>
      </c>
      <c r="E9437" s="43">
        <v>44621</v>
      </c>
    </row>
    <row r="9438" spans="1:5" x14ac:dyDescent="0.25">
      <c r="A9438" s="41" t="s">
        <v>38</v>
      </c>
      <c r="B9438" s="42">
        <v>0.03</v>
      </c>
      <c r="C9438" s="42">
        <v>15</v>
      </c>
      <c r="D9438" s="42">
        <v>500</v>
      </c>
      <c r="E9438" s="43">
        <v>44621</v>
      </c>
    </row>
    <row r="9439" spans="1:5" x14ac:dyDescent="0.25">
      <c r="A9439" s="41" t="s">
        <v>38</v>
      </c>
      <c r="B9439" s="42">
        <v>1.7999999999999999E-2</v>
      </c>
      <c r="C9439" s="42">
        <v>9</v>
      </c>
      <c r="D9439" s="42">
        <v>500</v>
      </c>
      <c r="E9439" s="43">
        <v>44621</v>
      </c>
    </row>
    <row r="9440" spans="1:5" x14ac:dyDescent="0.25">
      <c r="A9440" s="41" t="s">
        <v>38</v>
      </c>
      <c r="B9440" s="42">
        <v>1.2E-2</v>
      </c>
      <c r="C9440" s="42">
        <v>6</v>
      </c>
      <c r="D9440" s="42">
        <v>500</v>
      </c>
      <c r="E9440" s="43">
        <v>44621</v>
      </c>
    </row>
    <row r="9441" spans="1:5" x14ac:dyDescent="0.25">
      <c r="A9441" s="41" t="s">
        <v>38</v>
      </c>
      <c r="B9441" s="42">
        <v>0.01</v>
      </c>
      <c r="C9441" s="42">
        <v>5</v>
      </c>
      <c r="D9441" s="42">
        <v>500</v>
      </c>
      <c r="E9441" s="43">
        <v>44621</v>
      </c>
    </row>
    <row r="9442" spans="1:5" x14ac:dyDescent="0.25">
      <c r="A9442" s="41" t="s">
        <v>38</v>
      </c>
      <c r="B9442" s="42">
        <v>2.8000000000000001E-2</v>
      </c>
      <c r="C9442" s="42">
        <v>14</v>
      </c>
      <c r="D9442" s="42">
        <v>500</v>
      </c>
      <c r="E9442" s="43">
        <v>44621</v>
      </c>
    </row>
    <row r="9443" spans="1:5" x14ac:dyDescent="0.25">
      <c r="A9443" s="41" t="s">
        <v>38</v>
      </c>
      <c r="B9443" s="42">
        <v>2.1000000000000001E-2</v>
      </c>
      <c r="C9443" s="42">
        <v>10.5</v>
      </c>
      <c r="D9443" s="42">
        <v>500</v>
      </c>
      <c r="E9443" s="43">
        <v>44621</v>
      </c>
    </row>
    <row r="9444" spans="1:5" x14ac:dyDescent="0.25">
      <c r="A9444" s="41" t="s">
        <v>38</v>
      </c>
      <c r="B9444" s="42">
        <v>1.4990000000000001</v>
      </c>
      <c r="C9444" s="42">
        <v>749.5</v>
      </c>
      <c r="D9444" s="42">
        <v>500</v>
      </c>
      <c r="E9444" s="43">
        <v>44621</v>
      </c>
    </row>
    <row r="9445" spans="1:5" x14ac:dyDescent="0.25">
      <c r="A9445" s="41" t="s">
        <v>38</v>
      </c>
      <c r="B9445" s="42">
        <v>5.0000000000000001E-3</v>
      </c>
      <c r="C9445" s="42">
        <v>2.5</v>
      </c>
      <c r="D9445" s="42">
        <v>500</v>
      </c>
      <c r="E9445" s="43">
        <v>44621</v>
      </c>
    </row>
    <row r="9446" spans="1:5" x14ac:dyDescent="0.25">
      <c r="A9446" s="41" t="s">
        <v>38</v>
      </c>
      <c r="B9446" s="42">
        <v>1.7999999999999999E-2</v>
      </c>
      <c r="C9446" s="42">
        <v>9</v>
      </c>
      <c r="D9446" s="42">
        <v>500</v>
      </c>
      <c r="E9446" s="43">
        <v>44621</v>
      </c>
    </row>
    <row r="9447" spans="1:5" x14ac:dyDescent="0.25">
      <c r="A9447" s="41" t="s">
        <v>38</v>
      </c>
      <c r="B9447" s="42">
        <v>4.0000000000000001E-3</v>
      </c>
      <c r="C9447" s="42">
        <v>2</v>
      </c>
      <c r="D9447" s="42">
        <v>500</v>
      </c>
      <c r="E9447" s="43">
        <v>44621</v>
      </c>
    </row>
    <row r="9448" spans="1:5" x14ac:dyDescent="0.25">
      <c r="A9448" s="41" t="s">
        <v>38</v>
      </c>
      <c r="B9448" s="42">
        <v>0.01</v>
      </c>
      <c r="C9448" s="42">
        <v>5</v>
      </c>
      <c r="D9448" s="42">
        <v>500</v>
      </c>
      <c r="E9448" s="43">
        <v>44621</v>
      </c>
    </row>
    <row r="9449" spans="1:5" x14ac:dyDescent="0.25">
      <c r="A9449" s="41" t="s">
        <v>38</v>
      </c>
      <c r="B9449" s="42">
        <v>2.1000000000000001E-2</v>
      </c>
      <c r="C9449" s="42">
        <v>10.5</v>
      </c>
      <c r="D9449" s="42">
        <v>500</v>
      </c>
      <c r="E9449" s="43">
        <v>44621</v>
      </c>
    </row>
    <row r="9450" spans="1:5" x14ac:dyDescent="0.25">
      <c r="A9450" s="41" t="s">
        <v>38</v>
      </c>
      <c r="B9450" s="42">
        <v>1.4E-2</v>
      </c>
      <c r="C9450" s="42">
        <v>7</v>
      </c>
      <c r="D9450" s="42">
        <v>500</v>
      </c>
      <c r="E9450" s="43">
        <v>44621</v>
      </c>
    </row>
    <row r="9451" spans="1:5" x14ac:dyDescent="0.25">
      <c r="A9451" s="41" t="s">
        <v>38</v>
      </c>
      <c r="B9451" s="42">
        <v>2.7E-2</v>
      </c>
      <c r="C9451" s="42">
        <v>13.5</v>
      </c>
      <c r="D9451" s="42">
        <v>500</v>
      </c>
      <c r="E9451" s="43">
        <v>44621</v>
      </c>
    </row>
    <row r="9452" spans="1:5" x14ac:dyDescent="0.25">
      <c r="A9452" s="41" t="s">
        <v>38</v>
      </c>
      <c r="B9452" s="42">
        <v>5.0000000000000001E-3</v>
      </c>
      <c r="C9452" s="42">
        <v>2.5</v>
      </c>
      <c r="D9452" s="42">
        <v>500</v>
      </c>
      <c r="E9452" s="43">
        <v>44621</v>
      </c>
    </row>
    <row r="9453" spans="1:5" x14ac:dyDescent="0.25">
      <c r="A9453" s="41" t="s">
        <v>38</v>
      </c>
      <c r="B9453" s="42">
        <v>2.4E-2</v>
      </c>
      <c r="C9453" s="42">
        <v>12</v>
      </c>
      <c r="D9453" s="42">
        <v>500</v>
      </c>
      <c r="E9453" s="43">
        <v>44621</v>
      </c>
    </row>
    <row r="9454" spans="1:5" x14ac:dyDescent="0.25">
      <c r="A9454" s="41" t="s">
        <v>38</v>
      </c>
      <c r="B9454" s="42">
        <v>0.67200000000000004</v>
      </c>
      <c r="C9454" s="42">
        <v>336</v>
      </c>
      <c r="D9454" s="42">
        <v>500</v>
      </c>
      <c r="E9454" s="43">
        <v>44621</v>
      </c>
    </row>
    <row r="9455" spans="1:5" x14ac:dyDescent="0.25">
      <c r="A9455" s="41" t="s">
        <v>161</v>
      </c>
      <c r="B9455" s="42">
        <v>2E-3</v>
      </c>
      <c r="C9455" s="42">
        <v>6.76</v>
      </c>
      <c r="D9455" s="42">
        <v>3380</v>
      </c>
      <c r="E9455" s="43">
        <v>44621</v>
      </c>
    </row>
    <row r="9456" spans="1:5" x14ac:dyDescent="0.25">
      <c r="A9456" s="41" t="s">
        <v>161</v>
      </c>
      <c r="B9456" s="42">
        <v>4.0000000000000001E-3</v>
      </c>
      <c r="C9456" s="42">
        <v>13.52</v>
      </c>
      <c r="D9456" s="42">
        <v>3380</v>
      </c>
      <c r="E9456" s="43">
        <v>44621</v>
      </c>
    </row>
    <row r="9457" spans="1:5" x14ac:dyDescent="0.25">
      <c r="A9457" s="41" t="s">
        <v>161</v>
      </c>
      <c r="B9457" s="42">
        <v>2E-3</v>
      </c>
      <c r="C9457" s="42">
        <v>6.76</v>
      </c>
      <c r="D9457" s="42">
        <v>3380</v>
      </c>
      <c r="E9457" s="43">
        <v>44621</v>
      </c>
    </row>
    <row r="9458" spans="1:5" x14ac:dyDescent="0.25">
      <c r="A9458" s="41" t="s">
        <v>161</v>
      </c>
      <c r="B9458" s="42">
        <v>5.0000000000000001E-3</v>
      </c>
      <c r="C9458" s="42">
        <v>16.899999999999999</v>
      </c>
      <c r="D9458" s="42">
        <v>3380</v>
      </c>
      <c r="E9458" s="43">
        <v>44621</v>
      </c>
    </row>
    <row r="9459" spans="1:5" x14ac:dyDescent="0.25">
      <c r="A9459" s="41" t="s">
        <v>161</v>
      </c>
      <c r="B9459" s="42">
        <v>2E-3</v>
      </c>
      <c r="C9459" s="42">
        <v>6.76</v>
      </c>
      <c r="D9459" s="42">
        <v>3380</v>
      </c>
      <c r="E9459" s="43">
        <v>44621</v>
      </c>
    </row>
    <row r="9460" spans="1:5" x14ac:dyDescent="0.25">
      <c r="A9460" s="41" t="s">
        <v>161</v>
      </c>
      <c r="B9460" s="42">
        <v>2E-3</v>
      </c>
      <c r="C9460" s="42">
        <v>6.76</v>
      </c>
      <c r="D9460" s="42">
        <v>3380</v>
      </c>
      <c r="E9460" s="43">
        <v>44621</v>
      </c>
    </row>
    <row r="9461" spans="1:5" x14ac:dyDescent="0.25">
      <c r="A9461" s="41" t="s">
        <v>161</v>
      </c>
      <c r="B9461" s="42">
        <v>4.0000000000000001E-3</v>
      </c>
      <c r="C9461" s="42">
        <v>13.52</v>
      </c>
      <c r="D9461" s="42">
        <v>3380</v>
      </c>
      <c r="E9461" s="43">
        <v>44621</v>
      </c>
    </row>
    <row r="9462" spans="1:5" x14ac:dyDescent="0.25">
      <c r="A9462" s="41" t="s">
        <v>161</v>
      </c>
      <c r="B9462" s="42">
        <v>2E-3</v>
      </c>
      <c r="C9462" s="42">
        <v>6.76</v>
      </c>
      <c r="D9462" s="42">
        <v>3380</v>
      </c>
      <c r="E9462" s="43">
        <v>44621</v>
      </c>
    </row>
    <row r="9463" spans="1:5" x14ac:dyDescent="0.25">
      <c r="A9463" s="41" t="s">
        <v>161</v>
      </c>
      <c r="B9463" s="42">
        <v>7.0000000000000001E-3</v>
      </c>
      <c r="C9463" s="42">
        <v>23.66</v>
      </c>
      <c r="D9463" s="42">
        <v>3380</v>
      </c>
      <c r="E9463" s="43">
        <v>44621</v>
      </c>
    </row>
    <row r="9464" spans="1:5" x14ac:dyDescent="0.25">
      <c r="A9464" s="41" t="s">
        <v>161</v>
      </c>
      <c r="B9464" s="42">
        <v>1E-3</v>
      </c>
      <c r="C9464" s="42">
        <v>3.38</v>
      </c>
      <c r="D9464" s="42">
        <v>3380</v>
      </c>
      <c r="E9464" s="43">
        <v>44621</v>
      </c>
    </row>
    <row r="9465" spans="1:5" x14ac:dyDescent="0.25">
      <c r="A9465" s="41" t="s">
        <v>161</v>
      </c>
      <c r="B9465" s="42">
        <v>1E-3</v>
      </c>
      <c r="C9465" s="42">
        <v>3.38</v>
      </c>
      <c r="D9465" s="42">
        <v>3380</v>
      </c>
      <c r="E9465" s="43">
        <v>44621</v>
      </c>
    </row>
    <row r="9466" spans="1:5" x14ac:dyDescent="0.25">
      <c r="A9466" s="41" t="s">
        <v>161</v>
      </c>
      <c r="B9466" s="42">
        <v>2E-3</v>
      </c>
      <c r="C9466" s="42">
        <v>6.76</v>
      </c>
      <c r="D9466" s="42">
        <v>3380</v>
      </c>
      <c r="E9466" s="43">
        <v>44621</v>
      </c>
    </row>
    <row r="9467" spans="1:5" x14ac:dyDescent="0.25">
      <c r="A9467" s="41" t="s">
        <v>161</v>
      </c>
      <c r="B9467" s="42">
        <v>2E-3</v>
      </c>
      <c r="C9467" s="42">
        <v>6.76</v>
      </c>
      <c r="D9467" s="42">
        <v>3380</v>
      </c>
      <c r="E9467" s="43">
        <v>44621</v>
      </c>
    </row>
    <row r="9468" spans="1:5" x14ac:dyDescent="0.25">
      <c r="A9468" s="41" t="s">
        <v>161</v>
      </c>
      <c r="B9468" s="42">
        <v>5.0000000000000001E-3</v>
      </c>
      <c r="C9468" s="42">
        <v>16.899999999999999</v>
      </c>
      <c r="D9468" s="42">
        <v>3380</v>
      </c>
      <c r="E9468" s="43">
        <v>44621</v>
      </c>
    </row>
    <row r="9469" spans="1:5" x14ac:dyDescent="0.25">
      <c r="A9469" s="41" t="s">
        <v>161</v>
      </c>
      <c r="B9469" s="42">
        <v>1E-3</v>
      </c>
      <c r="C9469" s="42">
        <v>3.38</v>
      </c>
      <c r="D9469" s="42">
        <v>3380</v>
      </c>
      <c r="E9469" s="43">
        <v>44621</v>
      </c>
    </row>
    <row r="9470" spans="1:5" x14ac:dyDescent="0.25">
      <c r="A9470" s="41" t="s">
        <v>161</v>
      </c>
      <c r="B9470" s="42">
        <v>4.0000000000000001E-3</v>
      </c>
      <c r="C9470" s="42">
        <v>13.52</v>
      </c>
      <c r="D9470" s="42">
        <v>3380</v>
      </c>
      <c r="E9470" s="43">
        <v>44621</v>
      </c>
    </row>
    <row r="9471" spans="1:5" x14ac:dyDescent="0.25">
      <c r="A9471" s="41" t="s">
        <v>161</v>
      </c>
      <c r="B9471" s="42">
        <v>5.0000000000000001E-3</v>
      </c>
      <c r="C9471" s="42">
        <v>16.899999999999999</v>
      </c>
      <c r="D9471" s="42">
        <v>3380</v>
      </c>
      <c r="E9471" s="43">
        <v>44621</v>
      </c>
    </row>
    <row r="9472" spans="1:5" x14ac:dyDescent="0.25">
      <c r="A9472" s="41" t="s">
        <v>161</v>
      </c>
      <c r="B9472" s="42">
        <v>2E-3</v>
      </c>
      <c r="C9472" s="42">
        <v>6.76</v>
      </c>
      <c r="D9472" s="42">
        <v>3380</v>
      </c>
      <c r="E9472" s="43">
        <v>44621</v>
      </c>
    </row>
    <row r="9473" spans="1:5" x14ac:dyDescent="0.25">
      <c r="A9473" s="41" t="s">
        <v>161</v>
      </c>
      <c r="B9473" s="42">
        <v>1E-3</v>
      </c>
      <c r="C9473" s="42">
        <v>3.38</v>
      </c>
      <c r="D9473" s="42">
        <v>3380</v>
      </c>
      <c r="E9473" s="43">
        <v>44621</v>
      </c>
    </row>
    <row r="9474" spans="1:5" x14ac:dyDescent="0.25">
      <c r="A9474" s="41" t="s">
        <v>161</v>
      </c>
      <c r="B9474" s="42">
        <v>1E-3</v>
      </c>
      <c r="C9474" s="42">
        <v>3.38</v>
      </c>
      <c r="D9474" s="42">
        <v>3380</v>
      </c>
      <c r="E9474" s="43">
        <v>44621</v>
      </c>
    </row>
    <row r="9475" spans="1:5" x14ac:dyDescent="0.25">
      <c r="A9475" s="41" t="s">
        <v>161</v>
      </c>
      <c r="B9475" s="42">
        <v>5.0000000000000001E-3</v>
      </c>
      <c r="C9475" s="42">
        <v>16.899999999999999</v>
      </c>
      <c r="D9475" s="42">
        <v>3380</v>
      </c>
      <c r="E9475" s="43">
        <v>44621</v>
      </c>
    </row>
    <row r="9476" spans="1:5" x14ac:dyDescent="0.25">
      <c r="A9476" s="41" t="s">
        <v>161</v>
      </c>
      <c r="B9476" s="42">
        <v>4.0000000000000001E-3</v>
      </c>
      <c r="C9476" s="42">
        <v>13.52</v>
      </c>
      <c r="D9476" s="42">
        <v>3380</v>
      </c>
      <c r="E9476" s="43">
        <v>44621</v>
      </c>
    </row>
    <row r="9477" spans="1:5" x14ac:dyDescent="0.25">
      <c r="A9477" s="41" t="s">
        <v>161</v>
      </c>
      <c r="B9477" s="42">
        <v>7.0000000000000001E-3</v>
      </c>
      <c r="C9477" s="42">
        <v>23.66</v>
      </c>
      <c r="D9477" s="42">
        <v>3380</v>
      </c>
      <c r="E9477" s="43">
        <v>44621</v>
      </c>
    </row>
    <row r="9478" spans="1:5" x14ac:dyDescent="0.25">
      <c r="A9478" s="41" t="s">
        <v>161</v>
      </c>
      <c r="B9478" s="42">
        <v>2E-3</v>
      </c>
      <c r="C9478" s="42">
        <v>6.76</v>
      </c>
      <c r="D9478" s="42">
        <v>3380</v>
      </c>
      <c r="E9478" s="43">
        <v>44621</v>
      </c>
    </row>
    <row r="9479" spans="1:5" x14ac:dyDescent="0.25">
      <c r="A9479" s="41" t="s">
        <v>161</v>
      </c>
      <c r="B9479" s="42">
        <v>8.0000000000000002E-3</v>
      </c>
      <c r="C9479" s="42">
        <v>27.04</v>
      </c>
      <c r="D9479" s="42">
        <v>3380</v>
      </c>
      <c r="E9479" s="43">
        <v>44621</v>
      </c>
    </row>
    <row r="9480" spans="1:5" x14ac:dyDescent="0.25">
      <c r="A9480" s="41" t="s">
        <v>161</v>
      </c>
      <c r="B9480" s="42">
        <v>3.0000000000000001E-3</v>
      </c>
      <c r="C9480" s="42">
        <v>10.14</v>
      </c>
      <c r="D9480" s="42">
        <v>3380</v>
      </c>
      <c r="E9480" s="43">
        <v>44621</v>
      </c>
    </row>
    <row r="9481" spans="1:5" x14ac:dyDescent="0.25">
      <c r="A9481" s="41" t="s">
        <v>161</v>
      </c>
      <c r="B9481" s="42">
        <v>2E-3</v>
      </c>
      <c r="C9481" s="42">
        <v>6.76</v>
      </c>
      <c r="D9481" s="42">
        <v>3380</v>
      </c>
      <c r="E9481" s="43">
        <v>44621</v>
      </c>
    </row>
    <row r="9482" spans="1:5" x14ac:dyDescent="0.25">
      <c r="A9482" s="41" t="s">
        <v>161</v>
      </c>
      <c r="B9482" s="42">
        <v>1.2E-2</v>
      </c>
      <c r="C9482" s="42">
        <v>40.56</v>
      </c>
      <c r="D9482" s="42">
        <v>3380</v>
      </c>
      <c r="E9482" s="43">
        <v>44621</v>
      </c>
    </row>
    <row r="9483" spans="1:5" x14ac:dyDescent="0.25">
      <c r="A9483" s="41" t="s">
        <v>161</v>
      </c>
      <c r="B9483" s="42">
        <v>1.4999999999999999E-2</v>
      </c>
      <c r="C9483" s="42">
        <v>50.7</v>
      </c>
      <c r="D9483" s="42">
        <v>3380</v>
      </c>
      <c r="E9483" s="43">
        <v>44621</v>
      </c>
    </row>
    <row r="9484" spans="1:5" x14ac:dyDescent="0.25">
      <c r="A9484" s="41" t="s">
        <v>161</v>
      </c>
      <c r="B9484" s="42">
        <v>3.0000000000000001E-3</v>
      </c>
      <c r="C9484" s="42">
        <v>10.14</v>
      </c>
      <c r="D9484" s="42">
        <v>3380</v>
      </c>
      <c r="E9484" s="43">
        <v>44621</v>
      </c>
    </row>
    <row r="9485" spans="1:5" x14ac:dyDescent="0.25">
      <c r="A9485" s="41" t="s">
        <v>161</v>
      </c>
      <c r="B9485" s="42">
        <v>2E-3</v>
      </c>
      <c r="C9485" s="42">
        <v>6.76</v>
      </c>
      <c r="D9485" s="42">
        <v>3380</v>
      </c>
      <c r="E9485" s="43">
        <v>44621</v>
      </c>
    </row>
    <row r="9486" spans="1:5" x14ac:dyDescent="0.25">
      <c r="A9486" s="41" t="s">
        <v>161</v>
      </c>
      <c r="B9486" s="42">
        <v>6.0000000000000001E-3</v>
      </c>
      <c r="C9486" s="42">
        <v>20.28</v>
      </c>
      <c r="D9486" s="42">
        <v>3380</v>
      </c>
      <c r="E9486" s="43">
        <v>44621</v>
      </c>
    </row>
    <row r="9487" spans="1:5" x14ac:dyDescent="0.25">
      <c r="A9487" s="41" t="s">
        <v>161</v>
      </c>
      <c r="B9487" s="42">
        <v>5.0000000000000001E-3</v>
      </c>
      <c r="C9487" s="42">
        <v>16.899999999999999</v>
      </c>
      <c r="D9487" s="42">
        <v>3380</v>
      </c>
      <c r="E9487" s="43">
        <v>44621</v>
      </c>
    </row>
    <row r="9488" spans="1:5" x14ac:dyDescent="0.25">
      <c r="A9488" s="41" t="s">
        <v>161</v>
      </c>
      <c r="B9488" s="42">
        <v>1E-3</v>
      </c>
      <c r="C9488" s="42">
        <v>3.38</v>
      </c>
      <c r="D9488" s="42">
        <v>3380</v>
      </c>
      <c r="E9488" s="43">
        <v>44621</v>
      </c>
    </row>
    <row r="9489" spans="1:5" x14ac:dyDescent="0.25">
      <c r="A9489" s="41" t="s">
        <v>161</v>
      </c>
      <c r="B9489" s="42">
        <v>2E-3</v>
      </c>
      <c r="C9489" s="42">
        <v>6.76</v>
      </c>
      <c r="D9489" s="42">
        <v>3380</v>
      </c>
      <c r="E9489" s="43">
        <v>44621</v>
      </c>
    </row>
    <row r="9490" spans="1:5" x14ac:dyDescent="0.25">
      <c r="A9490" s="41" t="s">
        <v>161</v>
      </c>
      <c r="B9490" s="42">
        <v>2E-3</v>
      </c>
      <c r="C9490" s="42">
        <v>6.76</v>
      </c>
      <c r="D9490" s="42">
        <v>3380</v>
      </c>
      <c r="E9490" s="43">
        <v>44621</v>
      </c>
    </row>
    <row r="9491" spans="1:5" x14ac:dyDescent="0.25">
      <c r="A9491" s="41" t="s">
        <v>161</v>
      </c>
      <c r="B9491" s="42">
        <v>7.0000000000000001E-3</v>
      </c>
      <c r="C9491" s="42">
        <v>23.66</v>
      </c>
      <c r="D9491" s="42">
        <v>3380</v>
      </c>
      <c r="E9491" s="43">
        <v>44621</v>
      </c>
    </row>
    <row r="9492" spans="1:5" x14ac:dyDescent="0.25">
      <c r="A9492" s="41" t="s">
        <v>161</v>
      </c>
      <c r="B9492" s="42">
        <v>3.0000000000000001E-3</v>
      </c>
      <c r="C9492" s="42">
        <v>10.14</v>
      </c>
      <c r="D9492" s="42">
        <v>3380</v>
      </c>
      <c r="E9492" s="43">
        <v>44621</v>
      </c>
    </row>
    <row r="9493" spans="1:5" x14ac:dyDescent="0.25">
      <c r="A9493" s="41" t="s">
        <v>161</v>
      </c>
      <c r="B9493" s="42">
        <v>2E-3</v>
      </c>
      <c r="C9493" s="42">
        <v>6.76</v>
      </c>
      <c r="D9493" s="42">
        <v>3380</v>
      </c>
      <c r="E9493" s="43">
        <v>44621</v>
      </c>
    </row>
    <row r="9494" spans="1:5" x14ac:dyDescent="0.25">
      <c r="A9494" s="41" t="s">
        <v>161</v>
      </c>
      <c r="B9494" s="42">
        <v>6.0000000000000001E-3</v>
      </c>
      <c r="C9494" s="42">
        <v>20.27</v>
      </c>
      <c r="D9494" s="42">
        <v>3378.33</v>
      </c>
      <c r="E9494" s="43">
        <v>44621</v>
      </c>
    </row>
    <row r="9495" spans="1:5" x14ac:dyDescent="0.25">
      <c r="A9495" s="41" t="s">
        <v>161</v>
      </c>
      <c r="B9495" s="42">
        <v>1E-3</v>
      </c>
      <c r="C9495" s="42">
        <v>3.38</v>
      </c>
      <c r="D9495" s="42">
        <v>3380</v>
      </c>
      <c r="E9495" s="43">
        <v>44621</v>
      </c>
    </row>
    <row r="9496" spans="1:5" x14ac:dyDescent="0.25">
      <c r="A9496" s="41" t="s">
        <v>161</v>
      </c>
      <c r="B9496" s="42">
        <v>2E-3</v>
      </c>
      <c r="C9496" s="42">
        <v>6.75</v>
      </c>
      <c r="D9496" s="42">
        <v>3375</v>
      </c>
      <c r="E9496" s="43">
        <v>44621</v>
      </c>
    </row>
    <row r="9497" spans="1:5" x14ac:dyDescent="0.25">
      <c r="A9497" s="41" t="s">
        <v>161</v>
      </c>
      <c r="B9497" s="42">
        <v>1.4999999999999999E-2</v>
      </c>
      <c r="C9497" s="42">
        <v>50.66</v>
      </c>
      <c r="D9497" s="42">
        <v>3377.33</v>
      </c>
      <c r="E9497" s="43">
        <v>44621</v>
      </c>
    </row>
    <row r="9498" spans="1:5" x14ac:dyDescent="0.25">
      <c r="A9498" s="41" t="s">
        <v>161</v>
      </c>
      <c r="B9498" s="42">
        <v>2E-3</v>
      </c>
      <c r="C9498" s="42">
        <v>6.75</v>
      </c>
      <c r="D9498" s="42">
        <v>3375</v>
      </c>
      <c r="E9498" s="43">
        <v>44621</v>
      </c>
    </row>
    <row r="9499" spans="1:5" x14ac:dyDescent="0.25">
      <c r="A9499" s="41" t="s">
        <v>161</v>
      </c>
      <c r="B9499" s="42">
        <v>8.9999999999999993E-3</v>
      </c>
      <c r="C9499" s="42">
        <v>30.4</v>
      </c>
      <c r="D9499" s="42">
        <v>3377.78</v>
      </c>
      <c r="E9499" s="43">
        <v>44621</v>
      </c>
    </row>
    <row r="9500" spans="1:5" x14ac:dyDescent="0.25">
      <c r="A9500" s="41" t="s">
        <v>161</v>
      </c>
      <c r="B9500" s="42">
        <v>7.0000000000000001E-3</v>
      </c>
      <c r="C9500" s="42">
        <v>23.64</v>
      </c>
      <c r="D9500" s="42">
        <v>3377.14</v>
      </c>
      <c r="E9500" s="43">
        <v>44621</v>
      </c>
    </row>
    <row r="9501" spans="1:5" x14ac:dyDescent="0.25">
      <c r="A9501" s="41" t="s">
        <v>161</v>
      </c>
      <c r="B9501" s="42">
        <v>2E-3</v>
      </c>
      <c r="C9501" s="42">
        <v>6.75</v>
      </c>
      <c r="D9501" s="42">
        <v>3375</v>
      </c>
      <c r="E9501" s="43">
        <v>44621</v>
      </c>
    </row>
    <row r="9502" spans="1:5" x14ac:dyDescent="0.25">
      <c r="A9502" s="41" t="s">
        <v>161</v>
      </c>
      <c r="B9502" s="42">
        <v>5.0000000000000001E-3</v>
      </c>
      <c r="C9502" s="42">
        <v>16.89</v>
      </c>
      <c r="D9502" s="42">
        <v>3378</v>
      </c>
      <c r="E9502" s="43">
        <v>44621</v>
      </c>
    </row>
    <row r="9503" spans="1:5" x14ac:dyDescent="0.25">
      <c r="A9503" s="41" t="s">
        <v>161</v>
      </c>
      <c r="B9503" s="42">
        <v>2E-3</v>
      </c>
      <c r="C9503" s="42">
        <v>6.75</v>
      </c>
      <c r="D9503" s="42">
        <v>3375</v>
      </c>
      <c r="E9503" s="43">
        <v>44621</v>
      </c>
    </row>
    <row r="9504" spans="1:5" x14ac:dyDescent="0.25">
      <c r="A9504" s="41" t="s">
        <v>161</v>
      </c>
      <c r="B9504" s="42">
        <v>1E-3</v>
      </c>
      <c r="C9504" s="42">
        <v>3.38</v>
      </c>
      <c r="D9504" s="42">
        <v>3380</v>
      </c>
      <c r="E9504" s="43">
        <v>44621</v>
      </c>
    </row>
    <row r="9505" spans="1:5" x14ac:dyDescent="0.25">
      <c r="A9505" s="41" t="s">
        <v>161</v>
      </c>
      <c r="B9505" s="42">
        <v>4.0000000000000001E-3</v>
      </c>
      <c r="C9505" s="42">
        <v>13.5</v>
      </c>
      <c r="D9505" s="42">
        <v>3375</v>
      </c>
      <c r="E9505" s="43">
        <v>44621</v>
      </c>
    </row>
    <row r="9506" spans="1:5" x14ac:dyDescent="0.25">
      <c r="A9506" s="41" t="s">
        <v>161</v>
      </c>
      <c r="B9506" s="42">
        <v>2E-3</v>
      </c>
      <c r="C9506" s="42">
        <v>6.75</v>
      </c>
      <c r="D9506" s="42">
        <v>3375</v>
      </c>
      <c r="E9506" s="43">
        <v>44621</v>
      </c>
    </row>
    <row r="9507" spans="1:5" x14ac:dyDescent="0.25">
      <c r="A9507" s="41" t="s">
        <v>161</v>
      </c>
      <c r="B9507" s="42">
        <v>1E-3</v>
      </c>
      <c r="C9507" s="42">
        <v>3.38</v>
      </c>
      <c r="D9507" s="42">
        <v>3380</v>
      </c>
      <c r="E9507" s="43">
        <v>44621</v>
      </c>
    </row>
    <row r="9508" spans="1:5" x14ac:dyDescent="0.25">
      <c r="A9508" s="41" t="s">
        <v>161</v>
      </c>
      <c r="B9508" s="42">
        <v>6.0000000000000001E-3</v>
      </c>
      <c r="C9508" s="42">
        <v>20.260000000000002</v>
      </c>
      <c r="D9508" s="42">
        <v>3376.67</v>
      </c>
      <c r="E9508" s="43">
        <v>44621</v>
      </c>
    </row>
    <row r="9509" spans="1:5" x14ac:dyDescent="0.25">
      <c r="A9509" s="41" t="s">
        <v>161</v>
      </c>
      <c r="B9509" s="42">
        <v>7.0000000000000001E-3</v>
      </c>
      <c r="C9509" s="42">
        <v>23.64</v>
      </c>
      <c r="D9509" s="42">
        <v>3377.14</v>
      </c>
      <c r="E9509" s="43">
        <v>44621</v>
      </c>
    </row>
    <row r="9510" spans="1:5" x14ac:dyDescent="0.25">
      <c r="A9510" s="41" t="s">
        <v>161</v>
      </c>
      <c r="B9510" s="42">
        <v>5.0000000000000001E-3</v>
      </c>
      <c r="C9510" s="42">
        <v>16.89</v>
      </c>
      <c r="D9510" s="42">
        <v>3378</v>
      </c>
      <c r="E9510" s="43">
        <v>44621</v>
      </c>
    </row>
    <row r="9511" spans="1:5" x14ac:dyDescent="0.25">
      <c r="A9511" s="41" t="s">
        <v>161</v>
      </c>
      <c r="B9511" s="42">
        <v>1E-3</v>
      </c>
      <c r="C9511" s="42">
        <v>3.38</v>
      </c>
      <c r="D9511" s="42">
        <v>3380</v>
      </c>
      <c r="E9511" s="43">
        <v>44621</v>
      </c>
    </row>
    <row r="9512" spans="1:5" x14ac:dyDescent="0.25">
      <c r="A9512" s="41" t="s">
        <v>161</v>
      </c>
      <c r="B9512" s="42">
        <v>2E-3</v>
      </c>
      <c r="C9512" s="42">
        <v>6.75</v>
      </c>
      <c r="D9512" s="42">
        <v>3375</v>
      </c>
      <c r="E9512" s="43">
        <v>44621</v>
      </c>
    </row>
    <row r="9513" spans="1:5" x14ac:dyDescent="0.25">
      <c r="A9513" s="41" t="s">
        <v>161</v>
      </c>
      <c r="B9513" s="42">
        <v>4.0000000000000001E-3</v>
      </c>
      <c r="C9513" s="42">
        <v>13.51</v>
      </c>
      <c r="D9513" s="42">
        <v>3377.5</v>
      </c>
      <c r="E9513" s="43">
        <v>44621</v>
      </c>
    </row>
    <row r="9514" spans="1:5" x14ac:dyDescent="0.25">
      <c r="A9514" s="41" t="s">
        <v>161</v>
      </c>
      <c r="B9514" s="42">
        <v>2E-3</v>
      </c>
      <c r="C9514" s="42">
        <v>6.75</v>
      </c>
      <c r="D9514" s="42">
        <v>3375</v>
      </c>
      <c r="E9514" s="43">
        <v>44621</v>
      </c>
    </row>
    <row r="9515" spans="1:5" x14ac:dyDescent="0.25">
      <c r="A9515" s="41" t="s">
        <v>161</v>
      </c>
      <c r="B9515" s="42">
        <v>2E-3</v>
      </c>
      <c r="C9515" s="42">
        <v>6.76</v>
      </c>
      <c r="D9515" s="42">
        <v>3380</v>
      </c>
      <c r="E9515" s="43">
        <v>44621</v>
      </c>
    </row>
    <row r="9516" spans="1:5" x14ac:dyDescent="0.25">
      <c r="A9516" s="41" t="s">
        <v>161</v>
      </c>
      <c r="B9516" s="42">
        <v>1.2E-2</v>
      </c>
      <c r="C9516" s="42">
        <v>40.549999999999997</v>
      </c>
      <c r="D9516" s="42">
        <v>3379.17</v>
      </c>
      <c r="E9516" s="43">
        <v>44621</v>
      </c>
    </row>
    <row r="9517" spans="1:5" x14ac:dyDescent="0.25">
      <c r="A9517" s="41" t="s">
        <v>161</v>
      </c>
      <c r="B9517" s="42">
        <v>1E-3</v>
      </c>
      <c r="C9517" s="42">
        <v>3.38</v>
      </c>
      <c r="D9517" s="42">
        <v>3380</v>
      </c>
      <c r="E9517" s="43">
        <v>44621</v>
      </c>
    </row>
    <row r="9518" spans="1:5" x14ac:dyDescent="0.25">
      <c r="A9518" s="41" t="s">
        <v>161</v>
      </c>
      <c r="B9518" s="42">
        <v>2E-3</v>
      </c>
      <c r="C9518" s="42">
        <v>6.76</v>
      </c>
      <c r="D9518" s="42">
        <v>3380</v>
      </c>
      <c r="E9518" s="43">
        <v>44621</v>
      </c>
    </row>
    <row r="9519" spans="1:5" x14ac:dyDescent="0.25">
      <c r="A9519" s="41" t="s">
        <v>161</v>
      </c>
      <c r="B9519" s="42">
        <v>8.0000000000000002E-3</v>
      </c>
      <c r="C9519" s="42">
        <v>27.02</v>
      </c>
      <c r="D9519" s="42">
        <v>3377.5</v>
      </c>
      <c r="E9519" s="43">
        <v>44621</v>
      </c>
    </row>
    <row r="9520" spans="1:5" x14ac:dyDescent="0.25">
      <c r="A9520" s="41" t="s">
        <v>161</v>
      </c>
      <c r="B9520" s="42">
        <v>3.0000000000000001E-3</v>
      </c>
      <c r="C9520" s="42">
        <v>10.14</v>
      </c>
      <c r="D9520" s="42">
        <v>3380</v>
      </c>
      <c r="E9520" s="43">
        <v>44621</v>
      </c>
    </row>
    <row r="9521" spans="1:5" x14ac:dyDescent="0.25">
      <c r="A9521" s="41" t="s">
        <v>161</v>
      </c>
      <c r="B9521" s="42">
        <v>3.0000000000000001E-3</v>
      </c>
      <c r="C9521" s="42">
        <v>10.130000000000001</v>
      </c>
      <c r="D9521" s="42">
        <v>3376.67</v>
      </c>
      <c r="E9521" s="43">
        <v>44621</v>
      </c>
    </row>
    <row r="9522" spans="1:5" x14ac:dyDescent="0.25">
      <c r="A9522" s="41" t="s">
        <v>161</v>
      </c>
      <c r="B9522" s="42">
        <v>1E-3</v>
      </c>
      <c r="C9522" s="42">
        <v>3.38</v>
      </c>
      <c r="D9522" s="42">
        <v>3380</v>
      </c>
      <c r="E9522" s="43">
        <v>44621</v>
      </c>
    </row>
    <row r="9523" spans="1:5" x14ac:dyDescent="0.25">
      <c r="A9523" s="41" t="s">
        <v>161</v>
      </c>
      <c r="B9523" s="42">
        <v>2E-3</v>
      </c>
      <c r="C9523" s="42">
        <v>6.76</v>
      </c>
      <c r="D9523" s="42">
        <v>3380</v>
      </c>
      <c r="E9523" s="43">
        <v>44621</v>
      </c>
    </row>
    <row r="9524" spans="1:5" x14ac:dyDescent="0.25">
      <c r="A9524" s="41" t="s">
        <v>161</v>
      </c>
      <c r="B9524" s="42">
        <v>5.0000000000000001E-3</v>
      </c>
      <c r="C9524" s="42">
        <v>16.899999999999999</v>
      </c>
      <c r="D9524" s="42">
        <v>3380</v>
      </c>
      <c r="E9524" s="43">
        <v>44621</v>
      </c>
    </row>
    <row r="9525" spans="1:5" x14ac:dyDescent="0.25">
      <c r="A9525" s="41" t="s">
        <v>161</v>
      </c>
      <c r="B9525" s="42">
        <v>5.0000000000000001E-3</v>
      </c>
      <c r="C9525" s="42">
        <v>16.899999999999999</v>
      </c>
      <c r="D9525" s="42">
        <v>3380</v>
      </c>
      <c r="E9525" s="43">
        <v>44621</v>
      </c>
    </row>
    <row r="9526" spans="1:5" x14ac:dyDescent="0.25">
      <c r="A9526" s="41" t="s">
        <v>161</v>
      </c>
      <c r="B9526" s="42">
        <v>5.0000000000000001E-3</v>
      </c>
      <c r="C9526" s="42">
        <v>16.899999999999999</v>
      </c>
      <c r="D9526" s="42">
        <v>3380</v>
      </c>
      <c r="E9526" s="43">
        <v>44621</v>
      </c>
    </row>
    <row r="9527" spans="1:5" x14ac:dyDescent="0.25">
      <c r="A9527" s="41" t="s">
        <v>161</v>
      </c>
      <c r="B9527" s="42">
        <v>2E-3</v>
      </c>
      <c r="C9527" s="42">
        <v>6.76</v>
      </c>
      <c r="D9527" s="42">
        <v>3380</v>
      </c>
      <c r="E9527" s="43">
        <v>44621</v>
      </c>
    </row>
    <row r="9528" spans="1:5" x14ac:dyDescent="0.25">
      <c r="A9528" s="41" t="s">
        <v>161</v>
      </c>
      <c r="B9528" s="42">
        <v>2E-3</v>
      </c>
      <c r="C9528" s="42">
        <v>6.76</v>
      </c>
      <c r="D9528" s="42">
        <v>3380</v>
      </c>
      <c r="E9528" s="43">
        <v>44621</v>
      </c>
    </row>
    <row r="9529" spans="1:5" x14ac:dyDescent="0.25">
      <c r="A9529" s="41" t="s">
        <v>161</v>
      </c>
      <c r="B9529" s="42">
        <v>1E-3</v>
      </c>
      <c r="C9529" s="42">
        <v>3.38</v>
      </c>
      <c r="D9529" s="42">
        <v>3380</v>
      </c>
      <c r="E9529" s="43">
        <v>44621</v>
      </c>
    </row>
    <row r="9530" spans="1:5" x14ac:dyDescent="0.25">
      <c r="A9530" s="41" t="s">
        <v>161</v>
      </c>
      <c r="B9530" s="42">
        <v>2E-3</v>
      </c>
      <c r="C9530" s="42">
        <v>6.76</v>
      </c>
      <c r="D9530" s="42">
        <v>3380</v>
      </c>
      <c r="E9530" s="43">
        <v>44621</v>
      </c>
    </row>
    <row r="9531" spans="1:5" x14ac:dyDescent="0.25">
      <c r="A9531" s="41" t="s">
        <v>161</v>
      </c>
      <c r="B9531" s="42">
        <v>4.0000000000000001E-3</v>
      </c>
      <c r="C9531" s="42">
        <v>13.52</v>
      </c>
      <c r="D9531" s="42">
        <v>3380</v>
      </c>
      <c r="E9531" s="43">
        <v>44621</v>
      </c>
    </row>
    <row r="9532" spans="1:5" x14ac:dyDescent="0.25">
      <c r="A9532" s="41" t="s">
        <v>161</v>
      </c>
      <c r="B9532" s="42">
        <v>1E-3</v>
      </c>
      <c r="C9532" s="42">
        <v>3.38</v>
      </c>
      <c r="D9532" s="42">
        <v>3380</v>
      </c>
      <c r="E9532" s="43">
        <v>44621</v>
      </c>
    </row>
    <row r="9533" spans="1:5" x14ac:dyDescent="0.25">
      <c r="A9533" s="41" t="s">
        <v>161</v>
      </c>
      <c r="B9533" s="42">
        <v>2E-3</v>
      </c>
      <c r="C9533" s="42">
        <v>6.76</v>
      </c>
      <c r="D9533" s="42">
        <v>3380</v>
      </c>
      <c r="E9533" s="43">
        <v>44621</v>
      </c>
    </row>
    <row r="9534" spans="1:5" x14ac:dyDescent="0.25">
      <c r="A9534" s="41" t="s">
        <v>161</v>
      </c>
      <c r="B9534" s="42">
        <v>1.4E-2</v>
      </c>
      <c r="C9534" s="42">
        <v>47.32</v>
      </c>
      <c r="D9534" s="42">
        <v>3380</v>
      </c>
      <c r="E9534" s="43">
        <v>44621</v>
      </c>
    </row>
    <row r="9535" spans="1:5" x14ac:dyDescent="0.25">
      <c r="A9535" s="41" t="s">
        <v>161</v>
      </c>
      <c r="B9535" s="42">
        <v>0.437</v>
      </c>
      <c r="C9535" s="42">
        <v>1476.96</v>
      </c>
      <c r="D9535" s="42">
        <v>3379.77</v>
      </c>
      <c r="E9535" s="43">
        <v>44621</v>
      </c>
    </row>
    <row r="9536" spans="1:5" x14ac:dyDescent="0.25">
      <c r="A9536" s="41" t="s">
        <v>161</v>
      </c>
      <c r="B9536" s="42">
        <v>1E-3</v>
      </c>
      <c r="C9536" s="42">
        <v>3.38</v>
      </c>
      <c r="D9536" s="42">
        <v>3380</v>
      </c>
      <c r="E9536" s="43">
        <v>44621</v>
      </c>
    </row>
    <row r="9537" spans="1:5" x14ac:dyDescent="0.25">
      <c r="A9537" s="41" t="s">
        <v>161</v>
      </c>
      <c r="B9537" s="42">
        <v>2E-3</v>
      </c>
      <c r="C9537" s="42">
        <v>6.76</v>
      </c>
      <c r="D9537" s="42">
        <v>3380</v>
      </c>
      <c r="E9537" s="43">
        <v>44621</v>
      </c>
    </row>
    <row r="9538" spans="1:5" x14ac:dyDescent="0.25">
      <c r="A9538" s="41" t="s">
        <v>161</v>
      </c>
      <c r="B9538" s="42">
        <v>1.4E-2</v>
      </c>
      <c r="C9538" s="42">
        <v>47.32</v>
      </c>
      <c r="D9538" s="42">
        <v>3380</v>
      </c>
      <c r="E9538" s="43">
        <v>44621</v>
      </c>
    </row>
    <row r="9539" spans="1:5" x14ac:dyDescent="0.25">
      <c r="A9539" s="41" t="s">
        <v>161</v>
      </c>
      <c r="B9539" s="42">
        <v>1E-3</v>
      </c>
      <c r="C9539" s="42">
        <v>3.38</v>
      </c>
      <c r="D9539" s="42">
        <v>3380</v>
      </c>
      <c r="E9539" s="43">
        <v>44621</v>
      </c>
    </row>
    <row r="9540" spans="1:5" x14ac:dyDescent="0.25">
      <c r="A9540" s="41" t="s">
        <v>161</v>
      </c>
      <c r="B9540" s="42">
        <v>2E-3</v>
      </c>
      <c r="C9540" s="42">
        <v>6.76</v>
      </c>
      <c r="D9540" s="42">
        <v>3380</v>
      </c>
      <c r="E9540" s="43">
        <v>44621</v>
      </c>
    </row>
    <row r="9541" spans="1:5" x14ac:dyDescent="0.25">
      <c r="A9541" s="41" t="s">
        <v>73</v>
      </c>
      <c r="B9541" s="42">
        <v>2E-3</v>
      </c>
      <c r="C9541" s="42">
        <v>1.89</v>
      </c>
      <c r="D9541" s="42">
        <v>945</v>
      </c>
      <c r="E9541" s="43">
        <v>44621</v>
      </c>
    </row>
    <row r="9542" spans="1:5" x14ac:dyDescent="0.25">
      <c r="A9542" s="41" t="s">
        <v>73</v>
      </c>
      <c r="B9542" s="42">
        <v>1E-3</v>
      </c>
      <c r="C9542" s="42">
        <v>0.94</v>
      </c>
      <c r="D9542" s="42">
        <v>940</v>
      </c>
      <c r="E9542" s="43">
        <v>44621</v>
      </c>
    </row>
    <row r="9543" spans="1:5" x14ac:dyDescent="0.25">
      <c r="A9543" s="41" t="s">
        <v>73</v>
      </c>
      <c r="B9543" s="42">
        <v>1.952</v>
      </c>
      <c r="C9543" s="42">
        <v>1840.93</v>
      </c>
      <c r="D9543" s="42">
        <v>943.1</v>
      </c>
      <c r="E9543" s="43">
        <v>44621</v>
      </c>
    </row>
    <row r="9544" spans="1:5" x14ac:dyDescent="0.25">
      <c r="A9544" s="41" t="s">
        <v>73</v>
      </c>
      <c r="B9544" s="42">
        <v>1E-3</v>
      </c>
      <c r="C9544" s="42">
        <v>0.94</v>
      </c>
      <c r="D9544" s="42">
        <v>940</v>
      </c>
      <c r="E9544" s="43">
        <v>44621</v>
      </c>
    </row>
    <row r="9545" spans="1:5" x14ac:dyDescent="0.25">
      <c r="A9545" s="41" t="s">
        <v>73</v>
      </c>
      <c r="B9545" s="42">
        <v>2E-3</v>
      </c>
      <c r="C9545" s="42">
        <v>1.89</v>
      </c>
      <c r="D9545" s="42">
        <v>945</v>
      </c>
      <c r="E9545" s="43">
        <v>44621</v>
      </c>
    </row>
    <row r="9546" spans="1:5" x14ac:dyDescent="0.25">
      <c r="A9546" s="41" t="s">
        <v>73</v>
      </c>
      <c r="B9546" s="42">
        <v>8.9999999999999993E-3</v>
      </c>
      <c r="C9546" s="42">
        <v>8.49</v>
      </c>
      <c r="D9546" s="42">
        <v>943.33</v>
      </c>
      <c r="E9546" s="43">
        <v>44621</v>
      </c>
    </row>
    <row r="9547" spans="1:5" x14ac:dyDescent="0.25">
      <c r="A9547" s="41" t="s">
        <v>73</v>
      </c>
      <c r="B9547" s="42">
        <v>1E-3</v>
      </c>
      <c r="C9547" s="42">
        <v>0.94</v>
      </c>
      <c r="D9547" s="42">
        <v>940</v>
      </c>
      <c r="E9547" s="43">
        <v>44621</v>
      </c>
    </row>
    <row r="9548" spans="1:5" x14ac:dyDescent="0.25">
      <c r="A9548" s="41" t="s">
        <v>73</v>
      </c>
      <c r="B9548" s="42">
        <v>5.0000000000000001E-3</v>
      </c>
      <c r="C9548" s="42">
        <v>4.72</v>
      </c>
      <c r="D9548" s="42">
        <v>944</v>
      </c>
      <c r="E9548" s="43">
        <v>44621</v>
      </c>
    </row>
    <row r="9549" spans="1:5" x14ac:dyDescent="0.25">
      <c r="A9549" s="41" t="s">
        <v>73</v>
      </c>
      <c r="B9549" s="42">
        <v>2E-3</v>
      </c>
      <c r="C9549" s="42">
        <v>1.89</v>
      </c>
      <c r="D9549" s="42">
        <v>945</v>
      </c>
      <c r="E9549" s="43">
        <v>44621</v>
      </c>
    </row>
    <row r="9550" spans="1:5" x14ac:dyDescent="0.25">
      <c r="A9550" s="41" t="s">
        <v>73</v>
      </c>
      <c r="B9550" s="42">
        <v>1E-3</v>
      </c>
      <c r="C9550" s="42">
        <v>0.94</v>
      </c>
      <c r="D9550" s="42">
        <v>940</v>
      </c>
      <c r="E9550" s="43">
        <v>44621</v>
      </c>
    </row>
    <row r="9551" spans="1:5" x14ac:dyDescent="0.25">
      <c r="A9551" s="41" t="s">
        <v>73</v>
      </c>
      <c r="B9551" s="42">
        <v>5.0000000000000001E-3</v>
      </c>
      <c r="C9551" s="42">
        <v>4.72</v>
      </c>
      <c r="D9551" s="42">
        <v>944</v>
      </c>
      <c r="E9551" s="43">
        <v>44621</v>
      </c>
    </row>
    <row r="9552" spans="1:5" x14ac:dyDescent="0.25">
      <c r="A9552" s="41" t="s">
        <v>73</v>
      </c>
      <c r="B9552" s="42">
        <v>2E-3</v>
      </c>
      <c r="C9552" s="42">
        <v>1.89</v>
      </c>
      <c r="D9552" s="42">
        <v>945</v>
      </c>
      <c r="E9552" s="43">
        <v>44621</v>
      </c>
    </row>
    <row r="9553" spans="1:5" x14ac:dyDescent="0.25">
      <c r="A9553" s="41" t="s">
        <v>73</v>
      </c>
      <c r="B9553" s="42">
        <v>1E-3</v>
      </c>
      <c r="C9553" s="42">
        <v>0.94</v>
      </c>
      <c r="D9553" s="42">
        <v>940</v>
      </c>
      <c r="E9553" s="43">
        <v>44621</v>
      </c>
    </row>
    <row r="9554" spans="1:5" x14ac:dyDescent="0.25">
      <c r="A9554" s="41" t="s">
        <v>73</v>
      </c>
      <c r="B9554" s="42">
        <v>2E-3</v>
      </c>
      <c r="C9554" s="42">
        <v>1.89</v>
      </c>
      <c r="D9554" s="42">
        <v>945</v>
      </c>
      <c r="E9554" s="43">
        <v>44621</v>
      </c>
    </row>
    <row r="9555" spans="1:5" x14ac:dyDescent="0.25">
      <c r="A9555" s="41" t="s">
        <v>73</v>
      </c>
      <c r="B9555" s="42">
        <v>6.0000000000000001E-3</v>
      </c>
      <c r="C9555" s="42">
        <v>5.66</v>
      </c>
      <c r="D9555" s="42">
        <v>943.33</v>
      </c>
      <c r="E9555" s="43">
        <v>44621</v>
      </c>
    </row>
    <row r="9556" spans="1:5" x14ac:dyDescent="0.25">
      <c r="A9556" s="41" t="s">
        <v>73</v>
      </c>
      <c r="B9556" s="42">
        <v>4.0000000000000001E-3</v>
      </c>
      <c r="C9556" s="42">
        <v>3.77</v>
      </c>
      <c r="D9556" s="42">
        <v>942.5</v>
      </c>
      <c r="E9556" s="43">
        <v>44621</v>
      </c>
    </row>
    <row r="9557" spans="1:5" x14ac:dyDescent="0.25">
      <c r="A9557" s="41" t="s">
        <v>73</v>
      </c>
      <c r="B9557" s="42">
        <v>2E-3</v>
      </c>
      <c r="C9557" s="42">
        <v>1.89</v>
      </c>
      <c r="D9557" s="42">
        <v>945</v>
      </c>
      <c r="E9557" s="43">
        <v>44621</v>
      </c>
    </row>
    <row r="9558" spans="1:5" x14ac:dyDescent="0.25">
      <c r="A9558" s="41" t="s">
        <v>73</v>
      </c>
      <c r="B9558" s="42">
        <v>0.65700000000000003</v>
      </c>
      <c r="C9558" s="42">
        <v>619.58000000000004</v>
      </c>
      <c r="D9558" s="42">
        <v>943.04</v>
      </c>
      <c r="E9558" s="43">
        <v>44621</v>
      </c>
    </row>
    <row r="9559" spans="1:5" x14ac:dyDescent="0.25">
      <c r="A9559" s="41" t="s">
        <v>73</v>
      </c>
      <c r="B9559" s="42">
        <v>2E-3</v>
      </c>
      <c r="C9559" s="42">
        <v>1.89</v>
      </c>
      <c r="D9559" s="42">
        <v>945</v>
      </c>
      <c r="E9559" s="43">
        <v>44621</v>
      </c>
    </row>
    <row r="9560" spans="1:5" x14ac:dyDescent="0.25">
      <c r="A9560" s="41" t="s">
        <v>73</v>
      </c>
      <c r="B9560" s="42">
        <v>2E-3</v>
      </c>
      <c r="C9560" s="42">
        <v>1.89</v>
      </c>
      <c r="D9560" s="42">
        <v>945</v>
      </c>
      <c r="E9560" s="43">
        <v>44621</v>
      </c>
    </row>
    <row r="9561" spans="1:5" x14ac:dyDescent="0.25">
      <c r="A9561" s="41" t="s">
        <v>73</v>
      </c>
      <c r="B9561" s="42">
        <v>1E-3</v>
      </c>
      <c r="C9561" s="42">
        <v>0.94</v>
      </c>
      <c r="D9561" s="42">
        <v>940</v>
      </c>
      <c r="E9561" s="43">
        <v>44621</v>
      </c>
    </row>
    <row r="9562" spans="1:5" x14ac:dyDescent="0.25">
      <c r="A9562" s="41" t="s">
        <v>73</v>
      </c>
      <c r="B9562" s="42">
        <v>4.0000000000000001E-3</v>
      </c>
      <c r="C9562" s="42">
        <v>3.77</v>
      </c>
      <c r="D9562" s="42">
        <v>942.5</v>
      </c>
      <c r="E9562" s="43">
        <v>44621</v>
      </c>
    </row>
    <row r="9563" spans="1:5" x14ac:dyDescent="0.25">
      <c r="A9563" s="41" t="s">
        <v>73</v>
      </c>
      <c r="B9563" s="42">
        <v>3.0000000000000001E-3</v>
      </c>
      <c r="C9563" s="42">
        <v>2.83</v>
      </c>
      <c r="D9563" s="42">
        <v>943.33</v>
      </c>
      <c r="E9563" s="43">
        <v>44621</v>
      </c>
    </row>
    <row r="9564" spans="1:5" x14ac:dyDescent="0.25">
      <c r="A9564" s="41" t="s">
        <v>73</v>
      </c>
      <c r="B9564" s="42">
        <v>6.0000000000000001E-3</v>
      </c>
      <c r="C9564" s="42">
        <v>5.66</v>
      </c>
      <c r="D9564" s="42">
        <v>943.33</v>
      </c>
      <c r="E9564" s="43">
        <v>44621</v>
      </c>
    </row>
    <row r="9565" spans="1:5" x14ac:dyDescent="0.25">
      <c r="A9565" s="41" t="s">
        <v>73</v>
      </c>
      <c r="B9565" s="42">
        <v>3.0000000000000001E-3</v>
      </c>
      <c r="C9565" s="42">
        <v>2.83</v>
      </c>
      <c r="D9565" s="42">
        <v>943.33</v>
      </c>
      <c r="E9565" s="43">
        <v>44621</v>
      </c>
    </row>
    <row r="9566" spans="1:5" x14ac:dyDescent="0.25">
      <c r="A9566" s="41" t="s">
        <v>73</v>
      </c>
      <c r="B9566" s="42">
        <v>5.0000000000000001E-3</v>
      </c>
      <c r="C9566" s="42">
        <v>4.72</v>
      </c>
      <c r="D9566" s="42">
        <v>944</v>
      </c>
      <c r="E9566" s="43">
        <v>44621</v>
      </c>
    </row>
    <row r="9567" spans="1:5" x14ac:dyDescent="0.25">
      <c r="A9567" s="41" t="s">
        <v>73</v>
      </c>
      <c r="B9567" s="42">
        <v>4.0000000000000001E-3</v>
      </c>
      <c r="C9567" s="42">
        <v>3.77</v>
      </c>
      <c r="D9567" s="42">
        <v>942.5</v>
      </c>
      <c r="E9567" s="43">
        <v>44621</v>
      </c>
    </row>
    <row r="9568" spans="1:5" x14ac:dyDescent="0.25">
      <c r="A9568" s="41" t="s">
        <v>73</v>
      </c>
      <c r="B9568" s="42">
        <v>1.4E-2</v>
      </c>
      <c r="C9568" s="42">
        <v>13.2</v>
      </c>
      <c r="D9568" s="42">
        <v>942.86</v>
      </c>
      <c r="E9568" s="43">
        <v>44621</v>
      </c>
    </row>
    <row r="9569" spans="1:5" x14ac:dyDescent="0.25">
      <c r="A9569" s="41" t="s">
        <v>73</v>
      </c>
      <c r="B9569" s="42">
        <v>1E-3</v>
      </c>
      <c r="C9569" s="42">
        <v>0.94</v>
      </c>
      <c r="D9569" s="42">
        <v>940</v>
      </c>
      <c r="E9569" s="43">
        <v>44621</v>
      </c>
    </row>
    <row r="9570" spans="1:5" x14ac:dyDescent="0.25">
      <c r="A9570" s="41" t="s">
        <v>73</v>
      </c>
      <c r="B9570" s="42">
        <v>4.0000000000000001E-3</v>
      </c>
      <c r="C9570" s="42">
        <v>3.77</v>
      </c>
      <c r="D9570" s="42">
        <v>942.5</v>
      </c>
      <c r="E9570" s="43">
        <v>44621</v>
      </c>
    </row>
    <row r="9571" spans="1:5" x14ac:dyDescent="0.25">
      <c r="A9571" s="41" t="s">
        <v>73</v>
      </c>
      <c r="B9571" s="42">
        <v>1E-3</v>
      </c>
      <c r="C9571" s="42">
        <v>0.94</v>
      </c>
      <c r="D9571" s="42">
        <v>940</v>
      </c>
      <c r="E9571" s="43">
        <v>44621</v>
      </c>
    </row>
    <row r="9572" spans="1:5" x14ac:dyDescent="0.25">
      <c r="A9572" s="41" t="s">
        <v>73</v>
      </c>
      <c r="B9572" s="42">
        <v>3.0000000000000001E-3</v>
      </c>
      <c r="C9572" s="42">
        <v>2.83</v>
      </c>
      <c r="D9572" s="42">
        <v>943.33</v>
      </c>
      <c r="E9572" s="43">
        <v>44621</v>
      </c>
    </row>
    <row r="9573" spans="1:5" x14ac:dyDescent="0.25">
      <c r="A9573" s="41" t="s">
        <v>73</v>
      </c>
      <c r="B9573" s="42">
        <v>3.0000000000000001E-3</v>
      </c>
      <c r="C9573" s="42">
        <v>2.83</v>
      </c>
      <c r="D9573" s="42">
        <v>943.33</v>
      </c>
      <c r="E9573" s="43">
        <v>44621</v>
      </c>
    </row>
    <row r="9574" spans="1:5" x14ac:dyDescent="0.25">
      <c r="A9574" s="41" t="s">
        <v>73</v>
      </c>
      <c r="B9574" s="42">
        <v>2.1440000000000001</v>
      </c>
      <c r="C9574" s="42">
        <v>2019.28</v>
      </c>
      <c r="D9574" s="42">
        <v>941.83</v>
      </c>
      <c r="E9574" s="43">
        <v>44621</v>
      </c>
    </row>
    <row r="9575" spans="1:5" x14ac:dyDescent="0.25">
      <c r="A9575" s="41" t="s">
        <v>73</v>
      </c>
      <c r="B9575" s="42">
        <v>2E-3</v>
      </c>
      <c r="C9575" s="42">
        <v>2.9</v>
      </c>
      <c r="D9575" s="42">
        <v>1450</v>
      </c>
      <c r="E9575" s="43">
        <v>44621</v>
      </c>
    </row>
    <row r="9576" spans="1:5" x14ac:dyDescent="0.25">
      <c r="A9576" s="41" t="s">
        <v>73</v>
      </c>
      <c r="B9576" s="42">
        <v>0.01</v>
      </c>
      <c r="C9576" s="42">
        <v>14.5</v>
      </c>
      <c r="D9576" s="42">
        <v>1450</v>
      </c>
      <c r="E9576" s="43">
        <v>44621</v>
      </c>
    </row>
    <row r="9577" spans="1:5" x14ac:dyDescent="0.25">
      <c r="A9577" s="41" t="s">
        <v>73</v>
      </c>
      <c r="B9577" s="42">
        <v>2E-3</v>
      </c>
      <c r="C9577" s="42">
        <v>2.9</v>
      </c>
      <c r="D9577" s="42">
        <v>1450</v>
      </c>
      <c r="E9577" s="43">
        <v>44621</v>
      </c>
    </row>
    <row r="9578" spans="1:5" x14ac:dyDescent="0.25">
      <c r="A9578" s="41" t="s">
        <v>73</v>
      </c>
      <c r="B9578" s="42">
        <v>1E-3</v>
      </c>
      <c r="C9578" s="42">
        <v>1.45</v>
      </c>
      <c r="D9578" s="42">
        <v>1450</v>
      </c>
      <c r="E9578" s="43">
        <v>44621</v>
      </c>
    </row>
    <row r="9579" spans="1:5" x14ac:dyDescent="0.25">
      <c r="A9579" s="41" t="s">
        <v>73</v>
      </c>
      <c r="B9579" s="42">
        <v>3.0000000000000001E-3</v>
      </c>
      <c r="C9579" s="42">
        <v>4.3499999999999996</v>
      </c>
      <c r="D9579" s="42">
        <v>1450</v>
      </c>
      <c r="E9579" s="43">
        <v>44621</v>
      </c>
    </row>
    <row r="9580" spans="1:5" x14ac:dyDescent="0.25">
      <c r="A9580" s="41" t="s">
        <v>73</v>
      </c>
      <c r="B9580" s="42">
        <v>2E-3</v>
      </c>
      <c r="C9580" s="42">
        <v>2.9</v>
      </c>
      <c r="D9580" s="42">
        <v>1450</v>
      </c>
      <c r="E9580" s="43">
        <v>44621</v>
      </c>
    </row>
    <row r="9581" spans="1:5" x14ac:dyDescent="0.25">
      <c r="A9581" s="41" t="s">
        <v>73</v>
      </c>
      <c r="B9581" s="42">
        <v>5.0000000000000001E-3</v>
      </c>
      <c r="C9581" s="42">
        <v>7.25</v>
      </c>
      <c r="D9581" s="42">
        <v>1450</v>
      </c>
      <c r="E9581" s="43">
        <v>44621</v>
      </c>
    </row>
    <row r="9582" spans="1:5" x14ac:dyDescent="0.25">
      <c r="A9582" s="41" t="s">
        <v>73</v>
      </c>
      <c r="B9582" s="42">
        <v>0.47499999999999998</v>
      </c>
      <c r="C9582" s="42">
        <v>688.75</v>
      </c>
      <c r="D9582" s="42">
        <v>1450</v>
      </c>
      <c r="E9582" s="43">
        <v>44621</v>
      </c>
    </row>
    <row r="9583" spans="1:5" x14ac:dyDescent="0.25">
      <c r="A9583" s="41" t="s">
        <v>162</v>
      </c>
      <c r="B9583" s="42">
        <v>1E-3</v>
      </c>
      <c r="C9583" s="42">
        <v>0.98</v>
      </c>
      <c r="D9583" s="42">
        <v>980</v>
      </c>
      <c r="E9583" s="43">
        <v>44621</v>
      </c>
    </row>
    <row r="9584" spans="1:5" x14ac:dyDescent="0.25">
      <c r="A9584" s="41" t="s">
        <v>162</v>
      </c>
      <c r="B9584" s="42">
        <v>0.65400000000000003</v>
      </c>
      <c r="C9584" s="42">
        <v>643.09</v>
      </c>
      <c r="D9584" s="42">
        <v>983.32</v>
      </c>
      <c r="E9584" s="43">
        <v>44621</v>
      </c>
    </row>
    <row r="9585" spans="1:5" x14ac:dyDescent="0.25">
      <c r="A9585" s="41" t="s">
        <v>162</v>
      </c>
      <c r="B9585" s="42">
        <v>4.0000000000000001E-3</v>
      </c>
      <c r="C9585" s="42">
        <v>3.93</v>
      </c>
      <c r="D9585" s="42">
        <v>982.5</v>
      </c>
      <c r="E9585" s="43">
        <v>44621</v>
      </c>
    </row>
    <row r="9586" spans="1:5" x14ac:dyDescent="0.25">
      <c r="A9586" s="41" t="s">
        <v>162</v>
      </c>
      <c r="B9586" s="42">
        <v>0.18099999999999999</v>
      </c>
      <c r="C9586" s="42">
        <v>177.98</v>
      </c>
      <c r="D9586" s="42">
        <v>983.31</v>
      </c>
      <c r="E9586" s="43">
        <v>44621</v>
      </c>
    </row>
    <row r="9587" spans="1:5" x14ac:dyDescent="0.25">
      <c r="A9587" s="41" t="s">
        <v>162</v>
      </c>
      <c r="B9587" s="42">
        <v>2E-3</v>
      </c>
      <c r="C9587" s="42">
        <v>1.97</v>
      </c>
      <c r="D9587" s="42">
        <v>985</v>
      </c>
      <c r="E9587" s="43">
        <v>44621</v>
      </c>
    </row>
    <row r="9588" spans="1:5" x14ac:dyDescent="0.25">
      <c r="A9588" s="41" t="s">
        <v>162</v>
      </c>
      <c r="B9588" s="42">
        <v>2E-3</v>
      </c>
      <c r="C9588" s="42">
        <v>1.97</v>
      </c>
      <c r="D9588" s="42">
        <v>985</v>
      </c>
      <c r="E9588" s="43">
        <v>44621</v>
      </c>
    </row>
    <row r="9589" spans="1:5" x14ac:dyDescent="0.25">
      <c r="A9589" s="41" t="s">
        <v>162</v>
      </c>
      <c r="B9589" s="42">
        <v>1.4E-2</v>
      </c>
      <c r="C9589" s="42">
        <v>13.51</v>
      </c>
      <c r="D9589" s="42">
        <v>965</v>
      </c>
      <c r="E9589" s="43">
        <v>44621</v>
      </c>
    </row>
    <row r="9590" spans="1:5" x14ac:dyDescent="0.25">
      <c r="A9590" s="41" t="s">
        <v>162</v>
      </c>
      <c r="B9590" s="42">
        <v>2E-3</v>
      </c>
      <c r="C9590" s="42">
        <v>1.8</v>
      </c>
      <c r="D9590" s="42">
        <v>900</v>
      </c>
      <c r="E9590" s="43">
        <v>44621</v>
      </c>
    </row>
    <row r="9591" spans="1:5" x14ac:dyDescent="0.25">
      <c r="A9591" s="41" t="s">
        <v>162</v>
      </c>
      <c r="B9591" s="42">
        <v>1E-3</v>
      </c>
      <c r="C9591" s="42">
        <v>0.9</v>
      </c>
      <c r="D9591" s="42">
        <v>900</v>
      </c>
      <c r="E9591" s="43">
        <v>44621</v>
      </c>
    </row>
    <row r="9592" spans="1:5" x14ac:dyDescent="0.25">
      <c r="A9592" s="41" t="s">
        <v>162</v>
      </c>
      <c r="B9592" s="42">
        <v>2E-3</v>
      </c>
      <c r="C9592" s="42">
        <v>1.8</v>
      </c>
      <c r="D9592" s="42">
        <v>900</v>
      </c>
      <c r="E9592" s="43">
        <v>44621</v>
      </c>
    </row>
    <row r="9593" spans="1:5" x14ac:dyDescent="0.25">
      <c r="A9593" s="41" t="s">
        <v>162</v>
      </c>
      <c r="B9593" s="42">
        <v>8.9999999999999993E-3</v>
      </c>
      <c r="C9593" s="42">
        <v>8.1</v>
      </c>
      <c r="D9593" s="42">
        <v>900</v>
      </c>
      <c r="E9593" s="43">
        <v>44621</v>
      </c>
    </row>
    <row r="9594" spans="1:5" x14ac:dyDescent="0.25">
      <c r="A9594" s="41" t="s">
        <v>162</v>
      </c>
      <c r="B9594" s="42">
        <v>0.04</v>
      </c>
      <c r="C9594" s="42">
        <v>36</v>
      </c>
      <c r="D9594" s="42">
        <v>900</v>
      </c>
      <c r="E9594" s="43">
        <v>44621</v>
      </c>
    </row>
    <row r="9595" spans="1:5" x14ac:dyDescent="0.25">
      <c r="A9595" s="41" t="s">
        <v>162</v>
      </c>
      <c r="B9595" s="42">
        <v>2E-3</v>
      </c>
      <c r="C9595" s="42">
        <v>1.8</v>
      </c>
      <c r="D9595" s="42">
        <v>900</v>
      </c>
      <c r="E9595" s="43">
        <v>44621</v>
      </c>
    </row>
    <row r="9596" spans="1:5" x14ac:dyDescent="0.25">
      <c r="A9596" s="41" t="s">
        <v>162</v>
      </c>
      <c r="B9596" s="42">
        <v>4.0000000000000001E-3</v>
      </c>
      <c r="C9596" s="42">
        <v>3.6</v>
      </c>
      <c r="D9596" s="42">
        <v>900</v>
      </c>
      <c r="E9596" s="43">
        <v>44621</v>
      </c>
    </row>
    <row r="9597" spans="1:5" x14ac:dyDescent="0.25">
      <c r="A9597" s="41" t="s">
        <v>162</v>
      </c>
      <c r="B9597" s="42">
        <v>6.0000000000000001E-3</v>
      </c>
      <c r="C9597" s="42">
        <v>5.4</v>
      </c>
      <c r="D9597" s="42">
        <v>900</v>
      </c>
      <c r="E9597" s="43">
        <v>44621</v>
      </c>
    </row>
    <row r="9598" spans="1:5" x14ac:dyDescent="0.25">
      <c r="A9598" s="41" t="s">
        <v>162</v>
      </c>
      <c r="B9598" s="42">
        <v>1.6E-2</v>
      </c>
      <c r="C9598" s="42">
        <v>14.4</v>
      </c>
      <c r="D9598" s="42">
        <v>900</v>
      </c>
      <c r="E9598" s="43">
        <v>44621</v>
      </c>
    </row>
    <row r="9599" spans="1:5" x14ac:dyDescent="0.25">
      <c r="A9599" s="41" t="s">
        <v>162</v>
      </c>
      <c r="B9599" s="42">
        <v>1E-3</v>
      </c>
      <c r="C9599" s="42">
        <v>0.9</v>
      </c>
      <c r="D9599" s="42">
        <v>900</v>
      </c>
      <c r="E9599" s="43">
        <v>44621</v>
      </c>
    </row>
    <row r="9600" spans="1:5" x14ac:dyDescent="0.25">
      <c r="A9600" s="41" t="s">
        <v>162</v>
      </c>
      <c r="B9600" s="42">
        <v>1E-3</v>
      </c>
      <c r="C9600" s="42">
        <v>0.9</v>
      </c>
      <c r="D9600" s="42">
        <v>900</v>
      </c>
      <c r="E9600" s="43">
        <v>44621</v>
      </c>
    </row>
    <row r="9601" spans="1:5" x14ac:dyDescent="0.25">
      <c r="A9601" s="41" t="s">
        <v>162</v>
      </c>
      <c r="B9601" s="42">
        <v>4.0000000000000001E-3</v>
      </c>
      <c r="C9601" s="42">
        <v>3.6</v>
      </c>
      <c r="D9601" s="42">
        <v>900</v>
      </c>
      <c r="E9601" s="43">
        <v>44621</v>
      </c>
    </row>
    <row r="9602" spans="1:5" x14ac:dyDescent="0.25">
      <c r="A9602" s="41" t="s">
        <v>162</v>
      </c>
      <c r="B9602" s="42">
        <v>8.0000000000000002E-3</v>
      </c>
      <c r="C9602" s="42">
        <v>7.2</v>
      </c>
      <c r="D9602" s="42">
        <v>900</v>
      </c>
      <c r="E9602" s="43">
        <v>44621</v>
      </c>
    </row>
    <row r="9603" spans="1:5" x14ac:dyDescent="0.25">
      <c r="A9603" s="41" t="s">
        <v>162</v>
      </c>
      <c r="B9603" s="42">
        <v>1E-3</v>
      </c>
      <c r="C9603" s="42">
        <v>0.9</v>
      </c>
      <c r="D9603" s="42">
        <v>900</v>
      </c>
      <c r="E9603" s="43">
        <v>44621</v>
      </c>
    </row>
    <row r="9604" spans="1:5" x14ac:dyDescent="0.25">
      <c r="A9604" s="41" t="s">
        <v>162</v>
      </c>
      <c r="B9604" s="42">
        <v>0.9</v>
      </c>
      <c r="C9604" s="42">
        <v>810</v>
      </c>
      <c r="D9604" s="42">
        <v>900</v>
      </c>
      <c r="E9604" s="43">
        <v>44621</v>
      </c>
    </row>
    <row r="9605" spans="1:5" x14ac:dyDescent="0.25">
      <c r="A9605" s="41" t="s">
        <v>162</v>
      </c>
      <c r="B9605" s="42">
        <v>6.0000000000000001E-3</v>
      </c>
      <c r="C9605" s="42">
        <v>5.4</v>
      </c>
      <c r="D9605" s="42">
        <v>900</v>
      </c>
      <c r="E9605" s="43">
        <v>44621</v>
      </c>
    </row>
    <row r="9606" spans="1:5" x14ac:dyDescent="0.25">
      <c r="A9606" s="41" t="s">
        <v>162</v>
      </c>
      <c r="B9606" s="42">
        <v>7.0000000000000001E-3</v>
      </c>
      <c r="C9606" s="42">
        <v>6.3</v>
      </c>
      <c r="D9606" s="42">
        <v>900</v>
      </c>
      <c r="E9606" s="43">
        <v>44621</v>
      </c>
    </row>
    <row r="9607" spans="1:5" x14ac:dyDescent="0.25">
      <c r="A9607" s="41" t="s">
        <v>162</v>
      </c>
      <c r="B9607" s="42">
        <v>2E-3</v>
      </c>
      <c r="C9607" s="42">
        <v>1.8</v>
      </c>
      <c r="D9607" s="42">
        <v>900</v>
      </c>
      <c r="E9607" s="43">
        <v>44621</v>
      </c>
    </row>
    <row r="9608" spans="1:5" x14ac:dyDescent="0.25">
      <c r="A9608" s="41" t="s">
        <v>162</v>
      </c>
      <c r="B9608" s="42">
        <v>2E-3</v>
      </c>
      <c r="C9608" s="42">
        <v>1.8</v>
      </c>
      <c r="D9608" s="42">
        <v>900</v>
      </c>
      <c r="E9608" s="43">
        <v>44621</v>
      </c>
    </row>
    <row r="9609" spans="1:5" x14ac:dyDescent="0.25">
      <c r="A9609" s="41" t="s">
        <v>162</v>
      </c>
      <c r="B9609" s="42">
        <v>5.0000000000000001E-3</v>
      </c>
      <c r="C9609" s="42">
        <v>4.5</v>
      </c>
      <c r="D9609" s="42">
        <v>900</v>
      </c>
      <c r="E9609" s="43">
        <v>44621</v>
      </c>
    </row>
    <row r="9610" spans="1:5" x14ac:dyDescent="0.25">
      <c r="A9610" s="41" t="s">
        <v>162</v>
      </c>
      <c r="B9610" s="42">
        <v>6.0000000000000001E-3</v>
      </c>
      <c r="C9610" s="42">
        <v>5.4</v>
      </c>
      <c r="D9610" s="42">
        <v>900</v>
      </c>
      <c r="E9610" s="43">
        <v>44621</v>
      </c>
    </row>
    <row r="9611" spans="1:5" x14ac:dyDescent="0.25">
      <c r="A9611" s="41" t="s">
        <v>162</v>
      </c>
      <c r="B9611" s="42">
        <v>0.02</v>
      </c>
      <c r="C9611" s="42">
        <v>18</v>
      </c>
      <c r="D9611" s="42">
        <v>900</v>
      </c>
      <c r="E9611" s="43">
        <v>44621</v>
      </c>
    </row>
    <row r="9612" spans="1:5" x14ac:dyDescent="0.25">
      <c r="A9612" s="41" t="s">
        <v>162</v>
      </c>
      <c r="B9612" s="42">
        <v>5.0000000000000001E-3</v>
      </c>
      <c r="C9612" s="42">
        <v>4.5</v>
      </c>
      <c r="D9612" s="42">
        <v>900</v>
      </c>
      <c r="E9612" s="43">
        <v>44621</v>
      </c>
    </row>
    <row r="9613" spans="1:5" x14ac:dyDescent="0.25">
      <c r="A9613" s="41" t="s">
        <v>162</v>
      </c>
      <c r="B9613" s="42">
        <v>3.0000000000000001E-3</v>
      </c>
      <c r="C9613" s="42">
        <v>2.7</v>
      </c>
      <c r="D9613" s="42">
        <v>900</v>
      </c>
      <c r="E9613" s="43">
        <v>44621</v>
      </c>
    </row>
    <row r="9614" spans="1:5" x14ac:dyDescent="0.25">
      <c r="A9614" s="41" t="s">
        <v>162</v>
      </c>
      <c r="B9614" s="42">
        <v>6.0000000000000001E-3</v>
      </c>
      <c r="C9614" s="42">
        <v>5.4</v>
      </c>
      <c r="D9614" s="42">
        <v>900</v>
      </c>
      <c r="E9614" s="43">
        <v>44621</v>
      </c>
    </row>
    <row r="9615" spans="1:5" x14ac:dyDescent="0.25">
      <c r="A9615" s="41" t="s">
        <v>162</v>
      </c>
      <c r="B9615" s="42">
        <v>1.7999999999999999E-2</v>
      </c>
      <c r="C9615" s="42">
        <v>16.2</v>
      </c>
      <c r="D9615" s="42">
        <v>900</v>
      </c>
      <c r="E9615" s="43">
        <v>44621</v>
      </c>
    </row>
    <row r="9616" spans="1:5" x14ac:dyDescent="0.25">
      <c r="A9616" s="41" t="s">
        <v>162</v>
      </c>
      <c r="B9616" s="42">
        <v>2E-3</v>
      </c>
      <c r="C9616" s="42">
        <v>1.8</v>
      </c>
      <c r="D9616" s="42">
        <v>900</v>
      </c>
      <c r="E9616" s="43">
        <v>44621</v>
      </c>
    </row>
    <row r="9617" spans="1:5" x14ac:dyDescent="0.25">
      <c r="A9617" s="41" t="s">
        <v>162</v>
      </c>
      <c r="B9617" s="42">
        <v>7.0000000000000001E-3</v>
      </c>
      <c r="C9617" s="42">
        <v>6.3</v>
      </c>
      <c r="D9617" s="42">
        <v>900</v>
      </c>
      <c r="E9617" s="43">
        <v>44621</v>
      </c>
    </row>
    <row r="9618" spans="1:5" x14ac:dyDescent="0.25">
      <c r="A9618" s="41" t="s">
        <v>162</v>
      </c>
      <c r="B9618" s="42">
        <v>1E-3</v>
      </c>
      <c r="C9618" s="42">
        <v>0.9</v>
      </c>
      <c r="D9618" s="42">
        <v>900</v>
      </c>
      <c r="E9618" s="43">
        <v>44621</v>
      </c>
    </row>
    <row r="9619" spans="1:5" x14ac:dyDescent="0.25">
      <c r="A9619" s="41" t="s">
        <v>162</v>
      </c>
      <c r="B9619" s="42">
        <v>3.0000000000000001E-3</v>
      </c>
      <c r="C9619" s="42">
        <v>2.7</v>
      </c>
      <c r="D9619" s="42">
        <v>900</v>
      </c>
      <c r="E9619" s="43">
        <v>44621</v>
      </c>
    </row>
    <row r="9620" spans="1:5" x14ac:dyDescent="0.25">
      <c r="A9620" s="41" t="s">
        <v>162</v>
      </c>
      <c r="B9620" s="42">
        <v>1E-3</v>
      </c>
      <c r="C9620" s="42">
        <v>0.9</v>
      </c>
      <c r="D9620" s="42">
        <v>900</v>
      </c>
      <c r="E9620" s="43">
        <v>44621</v>
      </c>
    </row>
    <row r="9621" spans="1:5" x14ac:dyDescent="0.25">
      <c r="A9621" s="41" t="s">
        <v>162</v>
      </c>
      <c r="B9621" s="42">
        <v>1E-3</v>
      </c>
      <c r="C9621" s="42">
        <v>0.9</v>
      </c>
      <c r="D9621" s="42">
        <v>900</v>
      </c>
      <c r="E9621" s="43">
        <v>44621</v>
      </c>
    </row>
    <row r="9622" spans="1:5" x14ac:dyDescent="0.25">
      <c r="A9622" s="41" t="s">
        <v>162</v>
      </c>
      <c r="B9622" s="42">
        <v>2E-3</v>
      </c>
      <c r="C9622" s="42">
        <v>1.8</v>
      </c>
      <c r="D9622" s="42">
        <v>900</v>
      </c>
      <c r="E9622" s="43">
        <v>44621</v>
      </c>
    </row>
    <row r="9623" spans="1:5" x14ac:dyDescent="0.25">
      <c r="A9623" s="41" t="s">
        <v>162</v>
      </c>
      <c r="B9623" s="42">
        <v>2.5999999999999999E-2</v>
      </c>
      <c r="C9623" s="42">
        <v>23.4</v>
      </c>
      <c r="D9623" s="42">
        <v>900</v>
      </c>
      <c r="E9623" s="43">
        <v>44621</v>
      </c>
    </row>
    <row r="9624" spans="1:5" x14ac:dyDescent="0.25">
      <c r="A9624" s="41" t="s">
        <v>162</v>
      </c>
      <c r="B9624" s="42">
        <v>1E-3</v>
      </c>
      <c r="C9624" s="42">
        <v>0.9</v>
      </c>
      <c r="D9624" s="42">
        <v>900</v>
      </c>
      <c r="E9624" s="43">
        <v>44621</v>
      </c>
    </row>
    <row r="9625" spans="1:5" x14ac:dyDescent="0.25">
      <c r="A9625" s="41" t="s">
        <v>162</v>
      </c>
      <c r="B9625" s="42">
        <v>2E-3</v>
      </c>
      <c r="C9625" s="42">
        <v>1.8</v>
      </c>
      <c r="D9625" s="42">
        <v>900</v>
      </c>
      <c r="E9625" s="43">
        <v>44621</v>
      </c>
    </row>
    <row r="9626" spans="1:5" x14ac:dyDescent="0.25">
      <c r="A9626" s="41" t="s">
        <v>162</v>
      </c>
      <c r="B9626" s="42">
        <v>1E-3</v>
      </c>
      <c r="C9626" s="42">
        <v>0.9</v>
      </c>
      <c r="D9626" s="42">
        <v>900</v>
      </c>
      <c r="E9626" s="43">
        <v>44621</v>
      </c>
    </row>
    <row r="9627" spans="1:5" x14ac:dyDescent="0.25">
      <c r="A9627" s="41" t="s">
        <v>162</v>
      </c>
      <c r="B9627" s="42">
        <v>1E-3</v>
      </c>
      <c r="C9627" s="42">
        <v>0.9</v>
      </c>
      <c r="D9627" s="42">
        <v>900</v>
      </c>
      <c r="E9627" s="43">
        <v>44621</v>
      </c>
    </row>
    <row r="9628" spans="1:5" x14ac:dyDescent="0.25">
      <c r="A9628" s="41" t="s">
        <v>162</v>
      </c>
      <c r="B9628" s="42">
        <v>5.1999999999999998E-2</v>
      </c>
      <c r="C9628" s="42">
        <v>46.8</v>
      </c>
      <c r="D9628" s="42">
        <v>900</v>
      </c>
      <c r="E9628" s="43">
        <v>44621</v>
      </c>
    </row>
    <row r="9629" spans="1:5" x14ac:dyDescent="0.25">
      <c r="A9629" s="41" t="s">
        <v>162</v>
      </c>
      <c r="B9629" s="42">
        <v>0.01</v>
      </c>
      <c r="C9629" s="42">
        <v>9</v>
      </c>
      <c r="D9629" s="42">
        <v>900</v>
      </c>
      <c r="E9629" s="43">
        <v>44621</v>
      </c>
    </row>
    <row r="9630" spans="1:5" x14ac:dyDescent="0.25">
      <c r="A9630" s="41" t="s">
        <v>162</v>
      </c>
      <c r="B9630" s="42">
        <v>1E-3</v>
      </c>
      <c r="C9630" s="42">
        <v>0.9</v>
      </c>
      <c r="D9630" s="42">
        <v>900</v>
      </c>
      <c r="E9630" s="43">
        <v>44621</v>
      </c>
    </row>
    <row r="9631" spans="1:5" x14ac:dyDescent="0.25">
      <c r="A9631" s="41" t="s">
        <v>162</v>
      </c>
      <c r="B9631" s="42">
        <v>2E-3</v>
      </c>
      <c r="C9631" s="42">
        <v>1.8</v>
      </c>
      <c r="D9631" s="42">
        <v>900</v>
      </c>
      <c r="E9631" s="43">
        <v>44621</v>
      </c>
    </row>
    <row r="9632" spans="1:5" x14ac:dyDescent="0.25">
      <c r="A9632" s="41" t="s">
        <v>162</v>
      </c>
      <c r="B9632" s="42">
        <v>2E-3</v>
      </c>
      <c r="C9632" s="42">
        <v>1.8</v>
      </c>
      <c r="D9632" s="42">
        <v>900</v>
      </c>
      <c r="E9632" s="43">
        <v>44621</v>
      </c>
    </row>
    <row r="9633" spans="1:5" x14ac:dyDescent="0.25">
      <c r="A9633" s="41" t="s">
        <v>162</v>
      </c>
      <c r="B9633" s="42">
        <v>2E-3</v>
      </c>
      <c r="C9633" s="42">
        <v>1.8</v>
      </c>
      <c r="D9633" s="42">
        <v>900</v>
      </c>
      <c r="E9633" s="43">
        <v>44621</v>
      </c>
    </row>
    <row r="9634" spans="1:5" x14ac:dyDescent="0.25">
      <c r="A9634" s="41" t="s">
        <v>162</v>
      </c>
      <c r="B9634" s="42">
        <v>2E-3</v>
      </c>
      <c r="C9634" s="42">
        <v>1.8</v>
      </c>
      <c r="D9634" s="42">
        <v>900</v>
      </c>
      <c r="E9634" s="43">
        <v>44621</v>
      </c>
    </row>
    <row r="9635" spans="1:5" x14ac:dyDescent="0.25">
      <c r="A9635" s="41" t="s">
        <v>162</v>
      </c>
      <c r="B9635" s="42">
        <v>1.4E-2</v>
      </c>
      <c r="C9635" s="42">
        <v>12.6</v>
      </c>
      <c r="D9635" s="42">
        <v>900</v>
      </c>
      <c r="E9635" s="43">
        <v>44621</v>
      </c>
    </row>
    <row r="9636" spans="1:5" x14ac:dyDescent="0.25">
      <c r="A9636" s="41" t="s">
        <v>162</v>
      </c>
      <c r="B9636" s="42">
        <v>4.0000000000000001E-3</v>
      </c>
      <c r="C9636" s="42">
        <v>3.6</v>
      </c>
      <c r="D9636" s="42">
        <v>900</v>
      </c>
      <c r="E9636" s="43">
        <v>44621</v>
      </c>
    </row>
    <row r="9637" spans="1:5" x14ac:dyDescent="0.25">
      <c r="A9637" s="41" t="s">
        <v>162</v>
      </c>
      <c r="B9637" s="42">
        <v>2E-3</v>
      </c>
      <c r="C9637" s="42">
        <v>1.8</v>
      </c>
      <c r="D9637" s="42">
        <v>900</v>
      </c>
      <c r="E9637" s="43">
        <v>44621</v>
      </c>
    </row>
    <row r="9638" spans="1:5" x14ac:dyDescent="0.25">
      <c r="A9638" s="41" t="s">
        <v>162</v>
      </c>
      <c r="B9638" s="42">
        <v>1E-3</v>
      </c>
      <c r="C9638" s="42">
        <v>0.9</v>
      </c>
      <c r="D9638" s="42">
        <v>900</v>
      </c>
      <c r="E9638" s="43">
        <v>44621</v>
      </c>
    </row>
    <row r="9639" spans="1:5" x14ac:dyDescent="0.25">
      <c r="A9639" s="41" t="s">
        <v>162</v>
      </c>
      <c r="B9639" s="42">
        <v>5.0000000000000001E-3</v>
      </c>
      <c r="C9639" s="42">
        <v>4.5</v>
      </c>
      <c r="D9639" s="42">
        <v>900</v>
      </c>
      <c r="E9639" s="43">
        <v>44621</v>
      </c>
    </row>
    <row r="9640" spans="1:5" x14ac:dyDescent="0.25">
      <c r="A9640" s="41" t="s">
        <v>162</v>
      </c>
      <c r="B9640" s="42">
        <v>4.0000000000000001E-3</v>
      </c>
      <c r="C9640" s="42">
        <v>3.6</v>
      </c>
      <c r="D9640" s="42">
        <v>900</v>
      </c>
      <c r="E9640" s="43">
        <v>44621</v>
      </c>
    </row>
    <row r="9641" spans="1:5" x14ac:dyDescent="0.25">
      <c r="A9641" s="41" t="s">
        <v>162</v>
      </c>
      <c r="B9641" s="42">
        <v>2.8000000000000001E-2</v>
      </c>
      <c r="C9641" s="42">
        <v>25.2</v>
      </c>
      <c r="D9641" s="42">
        <v>900</v>
      </c>
      <c r="E9641" s="43">
        <v>44621</v>
      </c>
    </row>
    <row r="9642" spans="1:5" x14ac:dyDescent="0.25">
      <c r="A9642" s="41" t="s">
        <v>162</v>
      </c>
      <c r="B9642" s="42">
        <v>1E-3</v>
      </c>
      <c r="C9642" s="42">
        <v>0.9</v>
      </c>
      <c r="D9642" s="42">
        <v>900</v>
      </c>
      <c r="E9642" s="43">
        <v>44621</v>
      </c>
    </row>
    <row r="9643" spans="1:5" x14ac:dyDescent="0.25">
      <c r="A9643" s="41" t="s">
        <v>162</v>
      </c>
      <c r="B9643" s="42">
        <v>4.0000000000000001E-3</v>
      </c>
      <c r="C9643" s="42">
        <v>3.6</v>
      </c>
      <c r="D9643" s="42">
        <v>900</v>
      </c>
      <c r="E9643" s="43">
        <v>44621</v>
      </c>
    </row>
    <row r="9644" spans="1:5" x14ac:dyDescent="0.25">
      <c r="A9644" s="41" t="s">
        <v>162</v>
      </c>
      <c r="B9644" s="42">
        <v>2E-3</v>
      </c>
      <c r="C9644" s="42">
        <v>1.8</v>
      </c>
      <c r="D9644" s="42">
        <v>900</v>
      </c>
      <c r="E9644" s="43">
        <v>44621</v>
      </c>
    </row>
    <row r="9645" spans="1:5" x14ac:dyDescent="0.25">
      <c r="A9645" s="41" t="s">
        <v>162</v>
      </c>
      <c r="B9645" s="42">
        <v>0.48199999999999998</v>
      </c>
      <c r="C9645" s="42">
        <v>433.8</v>
      </c>
      <c r="D9645" s="42">
        <v>900</v>
      </c>
      <c r="E9645" s="43">
        <v>44621</v>
      </c>
    </row>
    <row r="9646" spans="1:5" x14ac:dyDescent="0.25">
      <c r="A9646" s="41" t="s">
        <v>162</v>
      </c>
      <c r="B9646" s="42">
        <v>2E-3</v>
      </c>
      <c r="C9646" s="42">
        <v>1.8</v>
      </c>
      <c r="D9646" s="42">
        <v>900</v>
      </c>
      <c r="E9646" s="43">
        <v>44621</v>
      </c>
    </row>
    <row r="9647" spans="1:5" x14ac:dyDescent="0.25">
      <c r="A9647" s="41" t="s">
        <v>162</v>
      </c>
      <c r="B9647" s="42">
        <v>2E-3</v>
      </c>
      <c r="C9647" s="42">
        <v>1.8</v>
      </c>
      <c r="D9647" s="42">
        <v>900</v>
      </c>
      <c r="E9647" s="43">
        <v>44621</v>
      </c>
    </row>
    <row r="9648" spans="1:5" x14ac:dyDescent="0.25">
      <c r="A9648" s="41" t="s">
        <v>76</v>
      </c>
      <c r="B9648" s="42">
        <v>0.02</v>
      </c>
      <c r="C9648" s="42">
        <v>33.729999999999997</v>
      </c>
      <c r="D9648" s="42">
        <v>1686.5</v>
      </c>
      <c r="E9648" s="43">
        <v>44621</v>
      </c>
    </row>
    <row r="9649" spans="1:5" x14ac:dyDescent="0.25">
      <c r="A9649" s="41" t="s">
        <v>76</v>
      </c>
      <c r="B9649" s="42">
        <v>1.4999999999999999E-2</v>
      </c>
      <c r="C9649" s="42">
        <v>25.31</v>
      </c>
      <c r="D9649" s="42">
        <v>1687.33</v>
      </c>
      <c r="E9649" s="43">
        <v>44621</v>
      </c>
    </row>
    <row r="9650" spans="1:5" x14ac:dyDescent="0.25">
      <c r="A9650" s="41" t="s">
        <v>76</v>
      </c>
      <c r="B9650" s="42">
        <v>6.0000000000000001E-3</v>
      </c>
      <c r="C9650" s="42">
        <v>10.130000000000001</v>
      </c>
      <c r="D9650" s="42">
        <v>1688.33</v>
      </c>
      <c r="E9650" s="43">
        <v>44621</v>
      </c>
    </row>
    <row r="9651" spans="1:5" x14ac:dyDescent="0.25">
      <c r="A9651" s="41" t="s">
        <v>76</v>
      </c>
      <c r="B9651" s="42">
        <v>2.1000000000000001E-2</v>
      </c>
      <c r="C9651" s="42">
        <v>35.44</v>
      </c>
      <c r="D9651" s="42">
        <v>1687.62</v>
      </c>
      <c r="E9651" s="43">
        <v>44621</v>
      </c>
    </row>
    <row r="9652" spans="1:5" x14ac:dyDescent="0.25">
      <c r="A9652" s="41" t="s">
        <v>76</v>
      </c>
      <c r="B9652" s="42">
        <v>1.389</v>
      </c>
      <c r="C9652" s="42">
        <v>2343.29</v>
      </c>
      <c r="D9652" s="42">
        <v>1687.03</v>
      </c>
      <c r="E9652" s="43">
        <v>44621</v>
      </c>
    </row>
    <row r="9653" spans="1:5" x14ac:dyDescent="0.25">
      <c r="A9653" s="41" t="s">
        <v>76</v>
      </c>
      <c r="B9653" s="42">
        <v>1.2999999999999999E-2</v>
      </c>
      <c r="C9653" s="42">
        <v>21.91</v>
      </c>
      <c r="D9653" s="42">
        <v>1685.38</v>
      </c>
      <c r="E9653" s="43">
        <v>44621</v>
      </c>
    </row>
    <row r="9654" spans="1:5" x14ac:dyDescent="0.25">
      <c r="A9654" s="41" t="s">
        <v>76</v>
      </c>
      <c r="B9654" s="42">
        <v>3.0000000000000001E-3</v>
      </c>
      <c r="C9654" s="42">
        <v>5.0599999999999996</v>
      </c>
      <c r="D9654" s="42">
        <v>1686.67</v>
      </c>
      <c r="E9654" s="43">
        <v>44621</v>
      </c>
    </row>
    <row r="9655" spans="1:5" x14ac:dyDescent="0.25">
      <c r="A9655" s="41" t="s">
        <v>76</v>
      </c>
      <c r="B9655" s="42">
        <v>1.7000000000000001E-2</v>
      </c>
      <c r="C9655" s="42">
        <v>28.68</v>
      </c>
      <c r="D9655" s="42">
        <v>1687.06</v>
      </c>
      <c r="E9655" s="43">
        <v>44621</v>
      </c>
    </row>
    <row r="9656" spans="1:5" x14ac:dyDescent="0.25">
      <c r="A9656" s="41" t="s">
        <v>76</v>
      </c>
      <c r="B9656" s="42">
        <v>0.03</v>
      </c>
      <c r="C9656" s="42">
        <v>50.62</v>
      </c>
      <c r="D9656" s="42">
        <v>1687.33</v>
      </c>
      <c r="E9656" s="43">
        <v>44621</v>
      </c>
    </row>
    <row r="9657" spans="1:5" x14ac:dyDescent="0.25">
      <c r="A9657" s="41" t="s">
        <v>76</v>
      </c>
      <c r="B9657" s="42">
        <v>4.0000000000000001E-3</v>
      </c>
      <c r="C9657" s="42">
        <v>6.74</v>
      </c>
      <c r="D9657" s="42">
        <v>1685</v>
      </c>
      <c r="E9657" s="43">
        <v>44621</v>
      </c>
    </row>
    <row r="9658" spans="1:5" x14ac:dyDescent="0.25">
      <c r="A9658" s="41" t="s">
        <v>76</v>
      </c>
      <c r="B9658" s="42">
        <v>1.7999999999999999E-2</v>
      </c>
      <c r="C9658" s="42">
        <v>30.36</v>
      </c>
      <c r="D9658" s="42">
        <v>1686.67</v>
      </c>
      <c r="E9658" s="43">
        <v>44621</v>
      </c>
    </row>
    <row r="9659" spans="1:5" x14ac:dyDescent="0.25">
      <c r="A9659" s="41" t="s">
        <v>76</v>
      </c>
      <c r="B9659" s="42">
        <v>1.4999999999999999E-2</v>
      </c>
      <c r="C9659" s="42">
        <v>25.31</v>
      </c>
      <c r="D9659" s="42">
        <v>1687.33</v>
      </c>
      <c r="E9659" s="43">
        <v>44621</v>
      </c>
    </row>
    <row r="9660" spans="1:5" x14ac:dyDescent="0.25">
      <c r="A9660" s="41" t="s">
        <v>76</v>
      </c>
      <c r="B9660" s="42">
        <v>5.0000000000000001E-3</v>
      </c>
      <c r="C9660" s="42">
        <v>8.44</v>
      </c>
      <c r="D9660" s="42">
        <v>1688</v>
      </c>
      <c r="E9660" s="43">
        <v>44621</v>
      </c>
    </row>
    <row r="9661" spans="1:5" x14ac:dyDescent="0.25">
      <c r="A9661" s="41" t="s">
        <v>76</v>
      </c>
      <c r="B9661" s="42">
        <v>6.0000000000000001E-3</v>
      </c>
      <c r="C9661" s="42">
        <v>10.119999999999999</v>
      </c>
      <c r="D9661" s="42">
        <v>1686.67</v>
      </c>
      <c r="E9661" s="43">
        <v>44621</v>
      </c>
    </row>
    <row r="9662" spans="1:5" x14ac:dyDescent="0.25">
      <c r="A9662" s="41" t="s">
        <v>76</v>
      </c>
      <c r="B9662" s="42">
        <v>1.6E-2</v>
      </c>
      <c r="C9662" s="42">
        <v>26.99</v>
      </c>
      <c r="D9662" s="42">
        <v>1686.88</v>
      </c>
      <c r="E9662" s="43">
        <v>44621</v>
      </c>
    </row>
    <row r="9663" spans="1:5" x14ac:dyDescent="0.25">
      <c r="A9663" s="41" t="s">
        <v>76</v>
      </c>
      <c r="B9663" s="42">
        <v>4.0000000000000001E-3</v>
      </c>
      <c r="C9663" s="42">
        <v>6.75</v>
      </c>
      <c r="D9663" s="42">
        <v>1687.5</v>
      </c>
      <c r="E9663" s="43">
        <v>44621</v>
      </c>
    </row>
    <row r="9664" spans="1:5" x14ac:dyDescent="0.25">
      <c r="A9664" s="41" t="s">
        <v>76</v>
      </c>
      <c r="B9664" s="42">
        <v>2E-3</v>
      </c>
      <c r="C9664" s="42">
        <v>3.38</v>
      </c>
      <c r="D9664" s="42">
        <v>1690</v>
      </c>
      <c r="E9664" s="43">
        <v>44621</v>
      </c>
    </row>
    <row r="9665" spans="1:5" x14ac:dyDescent="0.25">
      <c r="A9665" s="41" t="s">
        <v>76</v>
      </c>
      <c r="B9665" s="42">
        <v>4.0000000000000001E-3</v>
      </c>
      <c r="C9665" s="42">
        <v>6.75</v>
      </c>
      <c r="D9665" s="42">
        <v>1687.5</v>
      </c>
      <c r="E9665" s="43">
        <v>44621</v>
      </c>
    </row>
    <row r="9666" spans="1:5" x14ac:dyDescent="0.25">
      <c r="A9666" s="41" t="s">
        <v>76</v>
      </c>
      <c r="B9666" s="42">
        <v>0.02</v>
      </c>
      <c r="C9666" s="42">
        <v>33.75</v>
      </c>
      <c r="D9666" s="42">
        <v>1687.5</v>
      </c>
      <c r="E9666" s="43">
        <v>44621</v>
      </c>
    </row>
    <row r="9667" spans="1:5" x14ac:dyDescent="0.25">
      <c r="A9667" s="41" t="s">
        <v>76</v>
      </c>
      <c r="B9667" s="42">
        <v>1.2999999999999999E-2</v>
      </c>
      <c r="C9667" s="42">
        <v>21.92</v>
      </c>
      <c r="D9667" s="42">
        <v>1686.15</v>
      </c>
      <c r="E9667" s="43">
        <v>44621</v>
      </c>
    </row>
    <row r="9668" spans="1:5" x14ac:dyDescent="0.25">
      <c r="A9668" s="41" t="s">
        <v>76</v>
      </c>
      <c r="B9668" s="42">
        <v>4.0000000000000001E-3</v>
      </c>
      <c r="C9668" s="42">
        <v>6.75</v>
      </c>
      <c r="D9668" s="42">
        <v>1687.5</v>
      </c>
      <c r="E9668" s="43">
        <v>44621</v>
      </c>
    </row>
    <row r="9669" spans="1:5" x14ac:dyDescent="0.25">
      <c r="A9669" s="41" t="s">
        <v>76</v>
      </c>
      <c r="B9669" s="42">
        <v>8.9999999999999993E-3</v>
      </c>
      <c r="C9669" s="42">
        <v>15.19</v>
      </c>
      <c r="D9669" s="42">
        <v>1687.78</v>
      </c>
      <c r="E9669" s="43">
        <v>44621</v>
      </c>
    </row>
    <row r="9670" spans="1:5" x14ac:dyDescent="0.25">
      <c r="A9670" s="41" t="s">
        <v>76</v>
      </c>
      <c r="B9670" s="42">
        <v>3.6999999999999998E-2</v>
      </c>
      <c r="C9670" s="42">
        <v>62.43</v>
      </c>
      <c r="D9670" s="42">
        <v>1687.3</v>
      </c>
      <c r="E9670" s="43">
        <v>44621</v>
      </c>
    </row>
    <row r="9671" spans="1:5" x14ac:dyDescent="0.25">
      <c r="A9671" s="41" t="s">
        <v>76</v>
      </c>
      <c r="B9671" s="42">
        <v>1E-3</v>
      </c>
      <c r="C9671" s="42">
        <v>1.69</v>
      </c>
      <c r="D9671" s="42">
        <v>1690</v>
      </c>
      <c r="E9671" s="43">
        <v>44621</v>
      </c>
    </row>
    <row r="9672" spans="1:5" x14ac:dyDescent="0.25">
      <c r="A9672" s="41" t="s">
        <v>76</v>
      </c>
      <c r="B9672" s="42">
        <v>6.0000000000000001E-3</v>
      </c>
      <c r="C9672" s="42">
        <v>10.119999999999999</v>
      </c>
      <c r="D9672" s="42">
        <v>1686.67</v>
      </c>
      <c r="E9672" s="43">
        <v>44621</v>
      </c>
    </row>
    <row r="9673" spans="1:5" x14ac:dyDescent="0.25">
      <c r="A9673" s="41" t="s">
        <v>76</v>
      </c>
      <c r="B9673" s="42">
        <v>0.02</v>
      </c>
      <c r="C9673" s="42">
        <v>33.72</v>
      </c>
      <c r="D9673" s="42">
        <v>1686</v>
      </c>
      <c r="E9673" s="43">
        <v>44621</v>
      </c>
    </row>
    <row r="9674" spans="1:5" x14ac:dyDescent="0.25">
      <c r="A9674" s="41" t="s">
        <v>76</v>
      </c>
      <c r="B9674" s="42">
        <v>1.0999999999999999E-2</v>
      </c>
      <c r="C9674" s="42">
        <v>18.55</v>
      </c>
      <c r="D9674" s="42">
        <v>1686.36</v>
      </c>
      <c r="E9674" s="43">
        <v>44621</v>
      </c>
    </row>
    <row r="9675" spans="1:5" x14ac:dyDescent="0.25">
      <c r="A9675" s="41" t="s">
        <v>76</v>
      </c>
      <c r="B9675" s="42">
        <v>3.0000000000000001E-3</v>
      </c>
      <c r="C9675" s="42">
        <v>5.0599999999999996</v>
      </c>
      <c r="D9675" s="42">
        <v>1686.67</v>
      </c>
      <c r="E9675" s="43">
        <v>44621</v>
      </c>
    </row>
    <row r="9676" spans="1:5" x14ac:dyDescent="0.25">
      <c r="A9676" s="41" t="s">
        <v>76</v>
      </c>
      <c r="B9676" s="42">
        <v>4.0000000000000001E-3</v>
      </c>
      <c r="C9676" s="42">
        <v>6.75</v>
      </c>
      <c r="D9676" s="42">
        <v>1687.5</v>
      </c>
      <c r="E9676" s="43">
        <v>44621</v>
      </c>
    </row>
    <row r="9677" spans="1:5" x14ac:dyDescent="0.25">
      <c r="A9677" s="41" t="s">
        <v>76</v>
      </c>
      <c r="B9677" s="42">
        <v>1.7999999999999999E-2</v>
      </c>
      <c r="C9677" s="42">
        <v>30.37</v>
      </c>
      <c r="D9677" s="42">
        <v>1687.22</v>
      </c>
      <c r="E9677" s="43">
        <v>44621</v>
      </c>
    </row>
    <row r="9678" spans="1:5" x14ac:dyDescent="0.25">
      <c r="A9678" s="41" t="s">
        <v>76</v>
      </c>
      <c r="B9678" s="42">
        <v>1.4E-2</v>
      </c>
      <c r="C9678" s="42">
        <v>23.62</v>
      </c>
      <c r="D9678" s="42">
        <v>1687.14</v>
      </c>
      <c r="E9678" s="43">
        <v>44621</v>
      </c>
    </row>
    <row r="9679" spans="1:5" x14ac:dyDescent="0.25">
      <c r="A9679" s="41" t="s">
        <v>76</v>
      </c>
      <c r="B9679" s="42">
        <v>5.0000000000000001E-3</v>
      </c>
      <c r="C9679" s="42">
        <v>8.44</v>
      </c>
      <c r="D9679" s="42">
        <v>1688</v>
      </c>
      <c r="E9679" s="43">
        <v>44621</v>
      </c>
    </row>
    <row r="9680" spans="1:5" x14ac:dyDescent="0.25">
      <c r="A9680" s="41" t="s">
        <v>76</v>
      </c>
      <c r="B9680" s="42">
        <v>5.0999999999999997E-2</v>
      </c>
      <c r="C9680" s="42">
        <v>86.05</v>
      </c>
      <c r="D9680" s="42">
        <v>1687.25</v>
      </c>
      <c r="E9680" s="43">
        <v>44621</v>
      </c>
    </row>
    <row r="9681" spans="1:5" x14ac:dyDescent="0.25">
      <c r="A9681" s="41" t="s">
        <v>76</v>
      </c>
      <c r="B9681" s="42">
        <v>0.14699999999999999</v>
      </c>
      <c r="C9681" s="42">
        <v>247.99</v>
      </c>
      <c r="D9681" s="42">
        <v>1687.01</v>
      </c>
      <c r="E9681" s="43">
        <v>44621</v>
      </c>
    </row>
    <row r="9682" spans="1:5" x14ac:dyDescent="0.25">
      <c r="A9682" s="41" t="s">
        <v>76</v>
      </c>
      <c r="B9682" s="42">
        <v>1.7999999999999999E-2</v>
      </c>
      <c r="C9682" s="42">
        <v>30.36</v>
      </c>
      <c r="D9682" s="42">
        <v>1686.67</v>
      </c>
      <c r="E9682" s="43">
        <v>44621</v>
      </c>
    </row>
    <row r="9683" spans="1:5" x14ac:dyDescent="0.25">
      <c r="A9683" s="41" t="s">
        <v>76</v>
      </c>
      <c r="B9683" s="42">
        <v>6.0000000000000001E-3</v>
      </c>
      <c r="C9683" s="42">
        <v>10.130000000000001</v>
      </c>
      <c r="D9683" s="42">
        <v>1688.33</v>
      </c>
      <c r="E9683" s="43">
        <v>44621</v>
      </c>
    </row>
    <row r="9684" spans="1:5" x14ac:dyDescent="0.25">
      <c r="A9684" s="41" t="s">
        <v>76</v>
      </c>
      <c r="B9684" s="42">
        <v>0.02</v>
      </c>
      <c r="C9684" s="42">
        <v>33.74</v>
      </c>
      <c r="D9684" s="42">
        <v>1687</v>
      </c>
      <c r="E9684" s="43">
        <v>44621</v>
      </c>
    </row>
    <row r="9685" spans="1:5" x14ac:dyDescent="0.25">
      <c r="A9685" s="41" t="s">
        <v>76</v>
      </c>
      <c r="B9685" s="42">
        <v>1.2E-2</v>
      </c>
      <c r="C9685" s="42">
        <v>20.239999999999998</v>
      </c>
      <c r="D9685" s="42">
        <v>1686.67</v>
      </c>
      <c r="E9685" s="43">
        <v>44621</v>
      </c>
    </row>
    <row r="9686" spans="1:5" x14ac:dyDescent="0.25">
      <c r="A9686" s="41" t="s">
        <v>76</v>
      </c>
      <c r="B9686" s="42">
        <v>3.0000000000000001E-3</v>
      </c>
      <c r="C9686" s="42">
        <v>5.0599999999999996</v>
      </c>
      <c r="D9686" s="42">
        <v>1686.67</v>
      </c>
      <c r="E9686" s="43">
        <v>44621</v>
      </c>
    </row>
    <row r="9687" spans="1:5" x14ac:dyDescent="0.25">
      <c r="A9687" s="41" t="s">
        <v>76</v>
      </c>
      <c r="B9687" s="42">
        <v>2.5000000000000001E-2</v>
      </c>
      <c r="C9687" s="42">
        <v>42.16</v>
      </c>
      <c r="D9687" s="42">
        <v>1686.4</v>
      </c>
      <c r="E9687" s="43">
        <v>44621</v>
      </c>
    </row>
    <row r="9688" spans="1:5" x14ac:dyDescent="0.25">
      <c r="A9688" s="41" t="s">
        <v>76</v>
      </c>
      <c r="B9688" s="42">
        <v>0.01</v>
      </c>
      <c r="C9688" s="42">
        <v>16.87</v>
      </c>
      <c r="D9688" s="42">
        <v>1687</v>
      </c>
      <c r="E9688" s="43">
        <v>44621</v>
      </c>
    </row>
    <row r="9689" spans="1:5" x14ac:dyDescent="0.25">
      <c r="A9689" s="41" t="s">
        <v>76</v>
      </c>
      <c r="B9689" s="42">
        <v>4.0000000000000001E-3</v>
      </c>
      <c r="C9689" s="42">
        <v>6.75</v>
      </c>
      <c r="D9689" s="42">
        <v>1687.5</v>
      </c>
      <c r="E9689" s="43">
        <v>44621</v>
      </c>
    </row>
    <row r="9690" spans="1:5" x14ac:dyDescent="0.25">
      <c r="A9690" s="41" t="s">
        <v>76</v>
      </c>
      <c r="B9690" s="42">
        <v>8.0000000000000002E-3</v>
      </c>
      <c r="C9690" s="42">
        <v>13.5</v>
      </c>
      <c r="D9690" s="42">
        <v>1687.5</v>
      </c>
      <c r="E9690" s="43">
        <v>44621</v>
      </c>
    </row>
    <row r="9691" spans="1:5" x14ac:dyDescent="0.25">
      <c r="A9691" s="41" t="s">
        <v>76</v>
      </c>
      <c r="B9691" s="42">
        <v>1.9E-2</v>
      </c>
      <c r="C9691" s="42">
        <v>32.049999999999997</v>
      </c>
      <c r="D9691" s="42">
        <v>1686.84</v>
      </c>
      <c r="E9691" s="43">
        <v>44621</v>
      </c>
    </row>
    <row r="9692" spans="1:5" x14ac:dyDescent="0.25">
      <c r="A9692" s="41" t="s">
        <v>76</v>
      </c>
      <c r="B9692" s="42">
        <v>1.4E-2</v>
      </c>
      <c r="C9692" s="42">
        <v>23.63</v>
      </c>
      <c r="D9692" s="42">
        <v>1687.86</v>
      </c>
      <c r="E9692" s="43">
        <v>44621</v>
      </c>
    </row>
    <row r="9693" spans="1:5" x14ac:dyDescent="0.25">
      <c r="A9693" s="41" t="s">
        <v>76</v>
      </c>
      <c r="B9693" s="42">
        <v>6.0000000000000001E-3</v>
      </c>
      <c r="C9693" s="42">
        <v>10.130000000000001</v>
      </c>
      <c r="D9693" s="42">
        <v>1688.33</v>
      </c>
      <c r="E9693" s="43">
        <v>44621</v>
      </c>
    </row>
    <row r="9694" spans="1:5" x14ac:dyDescent="0.25">
      <c r="A9694" s="41" t="s">
        <v>76</v>
      </c>
      <c r="B9694" s="42">
        <v>4.0000000000000001E-3</v>
      </c>
      <c r="C9694" s="42">
        <v>6.75</v>
      </c>
      <c r="D9694" s="42">
        <v>1687.5</v>
      </c>
      <c r="E9694" s="43">
        <v>44621</v>
      </c>
    </row>
    <row r="9695" spans="1:5" x14ac:dyDescent="0.25">
      <c r="A9695" s="41" t="s">
        <v>76</v>
      </c>
      <c r="B9695" s="42">
        <v>2.9000000000000001E-2</v>
      </c>
      <c r="C9695" s="42">
        <v>48.9</v>
      </c>
      <c r="D9695" s="42">
        <v>1686.21</v>
      </c>
      <c r="E9695" s="43">
        <v>44621</v>
      </c>
    </row>
    <row r="9696" spans="1:5" x14ac:dyDescent="0.25">
      <c r="A9696" s="41" t="s">
        <v>76</v>
      </c>
      <c r="B9696" s="42">
        <v>8.0000000000000002E-3</v>
      </c>
      <c r="C9696" s="42">
        <v>13.49</v>
      </c>
      <c r="D9696" s="42">
        <v>1686.25</v>
      </c>
      <c r="E9696" s="43">
        <v>44621</v>
      </c>
    </row>
    <row r="9697" spans="1:5" x14ac:dyDescent="0.25">
      <c r="A9697" s="41" t="s">
        <v>76</v>
      </c>
      <c r="B9697" s="42">
        <v>3.0000000000000001E-3</v>
      </c>
      <c r="C9697" s="42">
        <v>5.0599999999999996</v>
      </c>
      <c r="D9697" s="42">
        <v>1686.67</v>
      </c>
      <c r="E9697" s="43">
        <v>44621</v>
      </c>
    </row>
    <row r="9698" spans="1:5" x14ac:dyDescent="0.25">
      <c r="A9698" s="41" t="s">
        <v>76</v>
      </c>
      <c r="B9698" s="42">
        <v>2.5000000000000001E-2</v>
      </c>
      <c r="C9698" s="42">
        <v>42.17</v>
      </c>
      <c r="D9698" s="42">
        <v>1686.8</v>
      </c>
      <c r="E9698" s="43">
        <v>44621</v>
      </c>
    </row>
    <row r="9699" spans="1:5" x14ac:dyDescent="0.25">
      <c r="A9699" s="41" t="s">
        <v>76</v>
      </c>
      <c r="B9699" s="42">
        <v>5.0999999999999997E-2</v>
      </c>
      <c r="C9699" s="42">
        <v>86.05</v>
      </c>
      <c r="D9699" s="42">
        <v>1687.25</v>
      </c>
      <c r="E9699" s="43">
        <v>44621</v>
      </c>
    </row>
    <row r="9700" spans="1:5" x14ac:dyDescent="0.25">
      <c r="A9700" s="41" t="s">
        <v>76</v>
      </c>
      <c r="B9700" s="42">
        <v>4.0000000000000001E-3</v>
      </c>
      <c r="C9700" s="42">
        <v>6.74</v>
      </c>
      <c r="D9700" s="42">
        <v>1685</v>
      </c>
      <c r="E9700" s="43">
        <v>44621</v>
      </c>
    </row>
    <row r="9701" spans="1:5" x14ac:dyDescent="0.25">
      <c r="A9701" s="41" t="s">
        <v>76</v>
      </c>
      <c r="B9701" s="42">
        <v>2.5999999999999999E-2</v>
      </c>
      <c r="C9701" s="42">
        <v>43.85</v>
      </c>
      <c r="D9701" s="42">
        <v>1686.54</v>
      </c>
      <c r="E9701" s="43">
        <v>44621</v>
      </c>
    </row>
    <row r="9702" spans="1:5" x14ac:dyDescent="0.25">
      <c r="A9702" s="41" t="s">
        <v>76</v>
      </c>
      <c r="B9702" s="42">
        <v>1.4E-2</v>
      </c>
      <c r="C9702" s="42">
        <v>23.63</v>
      </c>
      <c r="D9702" s="42">
        <v>1687.86</v>
      </c>
      <c r="E9702" s="43">
        <v>44621</v>
      </c>
    </row>
    <row r="9703" spans="1:5" x14ac:dyDescent="0.25">
      <c r="A9703" s="41" t="s">
        <v>76</v>
      </c>
      <c r="B9703" s="42">
        <v>6.0000000000000001E-3</v>
      </c>
      <c r="C9703" s="42">
        <v>10.130000000000001</v>
      </c>
      <c r="D9703" s="42">
        <v>1688.33</v>
      </c>
      <c r="E9703" s="43">
        <v>44621</v>
      </c>
    </row>
    <row r="9704" spans="1:5" x14ac:dyDescent="0.25">
      <c r="A9704" s="41" t="s">
        <v>76</v>
      </c>
      <c r="B9704" s="42">
        <v>3.0000000000000001E-3</v>
      </c>
      <c r="C9704" s="42">
        <v>5.0599999999999996</v>
      </c>
      <c r="D9704" s="42">
        <v>1686.67</v>
      </c>
      <c r="E9704" s="43">
        <v>44621</v>
      </c>
    </row>
    <row r="9705" spans="1:5" x14ac:dyDescent="0.25">
      <c r="A9705" s="41" t="s">
        <v>76</v>
      </c>
      <c r="B9705" s="42">
        <v>4.2999999999999997E-2</v>
      </c>
      <c r="C9705" s="42">
        <v>72.540000000000006</v>
      </c>
      <c r="D9705" s="42">
        <v>1686.98</v>
      </c>
      <c r="E9705" s="43">
        <v>44621</v>
      </c>
    </row>
    <row r="9706" spans="1:5" x14ac:dyDescent="0.25">
      <c r="A9706" s="41" t="s">
        <v>76</v>
      </c>
      <c r="B9706" s="42">
        <v>1.7000000000000001E-2</v>
      </c>
      <c r="C9706" s="42">
        <v>28.67</v>
      </c>
      <c r="D9706" s="42">
        <v>1686.47</v>
      </c>
      <c r="E9706" s="43">
        <v>44621</v>
      </c>
    </row>
    <row r="9707" spans="1:5" x14ac:dyDescent="0.25">
      <c r="A9707" s="41" t="s">
        <v>76</v>
      </c>
      <c r="B9707" s="42">
        <v>3.0000000000000001E-3</v>
      </c>
      <c r="C9707" s="42">
        <v>5.0599999999999996</v>
      </c>
      <c r="D9707" s="42">
        <v>1686.67</v>
      </c>
      <c r="E9707" s="43">
        <v>44621</v>
      </c>
    </row>
    <row r="9708" spans="1:5" x14ac:dyDescent="0.25">
      <c r="A9708" s="41" t="s">
        <v>76</v>
      </c>
      <c r="B9708" s="42">
        <v>1.9E-2</v>
      </c>
      <c r="C9708" s="42">
        <v>32.049999999999997</v>
      </c>
      <c r="D9708" s="42">
        <v>1686.84</v>
      </c>
      <c r="E9708" s="43">
        <v>44621</v>
      </c>
    </row>
    <row r="9709" spans="1:5" x14ac:dyDescent="0.25">
      <c r="A9709" s="41" t="s">
        <v>76</v>
      </c>
      <c r="B9709" s="42">
        <v>1.4E-2</v>
      </c>
      <c r="C9709" s="42">
        <v>23.63</v>
      </c>
      <c r="D9709" s="42">
        <v>1687.86</v>
      </c>
      <c r="E9709" s="43">
        <v>44621</v>
      </c>
    </row>
    <row r="9710" spans="1:5" x14ac:dyDescent="0.25">
      <c r="A9710" s="41" t="s">
        <v>76</v>
      </c>
      <c r="B9710" s="42">
        <v>4.0000000000000001E-3</v>
      </c>
      <c r="C9710" s="42">
        <v>6.75</v>
      </c>
      <c r="D9710" s="42">
        <v>1687.5</v>
      </c>
      <c r="E9710" s="43">
        <v>44621</v>
      </c>
    </row>
    <row r="9711" spans="1:5" x14ac:dyDescent="0.25">
      <c r="A9711" s="41" t="s">
        <v>76</v>
      </c>
      <c r="B9711" s="42">
        <v>4.0000000000000001E-3</v>
      </c>
      <c r="C9711" s="42">
        <v>6.75</v>
      </c>
      <c r="D9711" s="42">
        <v>1687.5</v>
      </c>
      <c r="E9711" s="43">
        <v>44621</v>
      </c>
    </row>
    <row r="9712" spans="1:5" x14ac:dyDescent="0.25">
      <c r="A9712" s="41" t="s">
        <v>76</v>
      </c>
      <c r="B9712" s="42">
        <v>1.7000000000000001E-2</v>
      </c>
      <c r="C9712" s="42">
        <v>28.68</v>
      </c>
      <c r="D9712" s="42">
        <v>1687.06</v>
      </c>
      <c r="E9712" s="43">
        <v>44621</v>
      </c>
    </row>
    <row r="9713" spans="1:5" x14ac:dyDescent="0.25">
      <c r="A9713" s="41" t="s">
        <v>76</v>
      </c>
      <c r="B9713" s="42">
        <v>1.7999999999999999E-2</v>
      </c>
      <c r="C9713" s="42">
        <v>30.36</v>
      </c>
      <c r="D9713" s="42">
        <v>1686.67</v>
      </c>
      <c r="E9713" s="43">
        <v>44621</v>
      </c>
    </row>
    <row r="9714" spans="1:5" x14ac:dyDescent="0.25">
      <c r="A9714" s="41" t="s">
        <v>76</v>
      </c>
      <c r="B9714" s="42">
        <v>1E-3</v>
      </c>
      <c r="C9714" s="42">
        <v>1.69</v>
      </c>
      <c r="D9714" s="42">
        <v>1690</v>
      </c>
      <c r="E9714" s="43">
        <v>44621</v>
      </c>
    </row>
    <row r="9715" spans="1:5" x14ac:dyDescent="0.25">
      <c r="A9715" s="41" t="s">
        <v>76</v>
      </c>
      <c r="B9715" s="42">
        <v>8.0000000000000002E-3</v>
      </c>
      <c r="C9715" s="42">
        <v>13.5</v>
      </c>
      <c r="D9715" s="42">
        <v>1687.5</v>
      </c>
      <c r="E9715" s="43">
        <v>44621</v>
      </c>
    </row>
    <row r="9716" spans="1:5" x14ac:dyDescent="0.25">
      <c r="A9716" s="41" t="s">
        <v>76</v>
      </c>
      <c r="B9716" s="42">
        <v>1.7999999999999999E-2</v>
      </c>
      <c r="C9716" s="42">
        <v>30.36</v>
      </c>
      <c r="D9716" s="42">
        <v>1686.67</v>
      </c>
      <c r="E9716" s="43">
        <v>44621</v>
      </c>
    </row>
    <row r="9717" spans="1:5" x14ac:dyDescent="0.25">
      <c r="A9717" s="41" t="s">
        <v>76</v>
      </c>
      <c r="B9717" s="42">
        <v>2.1999999999999999E-2</v>
      </c>
      <c r="C9717" s="42">
        <v>37.119999999999997</v>
      </c>
      <c r="D9717" s="42">
        <v>1687.27</v>
      </c>
      <c r="E9717" s="43">
        <v>44621</v>
      </c>
    </row>
    <row r="9718" spans="1:5" x14ac:dyDescent="0.25">
      <c r="A9718" s="41" t="s">
        <v>76</v>
      </c>
      <c r="B9718" s="42">
        <v>3.0000000000000001E-3</v>
      </c>
      <c r="C9718" s="42">
        <v>5.0599999999999996</v>
      </c>
      <c r="D9718" s="42">
        <v>1686.67</v>
      </c>
      <c r="E9718" s="43">
        <v>44621</v>
      </c>
    </row>
    <row r="9719" spans="1:5" x14ac:dyDescent="0.25">
      <c r="A9719" s="41" t="s">
        <v>76</v>
      </c>
      <c r="B9719" s="42">
        <v>0.02</v>
      </c>
      <c r="C9719" s="42">
        <v>33.729999999999997</v>
      </c>
      <c r="D9719" s="42">
        <v>1686.5</v>
      </c>
      <c r="E9719" s="43">
        <v>44621</v>
      </c>
    </row>
    <row r="9720" spans="1:5" x14ac:dyDescent="0.25">
      <c r="A9720" s="41" t="s">
        <v>76</v>
      </c>
      <c r="B9720" s="42">
        <v>1.7000000000000001E-2</v>
      </c>
      <c r="C9720" s="42">
        <v>28.69</v>
      </c>
      <c r="D9720" s="42">
        <v>1687.65</v>
      </c>
      <c r="E9720" s="43">
        <v>44621</v>
      </c>
    </row>
    <row r="9721" spans="1:5" x14ac:dyDescent="0.25">
      <c r="A9721" s="41" t="s">
        <v>76</v>
      </c>
      <c r="B9721" s="42">
        <v>4.0000000000000001E-3</v>
      </c>
      <c r="C9721" s="42">
        <v>6.75</v>
      </c>
      <c r="D9721" s="42">
        <v>1687.5</v>
      </c>
      <c r="E9721" s="43">
        <v>44621</v>
      </c>
    </row>
    <row r="9722" spans="1:5" x14ac:dyDescent="0.25">
      <c r="A9722" s="41" t="s">
        <v>76</v>
      </c>
      <c r="B9722" s="42">
        <v>3.7999999999999999E-2</v>
      </c>
      <c r="C9722" s="42">
        <v>64.12</v>
      </c>
      <c r="D9722" s="42">
        <v>1687.37</v>
      </c>
      <c r="E9722" s="43">
        <v>44621</v>
      </c>
    </row>
    <row r="9723" spans="1:5" x14ac:dyDescent="0.25">
      <c r="A9723" s="41" t="s">
        <v>76</v>
      </c>
      <c r="B9723" s="42">
        <v>0.91200000000000003</v>
      </c>
      <c r="C9723" s="42">
        <v>1538.53</v>
      </c>
      <c r="D9723" s="42">
        <v>1686.98</v>
      </c>
      <c r="E9723" s="43">
        <v>44621</v>
      </c>
    </row>
    <row r="9724" spans="1:5" x14ac:dyDescent="0.25">
      <c r="A9724" s="41" t="s">
        <v>76</v>
      </c>
      <c r="B9724" s="42">
        <v>1.2999999999999999E-2</v>
      </c>
      <c r="C9724" s="42">
        <v>21.94</v>
      </c>
      <c r="D9724" s="42">
        <v>1687.69</v>
      </c>
      <c r="E9724" s="43">
        <v>44621</v>
      </c>
    </row>
    <row r="9725" spans="1:5" x14ac:dyDescent="0.25">
      <c r="A9725" s="41" t="s">
        <v>76</v>
      </c>
      <c r="B9725" s="42">
        <v>4.0000000000000001E-3</v>
      </c>
      <c r="C9725" s="42">
        <v>6.75</v>
      </c>
      <c r="D9725" s="42">
        <v>1687.5</v>
      </c>
      <c r="E9725" s="43">
        <v>44621</v>
      </c>
    </row>
    <row r="9726" spans="1:5" x14ac:dyDescent="0.25">
      <c r="A9726" s="41" t="s">
        <v>76</v>
      </c>
      <c r="B9726" s="42">
        <v>2.1000000000000001E-2</v>
      </c>
      <c r="C9726" s="42">
        <v>35.43</v>
      </c>
      <c r="D9726" s="42">
        <v>1687.14</v>
      </c>
      <c r="E9726" s="43">
        <v>44621</v>
      </c>
    </row>
    <row r="9727" spans="1:5" x14ac:dyDescent="0.25">
      <c r="A9727" s="41" t="s">
        <v>76</v>
      </c>
      <c r="B9727" s="42">
        <v>1.0999999999999999E-2</v>
      </c>
      <c r="C9727" s="42">
        <v>18.55</v>
      </c>
      <c r="D9727" s="42">
        <v>1686.36</v>
      </c>
      <c r="E9727" s="43">
        <v>44621</v>
      </c>
    </row>
    <row r="9728" spans="1:5" x14ac:dyDescent="0.25">
      <c r="A9728" s="41" t="s">
        <v>76</v>
      </c>
      <c r="B9728" s="42">
        <v>4.0000000000000001E-3</v>
      </c>
      <c r="C9728" s="42">
        <v>6.74</v>
      </c>
      <c r="D9728" s="42">
        <v>1685</v>
      </c>
      <c r="E9728" s="43">
        <v>44621</v>
      </c>
    </row>
    <row r="9729" spans="1:5" x14ac:dyDescent="0.25">
      <c r="A9729" s="41" t="s">
        <v>76</v>
      </c>
      <c r="B9729" s="42">
        <v>3.3000000000000002E-2</v>
      </c>
      <c r="C9729" s="42">
        <v>55.66</v>
      </c>
      <c r="D9729" s="42">
        <v>1686.67</v>
      </c>
      <c r="E9729" s="43">
        <v>44621</v>
      </c>
    </row>
    <row r="9730" spans="1:5" x14ac:dyDescent="0.25">
      <c r="A9730" s="41" t="s">
        <v>76</v>
      </c>
      <c r="B9730" s="42">
        <v>3.5999999999999997E-2</v>
      </c>
      <c r="C9730" s="42">
        <v>60.73</v>
      </c>
      <c r="D9730" s="42">
        <v>1686.94</v>
      </c>
      <c r="E9730" s="43">
        <v>44621</v>
      </c>
    </row>
    <row r="9731" spans="1:5" x14ac:dyDescent="0.25">
      <c r="A9731" s="41" t="s">
        <v>76</v>
      </c>
      <c r="B9731" s="42">
        <v>5.0000000000000001E-3</v>
      </c>
      <c r="C9731" s="42">
        <v>8.44</v>
      </c>
      <c r="D9731" s="42">
        <v>1688</v>
      </c>
      <c r="E9731" s="43">
        <v>44621</v>
      </c>
    </row>
    <row r="9732" spans="1:5" x14ac:dyDescent="0.25">
      <c r="A9732" s="41" t="s">
        <v>76</v>
      </c>
      <c r="B9732" s="42">
        <v>1.4999999999999999E-2</v>
      </c>
      <c r="C9732" s="42">
        <v>25.31</v>
      </c>
      <c r="D9732" s="42">
        <v>1687.33</v>
      </c>
      <c r="E9732" s="43">
        <v>44621</v>
      </c>
    </row>
    <row r="9733" spans="1:5" x14ac:dyDescent="0.25">
      <c r="A9733" s="41" t="s">
        <v>76</v>
      </c>
      <c r="B9733" s="42">
        <v>1.0999999999999999E-2</v>
      </c>
      <c r="C9733" s="42">
        <v>18.55</v>
      </c>
      <c r="D9733" s="42">
        <v>1686.36</v>
      </c>
      <c r="E9733" s="43">
        <v>44621</v>
      </c>
    </row>
    <row r="9734" spans="1:5" x14ac:dyDescent="0.25">
      <c r="A9734" s="41" t="s">
        <v>76</v>
      </c>
      <c r="B9734" s="42">
        <v>2E-3</v>
      </c>
      <c r="C9734" s="42">
        <v>3.38</v>
      </c>
      <c r="D9734" s="42">
        <v>1690</v>
      </c>
      <c r="E9734" s="43">
        <v>44621</v>
      </c>
    </row>
    <row r="9735" spans="1:5" x14ac:dyDescent="0.25">
      <c r="A9735" s="41" t="s">
        <v>76</v>
      </c>
      <c r="B9735" s="42">
        <v>6.0000000000000001E-3</v>
      </c>
      <c r="C9735" s="42">
        <v>10.119999999999999</v>
      </c>
      <c r="D9735" s="42">
        <v>1686.67</v>
      </c>
      <c r="E9735" s="43">
        <v>44621</v>
      </c>
    </row>
    <row r="9736" spans="1:5" x14ac:dyDescent="0.25">
      <c r="A9736" s="41" t="s">
        <v>76</v>
      </c>
      <c r="B9736" s="42">
        <v>1.9E-2</v>
      </c>
      <c r="C9736" s="42">
        <v>32.049999999999997</v>
      </c>
      <c r="D9736" s="42">
        <v>1686.84</v>
      </c>
      <c r="E9736" s="43">
        <v>44621</v>
      </c>
    </row>
    <row r="9737" spans="1:5" x14ac:dyDescent="0.25">
      <c r="A9737" s="41" t="s">
        <v>76</v>
      </c>
      <c r="B9737" s="42">
        <v>5.0000000000000001E-3</v>
      </c>
      <c r="C9737" s="42">
        <v>8.44</v>
      </c>
      <c r="D9737" s="42">
        <v>1688</v>
      </c>
      <c r="E9737" s="43">
        <v>44621</v>
      </c>
    </row>
    <row r="9738" spans="1:5" x14ac:dyDescent="0.25">
      <c r="A9738" s="41" t="s">
        <v>76</v>
      </c>
      <c r="B9738" s="42">
        <v>4.0000000000000001E-3</v>
      </c>
      <c r="C9738" s="42">
        <v>6.75</v>
      </c>
      <c r="D9738" s="42">
        <v>1687.5</v>
      </c>
      <c r="E9738" s="43">
        <v>44621</v>
      </c>
    </row>
    <row r="9739" spans="1:5" x14ac:dyDescent="0.25">
      <c r="A9739" s="41" t="s">
        <v>76</v>
      </c>
      <c r="B9739" s="42">
        <v>1.6E-2</v>
      </c>
      <c r="C9739" s="42">
        <v>27</v>
      </c>
      <c r="D9739" s="42">
        <v>1687.5</v>
      </c>
      <c r="E9739" s="43">
        <v>44621</v>
      </c>
    </row>
    <row r="9740" spans="1:5" x14ac:dyDescent="0.25">
      <c r="A9740" s="41" t="s">
        <v>76</v>
      </c>
      <c r="B9740" s="42">
        <v>8.9999999999999993E-3</v>
      </c>
      <c r="C9740" s="42">
        <v>15.18</v>
      </c>
      <c r="D9740" s="42">
        <v>1686.67</v>
      </c>
      <c r="E9740" s="43">
        <v>44621</v>
      </c>
    </row>
    <row r="9741" spans="1:5" x14ac:dyDescent="0.25">
      <c r="A9741" s="41" t="s">
        <v>76</v>
      </c>
      <c r="B9741" s="42">
        <v>1E-3</v>
      </c>
      <c r="C9741" s="42">
        <v>1.69</v>
      </c>
      <c r="D9741" s="42">
        <v>1690</v>
      </c>
      <c r="E9741" s="43">
        <v>44621</v>
      </c>
    </row>
    <row r="9742" spans="1:5" x14ac:dyDescent="0.25">
      <c r="A9742" s="41" t="s">
        <v>76</v>
      </c>
      <c r="B9742" s="42">
        <v>4.0000000000000001E-3</v>
      </c>
      <c r="C9742" s="42">
        <v>6.75</v>
      </c>
      <c r="D9742" s="42">
        <v>1687.5</v>
      </c>
      <c r="E9742" s="43">
        <v>44621</v>
      </c>
    </row>
    <row r="9743" spans="1:5" x14ac:dyDescent="0.25">
      <c r="A9743" s="41" t="s">
        <v>76</v>
      </c>
      <c r="B9743" s="42">
        <v>1.9E-2</v>
      </c>
      <c r="C9743" s="42">
        <v>32.07</v>
      </c>
      <c r="D9743" s="42">
        <v>1687.89</v>
      </c>
      <c r="E9743" s="43">
        <v>44621</v>
      </c>
    </row>
    <row r="9744" spans="1:5" x14ac:dyDescent="0.25">
      <c r="A9744" s="41" t="s">
        <v>76</v>
      </c>
      <c r="B9744" s="42">
        <v>8.9999999999999993E-3</v>
      </c>
      <c r="C9744" s="42">
        <v>15.18</v>
      </c>
      <c r="D9744" s="42">
        <v>1686.67</v>
      </c>
      <c r="E9744" s="43">
        <v>44621</v>
      </c>
    </row>
    <row r="9745" spans="1:5" x14ac:dyDescent="0.25">
      <c r="A9745" s="41" t="s">
        <v>76</v>
      </c>
      <c r="B9745" s="42">
        <v>2E-3</v>
      </c>
      <c r="C9745" s="42">
        <v>3.38</v>
      </c>
      <c r="D9745" s="42">
        <v>1690</v>
      </c>
      <c r="E9745" s="43">
        <v>44621</v>
      </c>
    </row>
    <row r="9746" spans="1:5" x14ac:dyDescent="0.25">
      <c r="A9746" s="41" t="s">
        <v>76</v>
      </c>
      <c r="B9746" s="42">
        <v>4.5999999999999999E-2</v>
      </c>
      <c r="C9746" s="42">
        <v>77.599999999999994</v>
      </c>
      <c r="D9746" s="42">
        <v>1686.96</v>
      </c>
      <c r="E9746" s="43">
        <v>44621</v>
      </c>
    </row>
    <row r="9747" spans="1:5" x14ac:dyDescent="0.25">
      <c r="A9747" s="41" t="s">
        <v>76</v>
      </c>
      <c r="B9747" s="42">
        <v>0.70499999999999996</v>
      </c>
      <c r="C9747" s="42">
        <v>1189.31</v>
      </c>
      <c r="D9747" s="42">
        <v>1686.96</v>
      </c>
      <c r="E9747" s="43">
        <v>44621</v>
      </c>
    </row>
    <row r="9748" spans="1:5" x14ac:dyDescent="0.25">
      <c r="A9748" s="41" t="s">
        <v>89</v>
      </c>
      <c r="B9748" s="42">
        <v>0.5</v>
      </c>
      <c r="C9748" s="42">
        <v>149</v>
      </c>
      <c r="D9748" s="42">
        <v>298</v>
      </c>
      <c r="E9748" s="43">
        <v>44621</v>
      </c>
    </row>
    <row r="9749" spans="1:5" x14ac:dyDescent="0.25">
      <c r="A9749" s="41" t="s">
        <v>92</v>
      </c>
      <c r="B9749" s="42">
        <v>0.11600000000000001</v>
      </c>
      <c r="C9749" s="42">
        <v>4.29</v>
      </c>
      <c r="D9749" s="42">
        <v>36.979999999999997</v>
      </c>
      <c r="E9749" s="43">
        <v>44621</v>
      </c>
    </row>
    <row r="9750" spans="1:5" x14ac:dyDescent="0.25">
      <c r="A9750" s="41" t="s">
        <v>92</v>
      </c>
      <c r="B9750" s="42">
        <v>0.51900000000000002</v>
      </c>
      <c r="C9750" s="42">
        <v>19.2</v>
      </c>
      <c r="D9750" s="42">
        <v>36.99</v>
      </c>
      <c r="E9750" s="43">
        <v>44621</v>
      </c>
    </row>
    <row r="9751" spans="1:5" x14ac:dyDescent="0.25">
      <c r="A9751" s="41" t="s">
        <v>92</v>
      </c>
      <c r="B9751" s="42">
        <v>0.33100000000000002</v>
      </c>
      <c r="C9751" s="42">
        <v>12.25</v>
      </c>
      <c r="D9751" s="42">
        <v>37.01</v>
      </c>
      <c r="E9751" s="43">
        <v>44621</v>
      </c>
    </row>
    <row r="9752" spans="1:5" x14ac:dyDescent="0.25">
      <c r="A9752" s="41" t="s">
        <v>92</v>
      </c>
      <c r="B9752" s="42">
        <v>0.1</v>
      </c>
      <c r="C9752" s="42">
        <v>3.7</v>
      </c>
      <c r="D9752" s="42">
        <v>37</v>
      </c>
      <c r="E9752" s="43">
        <v>44621</v>
      </c>
    </row>
    <row r="9753" spans="1:5" x14ac:dyDescent="0.25">
      <c r="A9753" s="41" t="s">
        <v>92</v>
      </c>
      <c r="B9753" s="42">
        <v>0.121</v>
      </c>
      <c r="C9753" s="42">
        <v>4.4800000000000004</v>
      </c>
      <c r="D9753" s="42">
        <v>37.020000000000003</v>
      </c>
      <c r="E9753" s="43">
        <v>44621</v>
      </c>
    </row>
    <row r="9754" spans="1:5" x14ac:dyDescent="0.25">
      <c r="A9754" s="41" t="s">
        <v>92</v>
      </c>
      <c r="B9754" s="42">
        <v>5.0810000000000004</v>
      </c>
      <c r="C9754" s="42">
        <v>188.01</v>
      </c>
      <c r="D9754" s="42">
        <v>37</v>
      </c>
      <c r="E9754" s="43">
        <v>44621</v>
      </c>
    </row>
    <row r="9755" spans="1:5" x14ac:dyDescent="0.25">
      <c r="A9755" s="41" t="s">
        <v>92</v>
      </c>
      <c r="B9755" s="42">
        <v>0.28599999999999998</v>
      </c>
      <c r="C9755" s="42">
        <v>10.58</v>
      </c>
      <c r="D9755" s="42">
        <v>36.99</v>
      </c>
      <c r="E9755" s="43">
        <v>44621</v>
      </c>
    </row>
    <row r="9756" spans="1:5" x14ac:dyDescent="0.25">
      <c r="A9756" s="41" t="s">
        <v>92</v>
      </c>
      <c r="B9756" s="42">
        <v>9.4E-2</v>
      </c>
      <c r="C9756" s="42">
        <v>3.48</v>
      </c>
      <c r="D9756" s="42">
        <v>37.020000000000003</v>
      </c>
      <c r="E9756" s="43">
        <v>44621</v>
      </c>
    </row>
    <row r="9757" spans="1:5" x14ac:dyDescent="0.25">
      <c r="A9757" s="41" t="s">
        <v>92</v>
      </c>
      <c r="B9757" s="42">
        <v>9.1999999999999998E-2</v>
      </c>
      <c r="C9757" s="42">
        <v>3.4</v>
      </c>
      <c r="D9757" s="42">
        <v>36.96</v>
      </c>
      <c r="E9757" s="43">
        <v>44621</v>
      </c>
    </row>
    <row r="9758" spans="1:5" x14ac:dyDescent="0.25">
      <c r="A9758" s="41" t="s">
        <v>92</v>
      </c>
      <c r="B9758" s="42">
        <v>0.376</v>
      </c>
      <c r="C9758" s="42">
        <v>13.92</v>
      </c>
      <c r="D9758" s="42">
        <v>37.020000000000003</v>
      </c>
      <c r="E9758" s="43">
        <v>44621</v>
      </c>
    </row>
    <row r="9759" spans="1:5" x14ac:dyDescent="0.25">
      <c r="A9759" s="41" t="s">
        <v>92</v>
      </c>
      <c r="B9759" s="42">
        <v>0.251</v>
      </c>
      <c r="C9759" s="42">
        <v>9.2899999999999991</v>
      </c>
      <c r="D9759" s="42">
        <v>37.01</v>
      </c>
      <c r="E9759" s="43">
        <v>44621</v>
      </c>
    </row>
    <row r="9760" spans="1:5" x14ac:dyDescent="0.25">
      <c r="A9760" s="41" t="s">
        <v>92</v>
      </c>
      <c r="B9760" s="42">
        <v>5.7000000000000002E-2</v>
      </c>
      <c r="C9760" s="42">
        <v>2.11</v>
      </c>
      <c r="D9760" s="42">
        <v>37.020000000000003</v>
      </c>
      <c r="E9760" s="43">
        <v>44621</v>
      </c>
    </row>
    <row r="9761" spans="1:5" x14ac:dyDescent="0.25">
      <c r="A9761" s="41" t="s">
        <v>92</v>
      </c>
      <c r="B9761" s="42">
        <v>0.11799999999999999</v>
      </c>
      <c r="C9761" s="42">
        <v>4.37</v>
      </c>
      <c r="D9761" s="42">
        <v>37.03</v>
      </c>
      <c r="E9761" s="43">
        <v>44621</v>
      </c>
    </row>
    <row r="9762" spans="1:5" x14ac:dyDescent="0.25">
      <c r="A9762" s="41" t="s">
        <v>92</v>
      </c>
      <c r="B9762" s="42">
        <v>0.45500000000000002</v>
      </c>
      <c r="C9762" s="42">
        <v>16.829999999999998</v>
      </c>
      <c r="D9762" s="42">
        <v>36.99</v>
      </c>
      <c r="E9762" s="43">
        <v>44621</v>
      </c>
    </row>
    <row r="9763" spans="1:5" x14ac:dyDescent="0.25">
      <c r="A9763" s="41" t="s">
        <v>92</v>
      </c>
      <c r="B9763" s="42">
        <v>0.30499999999999999</v>
      </c>
      <c r="C9763" s="42">
        <v>11.28</v>
      </c>
      <c r="D9763" s="42">
        <v>36.979999999999997</v>
      </c>
      <c r="E9763" s="43">
        <v>44621</v>
      </c>
    </row>
    <row r="9764" spans="1:5" x14ac:dyDescent="0.25">
      <c r="A9764" s="41" t="s">
        <v>92</v>
      </c>
      <c r="B9764" s="42">
        <v>4.4999999999999998E-2</v>
      </c>
      <c r="C9764" s="42">
        <v>1.67</v>
      </c>
      <c r="D9764" s="42">
        <v>37.11</v>
      </c>
      <c r="E9764" s="43">
        <v>44621</v>
      </c>
    </row>
    <row r="9765" spans="1:5" x14ac:dyDescent="0.25">
      <c r="A9765" s="41" t="s">
        <v>92</v>
      </c>
      <c r="B9765" s="42">
        <v>0.08</v>
      </c>
      <c r="C9765" s="42">
        <v>2.97</v>
      </c>
      <c r="D9765" s="42">
        <v>37.130000000000003</v>
      </c>
      <c r="E9765" s="43">
        <v>44621</v>
      </c>
    </row>
    <row r="9766" spans="1:5" x14ac:dyDescent="0.25">
      <c r="A9766" s="41" t="s">
        <v>92</v>
      </c>
      <c r="B9766" s="42">
        <v>0.27300000000000002</v>
      </c>
      <c r="C9766" s="42">
        <v>10.1</v>
      </c>
      <c r="D9766" s="42">
        <v>37</v>
      </c>
      <c r="E9766" s="43">
        <v>44621</v>
      </c>
    </row>
    <row r="9767" spans="1:5" x14ac:dyDescent="0.25">
      <c r="A9767" s="41" t="s">
        <v>92</v>
      </c>
      <c r="B9767" s="42">
        <v>0.26400000000000001</v>
      </c>
      <c r="C9767" s="42">
        <v>9.77</v>
      </c>
      <c r="D9767" s="42">
        <v>37.01</v>
      </c>
      <c r="E9767" s="43">
        <v>44621</v>
      </c>
    </row>
    <row r="9768" spans="1:5" x14ac:dyDescent="0.25">
      <c r="A9768" s="41" t="s">
        <v>92</v>
      </c>
      <c r="B9768" s="42">
        <v>0.08</v>
      </c>
      <c r="C9768" s="42">
        <v>2.96</v>
      </c>
      <c r="D9768" s="42">
        <v>37</v>
      </c>
      <c r="E9768" s="43">
        <v>44621</v>
      </c>
    </row>
    <row r="9769" spans="1:5" x14ac:dyDescent="0.25">
      <c r="A9769" s="41" t="s">
        <v>92</v>
      </c>
      <c r="B9769" s="42">
        <v>0.17100000000000001</v>
      </c>
      <c r="C9769" s="42">
        <v>6.32</v>
      </c>
      <c r="D9769" s="42">
        <v>36.96</v>
      </c>
      <c r="E9769" s="43">
        <v>44621</v>
      </c>
    </row>
    <row r="9770" spans="1:5" x14ac:dyDescent="0.25">
      <c r="A9770" s="41" t="s">
        <v>92</v>
      </c>
      <c r="B9770" s="42">
        <v>0.53900000000000003</v>
      </c>
      <c r="C9770" s="42">
        <v>19.940000000000001</v>
      </c>
      <c r="D9770" s="42">
        <v>36.99</v>
      </c>
      <c r="E9770" s="43">
        <v>44621</v>
      </c>
    </row>
    <row r="9771" spans="1:5" x14ac:dyDescent="0.25">
      <c r="A9771" s="41" t="s">
        <v>92</v>
      </c>
      <c r="B9771" s="42">
        <v>2.2480000000000002</v>
      </c>
      <c r="C9771" s="42">
        <v>83.17</v>
      </c>
      <c r="D9771" s="42">
        <v>37</v>
      </c>
      <c r="E9771" s="43">
        <v>44621</v>
      </c>
    </row>
    <row r="9772" spans="1:5" x14ac:dyDescent="0.25">
      <c r="A9772" s="41" t="s">
        <v>92</v>
      </c>
      <c r="B9772" s="42">
        <v>3.1E-2</v>
      </c>
      <c r="C9772" s="42">
        <v>1.1499999999999999</v>
      </c>
      <c r="D9772" s="42">
        <v>37.1</v>
      </c>
      <c r="E9772" s="43">
        <v>44621</v>
      </c>
    </row>
    <row r="9773" spans="1:5" x14ac:dyDescent="0.25">
      <c r="A9773" s="41" t="s">
        <v>92</v>
      </c>
      <c r="B9773" s="42">
        <v>0.156</v>
      </c>
      <c r="C9773" s="42">
        <v>5.78</v>
      </c>
      <c r="D9773" s="42">
        <v>37.049999999999997</v>
      </c>
      <c r="E9773" s="43">
        <v>44621</v>
      </c>
    </row>
    <row r="9774" spans="1:5" x14ac:dyDescent="0.25">
      <c r="A9774" s="41" t="s">
        <v>92</v>
      </c>
      <c r="B9774" s="42">
        <v>0.34799999999999998</v>
      </c>
      <c r="C9774" s="42">
        <v>12.87</v>
      </c>
      <c r="D9774" s="42">
        <v>36.979999999999997</v>
      </c>
      <c r="E9774" s="43">
        <v>44621</v>
      </c>
    </row>
    <row r="9775" spans="1:5" x14ac:dyDescent="0.25">
      <c r="A9775" s="41" t="s">
        <v>92</v>
      </c>
      <c r="B9775" s="42">
        <v>0.54700000000000004</v>
      </c>
      <c r="C9775" s="42">
        <v>20.239999999999998</v>
      </c>
      <c r="D9775" s="42">
        <v>37</v>
      </c>
      <c r="E9775" s="43">
        <v>44621</v>
      </c>
    </row>
    <row r="9776" spans="1:5" x14ac:dyDescent="0.25">
      <c r="A9776" s="41" t="s">
        <v>92</v>
      </c>
      <c r="B9776" s="42">
        <v>9.4E-2</v>
      </c>
      <c r="C9776" s="42">
        <v>3.48</v>
      </c>
      <c r="D9776" s="42">
        <v>37.020000000000003</v>
      </c>
      <c r="E9776" s="43">
        <v>44621</v>
      </c>
    </row>
    <row r="9777" spans="1:5" x14ac:dyDescent="0.25">
      <c r="A9777" s="41" t="s">
        <v>92</v>
      </c>
      <c r="B9777" s="42">
        <v>8.1000000000000003E-2</v>
      </c>
      <c r="C9777" s="42">
        <v>3</v>
      </c>
      <c r="D9777" s="42">
        <v>37.04</v>
      </c>
      <c r="E9777" s="43">
        <v>44621</v>
      </c>
    </row>
    <row r="9778" spans="1:5" x14ac:dyDescent="0.25">
      <c r="A9778" s="41" t="s">
        <v>92</v>
      </c>
      <c r="B9778" s="42">
        <v>0.371</v>
      </c>
      <c r="C9778" s="42">
        <v>13.73</v>
      </c>
      <c r="D9778" s="42">
        <v>37.01</v>
      </c>
      <c r="E9778" s="43">
        <v>44621</v>
      </c>
    </row>
    <row r="9779" spans="1:5" x14ac:dyDescent="0.25">
      <c r="A9779" s="41" t="s">
        <v>92</v>
      </c>
      <c r="B9779" s="42">
        <v>0.371</v>
      </c>
      <c r="C9779" s="42">
        <v>13.72</v>
      </c>
      <c r="D9779" s="42">
        <v>36.979999999999997</v>
      </c>
      <c r="E9779" s="43">
        <v>44621</v>
      </c>
    </row>
    <row r="9780" spans="1:5" x14ac:dyDescent="0.25">
      <c r="A9780" s="41" t="s">
        <v>92</v>
      </c>
      <c r="B9780" s="42">
        <v>0.03</v>
      </c>
      <c r="C9780" s="42">
        <v>1.1100000000000001</v>
      </c>
      <c r="D9780" s="42">
        <v>37</v>
      </c>
      <c r="E9780" s="43">
        <v>44621</v>
      </c>
    </row>
    <row r="9781" spans="1:5" x14ac:dyDescent="0.25">
      <c r="A9781" s="41" t="s">
        <v>92</v>
      </c>
      <c r="B9781" s="42">
        <v>0.189</v>
      </c>
      <c r="C9781" s="42">
        <v>6.99</v>
      </c>
      <c r="D9781" s="42">
        <v>36.979999999999997</v>
      </c>
      <c r="E9781" s="43">
        <v>44621</v>
      </c>
    </row>
    <row r="9782" spans="1:5" x14ac:dyDescent="0.25">
      <c r="A9782" s="41" t="s">
        <v>92</v>
      </c>
      <c r="B9782" s="42">
        <v>0.374</v>
      </c>
      <c r="C9782" s="42">
        <v>13.83</v>
      </c>
      <c r="D9782" s="42">
        <v>36.979999999999997</v>
      </c>
      <c r="E9782" s="43">
        <v>44621</v>
      </c>
    </row>
    <row r="9783" spans="1:5" x14ac:dyDescent="0.25">
      <c r="A9783" s="41" t="s">
        <v>92</v>
      </c>
      <c r="B9783" s="42">
        <v>2.1909999999999998</v>
      </c>
      <c r="C9783" s="42">
        <v>81.069999999999993</v>
      </c>
      <c r="D9783" s="42">
        <v>37</v>
      </c>
      <c r="E9783" s="43">
        <v>44621</v>
      </c>
    </row>
    <row r="9784" spans="1:5" x14ac:dyDescent="0.25">
      <c r="A9784" s="41" t="s">
        <v>92</v>
      </c>
      <c r="B9784" s="42">
        <v>5.7000000000000002E-2</v>
      </c>
      <c r="C9784" s="42">
        <v>2.11</v>
      </c>
      <c r="D9784" s="42">
        <v>37.020000000000003</v>
      </c>
      <c r="E9784" s="43">
        <v>44621</v>
      </c>
    </row>
    <row r="9785" spans="1:5" x14ac:dyDescent="0.25">
      <c r="A9785" s="41" t="s">
        <v>92</v>
      </c>
      <c r="B9785" s="42">
        <v>0.17699999999999999</v>
      </c>
      <c r="C9785" s="42">
        <v>6.55</v>
      </c>
      <c r="D9785" s="42">
        <v>37.01</v>
      </c>
      <c r="E9785" s="43">
        <v>44621</v>
      </c>
    </row>
    <row r="9786" spans="1:5" x14ac:dyDescent="0.25">
      <c r="A9786" s="41" t="s">
        <v>92</v>
      </c>
      <c r="B9786" s="42">
        <v>0.30399999999999999</v>
      </c>
      <c r="C9786" s="42">
        <v>11.24</v>
      </c>
      <c r="D9786" s="42">
        <v>36.97</v>
      </c>
      <c r="E9786" s="43">
        <v>44621</v>
      </c>
    </row>
    <row r="9787" spans="1:5" x14ac:dyDescent="0.25">
      <c r="A9787" s="41" t="s">
        <v>92</v>
      </c>
      <c r="B9787" s="42">
        <v>0.47699999999999998</v>
      </c>
      <c r="C9787" s="42">
        <v>17.649999999999999</v>
      </c>
      <c r="D9787" s="42">
        <v>37</v>
      </c>
      <c r="E9787" s="43">
        <v>44621</v>
      </c>
    </row>
    <row r="9788" spans="1:5" x14ac:dyDescent="0.25">
      <c r="A9788" s="41" t="s">
        <v>92</v>
      </c>
      <c r="B9788" s="42">
        <v>8.4000000000000005E-2</v>
      </c>
      <c r="C9788" s="42">
        <v>3.11</v>
      </c>
      <c r="D9788" s="42">
        <v>37.020000000000003</v>
      </c>
      <c r="E9788" s="43">
        <v>44621</v>
      </c>
    </row>
    <row r="9789" spans="1:5" x14ac:dyDescent="0.25">
      <c r="A9789" s="41" t="s">
        <v>92</v>
      </c>
      <c r="B9789" s="42">
        <v>9.1999999999999998E-2</v>
      </c>
      <c r="C9789" s="42">
        <v>3.41</v>
      </c>
      <c r="D9789" s="42">
        <v>37.07</v>
      </c>
      <c r="E9789" s="43">
        <v>44621</v>
      </c>
    </row>
    <row r="9790" spans="1:5" x14ac:dyDescent="0.25">
      <c r="A9790" s="41" t="s">
        <v>92</v>
      </c>
      <c r="B9790" s="42">
        <v>0.94399999999999995</v>
      </c>
      <c r="C9790" s="42">
        <v>34.93</v>
      </c>
      <c r="D9790" s="42">
        <v>37</v>
      </c>
      <c r="E9790" s="43">
        <v>44621</v>
      </c>
    </row>
    <row r="9791" spans="1:5" x14ac:dyDescent="0.25">
      <c r="A9791" s="41" t="s">
        <v>92</v>
      </c>
      <c r="B9791" s="42">
        <v>0.37</v>
      </c>
      <c r="C9791" s="42">
        <v>13.69</v>
      </c>
      <c r="D9791" s="42">
        <v>37</v>
      </c>
      <c r="E9791" s="43">
        <v>44621</v>
      </c>
    </row>
    <row r="9792" spans="1:5" x14ac:dyDescent="0.25">
      <c r="A9792" s="41" t="s">
        <v>92</v>
      </c>
      <c r="B9792" s="42">
        <v>9.5000000000000001E-2</v>
      </c>
      <c r="C9792" s="42">
        <v>3.51</v>
      </c>
      <c r="D9792" s="42">
        <v>36.950000000000003</v>
      </c>
      <c r="E9792" s="43">
        <v>44621</v>
      </c>
    </row>
    <row r="9793" spans="1:5" x14ac:dyDescent="0.25">
      <c r="A9793" s="41" t="s">
        <v>92</v>
      </c>
      <c r="B9793" s="42">
        <v>0.14199999999999999</v>
      </c>
      <c r="C9793" s="42">
        <v>5.26</v>
      </c>
      <c r="D9793" s="42">
        <v>37.04</v>
      </c>
      <c r="E9793" s="43">
        <v>44621</v>
      </c>
    </row>
    <row r="9794" spans="1:5" x14ac:dyDescent="0.25">
      <c r="A9794" s="41" t="s">
        <v>92</v>
      </c>
      <c r="B9794" s="42">
        <v>0.61499999999999999</v>
      </c>
      <c r="C9794" s="42">
        <v>22.75</v>
      </c>
      <c r="D9794" s="42">
        <v>36.99</v>
      </c>
      <c r="E9794" s="43">
        <v>44621</v>
      </c>
    </row>
    <row r="9795" spans="1:5" x14ac:dyDescent="0.25">
      <c r="A9795" s="41" t="s">
        <v>92</v>
      </c>
      <c r="B9795" s="42">
        <v>0.30499999999999999</v>
      </c>
      <c r="C9795" s="42">
        <v>11.29</v>
      </c>
      <c r="D9795" s="42">
        <v>37.020000000000003</v>
      </c>
      <c r="E9795" s="43">
        <v>44621</v>
      </c>
    </row>
    <row r="9796" spans="1:5" x14ac:dyDescent="0.25">
      <c r="A9796" s="41" t="s">
        <v>92</v>
      </c>
      <c r="B9796" s="42">
        <v>3.6999999999999998E-2</v>
      </c>
      <c r="C9796" s="42">
        <v>1.37</v>
      </c>
      <c r="D9796" s="42">
        <v>37.03</v>
      </c>
      <c r="E9796" s="43">
        <v>44621</v>
      </c>
    </row>
    <row r="9797" spans="1:5" x14ac:dyDescent="0.25">
      <c r="A9797" s="41" t="s">
        <v>92</v>
      </c>
      <c r="B9797" s="42">
        <v>0.11700000000000001</v>
      </c>
      <c r="C9797" s="42">
        <v>4.33</v>
      </c>
      <c r="D9797" s="42">
        <v>37.01</v>
      </c>
      <c r="E9797" s="43">
        <v>44621</v>
      </c>
    </row>
    <row r="9798" spans="1:5" x14ac:dyDescent="0.25">
      <c r="A9798" s="41" t="s">
        <v>92</v>
      </c>
      <c r="B9798" s="42">
        <v>0.36299999999999999</v>
      </c>
      <c r="C9798" s="42">
        <v>13.42</v>
      </c>
      <c r="D9798" s="42">
        <v>36.97</v>
      </c>
      <c r="E9798" s="43">
        <v>44621</v>
      </c>
    </row>
    <row r="9799" spans="1:5" x14ac:dyDescent="0.25">
      <c r="A9799" s="41" t="s">
        <v>92</v>
      </c>
      <c r="B9799" s="42">
        <v>0.67</v>
      </c>
      <c r="C9799" s="42">
        <v>24.79</v>
      </c>
      <c r="D9799" s="42">
        <v>37</v>
      </c>
      <c r="E9799" s="43">
        <v>44621</v>
      </c>
    </row>
    <row r="9800" spans="1:5" x14ac:dyDescent="0.25">
      <c r="A9800" s="41" t="s">
        <v>92</v>
      </c>
      <c r="B9800" s="42">
        <v>0.11</v>
      </c>
      <c r="C9800" s="42">
        <v>4.07</v>
      </c>
      <c r="D9800" s="42">
        <v>37</v>
      </c>
      <c r="E9800" s="43">
        <v>44621</v>
      </c>
    </row>
    <row r="9801" spans="1:5" x14ac:dyDescent="0.25">
      <c r="A9801" s="41" t="s">
        <v>92</v>
      </c>
      <c r="B9801" s="42">
        <v>0.249</v>
      </c>
      <c r="C9801" s="42">
        <v>9.2100000000000009</v>
      </c>
      <c r="D9801" s="42">
        <v>36.99</v>
      </c>
      <c r="E9801" s="43">
        <v>44621</v>
      </c>
    </row>
    <row r="9802" spans="1:5" x14ac:dyDescent="0.25">
      <c r="A9802" s="41" t="s">
        <v>92</v>
      </c>
      <c r="B9802" s="42">
        <v>0.46</v>
      </c>
      <c r="C9802" s="42">
        <v>17.03</v>
      </c>
      <c r="D9802" s="42">
        <v>37.020000000000003</v>
      </c>
      <c r="E9802" s="43">
        <v>44621</v>
      </c>
    </row>
    <row r="9803" spans="1:5" x14ac:dyDescent="0.25">
      <c r="A9803" s="41" t="s">
        <v>92</v>
      </c>
      <c r="B9803" s="42">
        <v>3.9580000000000002</v>
      </c>
      <c r="C9803" s="42">
        <v>146.44</v>
      </c>
      <c r="D9803" s="42">
        <v>37</v>
      </c>
      <c r="E9803" s="43">
        <v>44621</v>
      </c>
    </row>
    <row r="9804" spans="1:5" x14ac:dyDescent="0.25">
      <c r="A9804" s="41" t="s">
        <v>92</v>
      </c>
      <c r="B9804" s="42">
        <v>9.5000000000000001E-2</v>
      </c>
      <c r="C9804" s="42">
        <v>3.52</v>
      </c>
      <c r="D9804" s="42">
        <v>37.049999999999997</v>
      </c>
      <c r="E9804" s="43">
        <v>44621</v>
      </c>
    </row>
    <row r="9805" spans="1:5" x14ac:dyDescent="0.25">
      <c r="A9805" s="41" t="s">
        <v>92</v>
      </c>
      <c r="B9805" s="42">
        <v>0.192</v>
      </c>
      <c r="C9805" s="42">
        <v>7.11</v>
      </c>
      <c r="D9805" s="42">
        <v>37.03</v>
      </c>
      <c r="E9805" s="43">
        <v>44621</v>
      </c>
    </row>
    <row r="9806" spans="1:5" x14ac:dyDescent="0.25">
      <c r="A9806" s="41" t="s">
        <v>92</v>
      </c>
      <c r="B9806" s="42">
        <v>0.52200000000000002</v>
      </c>
      <c r="C9806" s="42">
        <v>19.309999999999999</v>
      </c>
      <c r="D9806" s="42">
        <v>36.99</v>
      </c>
      <c r="E9806" s="43">
        <v>44621</v>
      </c>
    </row>
    <row r="9807" spans="1:5" x14ac:dyDescent="0.25">
      <c r="A9807" s="41" t="s">
        <v>92</v>
      </c>
      <c r="B9807" s="42">
        <v>0.372</v>
      </c>
      <c r="C9807" s="42">
        <v>13.77</v>
      </c>
      <c r="D9807" s="42">
        <v>37.020000000000003</v>
      </c>
      <c r="E9807" s="43">
        <v>44621</v>
      </c>
    </row>
    <row r="9808" spans="1:5" x14ac:dyDescent="0.25">
      <c r="A9808" s="41" t="s">
        <v>92</v>
      </c>
      <c r="B9808" s="42">
        <v>6.6000000000000003E-2</v>
      </c>
      <c r="C9808" s="42">
        <v>2.44</v>
      </c>
      <c r="D9808" s="42">
        <v>36.97</v>
      </c>
      <c r="E9808" s="43">
        <v>44621</v>
      </c>
    </row>
    <row r="9809" spans="1:5" x14ac:dyDescent="0.25">
      <c r="A9809" s="41" t="s">
        <v>92</v>
      </c>
      <c r="B9809" s="42">
        <v>0.106</v>
      </c>
      <c r="C9809" s="42">
        <v>3.93</v>
      </c>
      <c r="D9809" s="42">
        <v>37.08</v>
      </c>
      <c r="E9809" s="43">
        <v>44621</v>
      </c>
    </row>
    <row r="9810" spans="1:5" x14ac:dyDescent="0.25">
      <c r="A9810" s="41" t="s">
        <v>92</v>
      </c>
      <c r="B9810" s="42">
        <v>0.75600000000000001</v>
      </c>
      <c r="C9810" s="42">
        <v>27.96</v>
      </c>
      <c r="D9810" s="42">
        <v>36.979999999999997</v>
      </c>
      <c r="E9810" s="43">
        <v>44621</v>
      </c>
    </row>
    <row r="9811" spans="1:5" x14ac:dyDescent="0.25">
      <c r="A9811" s="41" t="s">
        <v>92</v>
      </c>
      <c r="B9811" s="42">
        <v>0.503</v>
      </c>
      <c r="C9811" s="42">
        <v>18.61</v>
      </c>
      <c r="D9811" s="42">
        <v>37</v>
      </c>
      <c r="E9811" s="43">
        <v>44621</v>
      </c>
    </row>
    <row r="9812" spans="1:5" x14ac:dyDescent="0.25">
      <c r="A9812" s="41" t="s">
        <v>92</v>
      </c>
      <c r="B9812" s="42">
        <v>5.2999999999999999E-2</v>
      </c>
      <c r="C9812" s="42">
        <v>1.96</v>
      </c>
      <c r="D9812" s="42">
        <v>36.979999999999997</v>
      </c>
      <c r="E9812" s="43">
        <v>44621</v>
      </c>
    </row>
    <row r="9813" spans="1:5" x14ac:dyDescent="0.25">
      <c r="A9813" s="41" t="s">
        <v>92</v>
      </c>
      <c r="B9813" s="42">
        <v>0.121</v>
      </c>
      <c r="C9813" s="42">
        <v>4.4800000000000004</v>
      </c>
      <c r="D9813" s="42">
        <v>37.020000000000003</v>
      </c>
      <c r="E9813" s="43">
        <v>44621</v>
      </c>
    </row>
    <row r="9814" spans="1:5" x14ac:dyDescent="0.25">
      <c r="A9814" s="41" t="s">
        <v>92</v>
      </c>
      <c r="B9814" s="42">
        <v>0.46100000000000002</v>
      </c>
      <c r="C9814" s="42">
        <v>17.05</v>
      </c>
      <c r="D9814" s="42">
        <v>36.979999999999997</v>
      </c>
      <c r="E9814" s="43">
        <v>44621</v>
      </c>
    </row>
    <row r="9815" spans="1:5" x14ac:dyDescent="0.25">
      <c r="A9815" s="41" t="s">
        <v>92</v>
      </c>
      <c r="B9815" s="42">
        <v>4.0709999999999997</v>
      </c>
      <c r="C9815" s="42">
        <v>150.63</v>
      </c>
      <c r="D9815" s="42">
        <v>37</v>
      </c>
      <c r="E9815" s="43">
        <v>44621</v>
      </c>
    </row>
    <row r="9816" spans="1:5" x14ac:dyDescent="0.25">
      <c r="A9816" s="41" t="s">
        <v>92</v>
      </c>
      <c r="B9816" s="42">
        <v>0.1</v>
      </c>
      <c r="C9816" s="42">
        <v>3.7</v>
      </c>
      <c r="D9816" s="42">
        <v>37</v>
      </c>
      <c r="E9816" s="43">
        <v>44621</v>
      </c>
    </row>
    <row r="9817" spans="1:5" x14ac:dyDescent="0.25">
      <c r="A9817" s="41" t="s">
        <v>92</v>
      </c>
      <c r="B9817" s="42">
        <v>0.19400000000000001</v>
      </c>
      <c r="C9817" s="42">
        <v>7.18</v>
      </c>
      <c r="D9817" s="42">
        <v>37.01</v>
      </c>
      <c r="E9817" s="43">
        <v>44621</v>
      </c>
    </row>
    <row r="9818" spans="1:5" x14ac:dyDescent="0.25">
      <c r="A9818" s="41" t="s">
        <v>92</v>
      </c>
      <c r="B9818" s="42">
        <v>0.83099999999999996</v>
      </c>
      <c r="C9818" s="42">
        <v>30.75</v>
      </c>
      <c r="D9818" s="42">
        <v>37</v>
      </c>
      <c r="E9818" s="43">
        <v>44621</v>
      </c>
    </row>
    <row r="9819" spans="1:5" x14ac:dyDescent="0.25">
      <c r="A9819" s="41" t="s">
        <v>92</v>
      </c>
      <c r="B9819" s="42">
        <v>0.40500000000000003</v>
      </c>
      <c r="C9819" s="42">
        <v>14.98</v>
      </c>
      <c r="D9819" s="42">
        <v>36.99</v>
      </c>
      <c r="E9819" s="43">
        <v>44621</v>
      </c>
    </row>
    <row r="9820" spans="1:5" x14ac:dyDescent="0.25">
      <c r="A9820" s="41" t="s">
        <v>92</v>
      </c>
      <c r="B9820" s="42">
        <v>3.6999999999999998E-2</v>
      </c>
      <c r="C9820" s="42">
        <v>1.37</v>
      </c>
      <c r="D9820" s="42">
        <v>37.03</v>
      </c>
      <c r="E9820" s="43">
        <v>44621</v>
      </c>
    </row>
    <row r="9821" spans="1:5" x14ac:dyDescent="0.25">
      <c r="A9821" s="41" t="s">
        <v>92</v>
      </c>
      <c r="B9821" s="42">
        <v>0.112</v>
      </c>
      <c r="C9821" s="42">
        <v>4.1500000000000004</v>
      </c>
      <c r="D9821" s="42">
        <v>37.049999999999997</v>
      </c>
      <c r="E9821" s="43">
        <v>44621</v>
      </c>
    </row>
    <row r="9822" spans="1:5" x14ac:dyDescent="0.25">
      <c r="A9822" s="41" t="s">
        <v>92</v>
      </c>
      <c r="B9822" s="42">
        <v>0.76900000000000002</v>
      </c>
      <c r="C9822" s="42">
        <v>28.45</v>
      </c>
      <c r="D9822" s="42">
        <v>37</v>
      </c>
      <c r="E9822" s="43">
        <v>44621</v>
      </c>
    </row>
    <row r="9823" spans="1:5" x14ac:dyDescent="0.25">
      <c r="A9823" s="41" t="s">
        <v>92</v>
      </c>
      <c r="B9823" s="42">
        <v>0.40200000000000002</v>
      </c>
      <c r="C9823" s="42">
        <v>14.87</v>
      </c>
      <c r="D9823" s="42">
        <v>36.99</v>
      </c>
      <c r="E9823" s="43">
        <v>44621</v>
      </c>
    </row>
    <row r="9824" spans="1:5" x14ac:dyDescent="0.25">
      <c r="A9824" s="41" t="s">
        <v>92</v>
      </c>
      <c r="B9824" s="42">
        <v>0.11</v>
      </c>
      <c r="C9824" s="42">
        <v>4.07</v>
      </c>
      <c r="D9824" s="42">
        <v>37</v>
      </c>
      <c r="E9824" s="43">
        <v>44621</v>
      </c>
    </row>
    <row r="9825" spans="1:5" x14ac:dyDescent="0.25">
      <c r="A9825" s="41" t="s">
        <v>92</v>
      </c>
      <c r="B9825" s="42">
        <v>0.19600000000000001</v>
      </c>
      <c r="C9825" s="42">
        <v>7.26</v>
      </c>
      <c r="D9825" s="42">
        <v>37.04</v>
      </c>
      <c r="E9825" s="43">
        <v>44621</v>
      </c>
    </row>
    <row r="9826" spans="1:5" x14ac:dyDescent="0.25">
      <c r="A9826" s="41" t="s">
        <v>92</v>
      </c>
      <c r="B9826" s="42">
        <v>4.915</v>
      </c>
      <c r="C9826" s="42">
        <v>187.23</v>
      </c>
      <c r="D9826" s="42">
        <v>38.090000000000003</v>
      </c>
      <c r="E9826" s="43">
        <v>44621</v>
      </c>
    </row>
    <row r="9827" spans="1:5" x14ac:dyDescent="0.25">
      <c r="A9827" s="41" t="s">
        <v>92</v>
      </c>
      <c r="B9827" s="42">
        <v>0.38100000000000001</v>
      </c>
      <c r="C9827" s="42">
        <v>15.21</v>
      </c>
      <c r="D9827" s="42">
        <v>39.92</v>
      </c>
      <c r="E9827" s="43">
        <v>44621</v>
      </c>
    </row>
    <row r="9828" spans="1:5" x14ac:dyDescent="0.25">
      <c r="A9828" s="41" t="s">
        <v>92</v>
      </c>
      <c r="B9828" s="42">
        <v>3.5000000000000003E-2</v>
      </c>
      <c r="C9828" s="42">
        <v>1.4</v>
      </c>
      <c r="D9828" s="42">
        <v>40</v>
      </c>
      <c r="E9828" s="43">
        <v>44621</v>
      </c>
    </row>
    <row r="9829" spans="1:5" x14ac:dyDescent="0.25">
      <c r="A9829" s="41" t="s">
        <v>92</v>
      </c>
      <c r="B9829" s="42">
        <v>0.25900000000000001</v>
      </c>
      <c r="C9829" s="42">
        <v>10.33</v>
      </c>
      <c r="D9829" s="42">
        <v>39.880000000000003</v>
      </c>
      <c r="E9829" s="43">
        <v>44621</v>
      </c>
    </row>
    <row r="9830" spans="1:5" x14ac:dyDescent="0.25">
      <c r="A9830" s="41" t="s">
        <v>92</v>
      </c>
      <c r="B9830" s="42">
        <v>0.48599999999999999</v>
      </c>
      <c r="C9830" s="42">
        <v>19.399999999999999</v>
      </c>
      <c r="D9830" s="42">
        <v>39.92</v>
      </c>
      <c r="E9830" s="43">
        <v>44621</v>
      </c>
    </row>
    <row r="9831" spans="1:5" x14ac:dyDescent="0.25">
      <c r="A9831" s="41" t="s">
        <v>92</v>
      </c>
      <c r="B9831" s="42">
        <v>0.32300000000000001</v>
      </c>
      <c r="C9831" s="42">
        <v>12.9</v>
      </c>
      <c r="D9831" s="42">
        <v>39.94</v>
      </c>
      <c r="E9831" s="43">
        <v>44621</v>
      </c>
    </row>
    <row r="9832" spans="1:5" x14ac:dyDescent="0.25">
      <c r="A9832" s="41" t="s">
        <v>92</v>
      </c>
      <c r="B9832" s="42">
        <v>6.6000000000000003E-2</v>
      </c>
      <c r="C9832" s="42">
        <v>2.64</v>
      </c>
      <c r="D9832" s="42">
        <v>40</v>
      </c>
      <c r="E9832" s="43">
        <v>44621</v>
      </c>
    </row>
    <row r="9833" spans="1:5" x14ac:dyDescent="0.25">
      <c r="A9833" s="41" t="s">
        <v>92</v>
      </c>
      <c r="B9833" s="42">
        <v>0.104</v>
      </c>
      <c r="C9833" s="42">
        <v>4.1399999999999997</v>
      </c>
      <c r="D9833" s="42">
        <v>39.81</v>
      </c>
      <c r="E9833" s="43">
        <v>44621</v>
      </c>
    </row>
    <row r="9834" spans="1:5" x14ac:dyDescent="0.25">
      <c r="A9834" s="41" t="s">
        <v>92</v>
      </c>
      <c r="B9834" s="42">
        <v>0.79600000000000004</v>
      </c>
      <c r="C9834" s="42">
        <v>31.77</v>
      </c>
      <c r="D9834" s="42">
        <v>39.909999999999997</v>
      </c>
      <c r="E9834" s="43">
        <v>44621</v>
      </c>
    </row>
    <row r="9835" spans="1:5" x14ac:dyDescent="0.25">
      <c r="A9835" s="41" t="s">
        <v>92</v>
      </c>
      <c r="B9835" s="42">
        <v>0.50900000000000001</v>
      </c>
      <c r="C9835" s="42">
        <v>20.309999999999999</v>
      </c>
      <c r="D9835" s="42">
        <v>39.9</v>
      </c>
      <c r="E9835" s="43">
        <v>44621</v>
      </c>
    </row>
    <row r="9836" spans="1:5" x14ac:dyDescent="0.25">
      <c r="A9836" s="41" t="s">
        <v>92</v>
      </c>
      <c r="B9836" s="42">
        <v>0.11</v>
      </c>
      <c r="C9836" s="42">
        <v>4.4000000000000004</v>
      </c>
      <c r="D9836" s="42">
        <v>40</v>
      </c>
      <c r="E9836" s="43">
        <v>44621</v>
      </c>
    </row>
    <row r="9837" spans="1:5" x14ac:dyDescent="0.25">
      <c r="A9837" s="41" t="s">
        <v>92</v>
      </c>
      <c r="B9837" s="42">
        <v>0.121</v>
      </c>
      <c r="C9837" s="42">
        <v>4.82</v>
      </c>
      <c r="D9837" s="42">
        <v>39.83</v>
      </c>
      <c r="E9837" s="43">
        <v>44621</v>
      </c>
    </row>
    <row r="9838" spans="1:5" x14ac:dyDescent="0.25">
      <c r="A9838" s="41" t="s">
        <v>92</v>
      </c>
      <c r="B9838" s="42">
        <v>4.93</v>
      </c>
      <c r="C9838" s="42">
        <v>196.66</v>
      </c>
      <c r="D9838" s="42">
        <v>39.89</v>
      </c>
      <c r="E9838" s="43">
        <v>44621</v>
      </c>
    </row>
    <row r="9839" spans="1:5" x14ac:dyDescent="0.25">
      <c r="A9839" s="41" t="s">
        <v>92</v>
      </c>
      <c r="B9839" s="42">
        <v>0.59499999999999997</v>
      </c>
      <c r="C9839" s="42">
        <v>22.16</v>
      </c>
      <c r="D9839" s="42">
        <v>37.24</v>
      </c>
      <c r="E9839" s="43">
        <v>44621</v>
      </c>
    </row>
    <row r="9840" spans="1:5" x14ac:dyDescent="0.25">
      <c r="A9840" s="41" t="s">
        <v>92</v>
      </c>
      <c r="B9840" s="42">
        <v>8.3000000000000004E-2</v>
      </c>
      <c r="C9840" s="42">
        <v>3.08</v>
      </c>
      <c r="D9840" s="42">
        <v>37.11</v>
      </c>
      <c r="E9840" s="43">
        <v>44621</v>
      </c>
    </row>
    <row r="9841" spans="1:5" x14ac:dyDescent="0.25">
      <c r="A9841" s="41" t="s">
        <v>92</v>
      </c>
      <c r="B9841" s="42">
        <v>5.1999999999999998E-2</v>
      </c>
      <c r="C9841" s="42">
        <v>1.93</v>
      </c>
      <c r="D9841" s="42">
        <v>37.119999999999997</v>
      </c>
      <c r="E9841" s="43">
        <v>44621</v>
      </c>
    </row>
    <row r="9842" spans="1:5" x14ac:dyDescent="0.25">
      <c r="A9842" s="41" t="s">
        <v>92</v>
      </c>
      <c r="B9842" s="42">
        <v>0.44</v>
      </c>
      <c r="C9842" s="42">
        <v>16.329999999999998</v>
      </c>
      <c r="D9842" s="42">
        <v>37.11</v>
      </c>
      <c r="E9842" s="43">
        <v>44621</v>
      </c>
    </row>
    <row r="9843" spans="1:5" x14ac:dyDescent="0.25">
      <c r="A9843" s="41" t="s">
        <v>92</v>
      </c>
      <c r="B9843" s="42">
        <v>0.26900000000000002</v>
      </c>
      <c r="C9843" s="42">
        <v>9.9700000000000006</v>
      </c>
      <c r="D9843" s="42">
        <v>37.06</v>
      </c>
      <c r="E9843" s="43">
        <v>44621</v>
      </c>
    </row>
    <row r="9844" spans="1:5" x14ac:dyDescent="0.25">
      <c r="A9844" s="41" t="s">
        <v>92</v>
      </c>
      <c r="B9844" s="42">
        <v>0.04</v>
      </c>
      <c r="C9844" s="42">
        <v>1.48</v>
      </c>
      <c r="D9844" s="42">
        <v>37</v>
      </c>
      <c r="E9844" s="43">
        <v>44621</v>
      </c>
    </row>
    <row r="9845" spans="1:5" x14ac:dyDescent="0.25">
      <c r="A9845" s="41" t="s">
        <v>92</v>
      </c>
      <c r="B9845" s="42">
        <v>0.113</v>
      </c>
      <c r="C9845" s="42">
        <v>4.2</v>
      </c>
      <c r="D9845" s="42">
        <v>37.17</v>
      </c>
      <c r="E9845" s="43">
        <v>44621</v>
      </c>
    </row>
    <row r="9846" spans="1:5" x14ac:dyDescent="0.25">
      <c r="A9846" s="41" t="s">
        <v>92</v>
      </c>
      <c r="B9846" s="42">
        <v>0.57899999999999996</v>
      </c>
      <c r="C9846" s="42">
        <v>21.47</v>
      </c>
      <c r="D9846" s="42">
        <v>37.08</v>
      </c>
      <c r="E9846" s="43">
        <v>44621</v>
      </c>
    </row>
    <row r="9847" spans="1:5" x14ac:dyDescent="0.25">
      <c r="A9847" s="41" t="s">
        <v>92</v>
      </c>
      <c r="B9847" s="42">
        <v>0.34300000000000003</v>
      </c>
      <c r="C9847" s="42">
        <v>12.72</v>
      </c>
      <c r="D9847" s="42">
        <v>37.08</v>
      </c>
      <c r="E9847" s="43">
        <v>44621</v>
      </c>
    </row>
    <row r="9848" spans="1:5" x14ac:dyDescent="0.25">
      <c r="A9848" s="41" t="s">
        <v>92</v>
      </c>
      <c r="B9848" s="42">
        <v>7.0999999999999994E-2</v>
      </c>
      <c r="C9848" s="42">
        <v>2.64</v>
      </c>
      <c r="D9848" s="42">
        <v>37.18</v>
      </c>
      <c r="E9848" s="43">
        <v>44621</v>
      </c>
    </row>
    <row r="9849" spans="1:5" x14ac:dyDescent="0.25">
      <c r="A9849" s="41" t="s">
        <v>92</v>
      </c>
      <c r="B9849" s="42">
        <v>6.4000000000000001E-2</v>
      </c>
      <c r="C9849" s="42">
        <v>2.38</v>
      </c>
      <c r="D9849" s="42">
        <v>37.19</v>
      </c>
      <c r="E9849" s="43">
        <v>44621</v>
      </c>
    </row>
    <row r="9850" spans="1:5" x14ac:dyDescent="0.25">
      <c r="A9850" s="41" t="s">
        <v>92</v>
      </c>
      <c r="B9850" s="42">
        <v>0.60099999999999998</v>
      </c>
      <c r="C9850" s="42">
        <v>22.29</v>
      </c>
      <c r="D9850" s="42">
        <v>37.090000000000003</v>
      </c>
      <c r="E9850" s="43">
        <v>44621</v>
      </c>
    </row>
    <row r="9851" spans="1:5" x14ac:dyDescent="0.25">
      <c r="A9851" s="41" t="s">
        <v>92</v>
      </c>
      <c r="B9851" s="42">
        <v>0.28899999999999998</v>
      </c>
      <c r="C9851" s="42">
        <v>10.72</v>
      </c>
      <c r="D9851" s="42">
        <v>37.090000000000003</v>
      </c>
      <c r="E9851" s="43">
        <v>44621</v>
      </c>
    </row>
    <row r="9852" spans="1:5" x14ac:dyDescent="0.25">
      <c r="A9852" s="41" t="s">
        <v>92</v>
      </c>
      <c r="B9852" s="42">
        <v>2.8000000000000001E-2</v>
      </c>
      <c r="C9852" s="42">
        <v>1.04</v>
      </c>
      <c r="D9852" s="42">
        <v>37.14</v>
      </c>
      <c r="E9852" s="43">
        <v>44621</v>
      </c>
    </row>
    <row r="9853" spans="1:5" x14ac:dyDescent="0.25">
      <c r="A9853" s="41" t="s">
        <v>92</v>
      </c>
      <c r="B9853" s="42">
        <v>0.189</v>
      </c>
      <c r="C9853" s="42">
        <v>7.02</v>
      </c>
      <c r="D9853" s="42">
        <v>37.14</v>
      </c>
      <c r="E9853" s="43">
        <v>44621</v>
      </c>
    </row>
    <row r="9854" spans="1:5" x14ac:dyDescent="0.25">
      <c r="A9854" s="41" t="s">
        <v>92</v>
      </c>
      <c r="B9854" s="42">
        <v>0.27900000000000003</v>
      </c>
      <c r="C9854" s="42">
        <v>10.36</v>
      </c>
      <c r="D9854" s="42">
        <v>37.130000000000003</v>
      </c>
      <c r="E9854" s="43">
        <v>44621</v>
      </c>
    </row>
    <row r="9855" spans="1:5" x14ac:dyDescent="0.25">
      <c r="A9855" s="41" t="s">
        <v>92</v>
      </c>
      <c r="B9855" s="42">
        <v>0.432</v>
      </c>
      <c r="C9855" s="42">
        <v>16.04</v>
      </c>
      <c r="D9855" s="42">
        <v>37.130000000000003</v>
      </c>
      <c r="E9855" s="43">
        <v>44621</v>
      </c>
    </row>
    <row r="9856" spans="1:5" x14ac:dyDescent="0.25">
      <c r="A9856" s="41" t="s">
        <v>92</v>
      </c>
      <c r="B9856" s="42">
        <v>8.3000000000000004E-2</v>
      </c>
      <c r="C9856" s="42">
        <v>3.08</v>
      </c>
      <c r="D9856" s="42">
        <v>37.11</v>
      </c>
      <c r="E9856" s="43">
        <v>44621</v>
      </c>
    </row>
    <row r="9857" spans="1:5" x14ac:dyDescent="0.25">
      <c r="A9857" s="41" t="s">
        <v>92</v>
      </c>
      <c r="B9857" s="42">
        <v>0.122</v>
      </c>
      <c r="C9857" s="42">
        <v>4.53</v>
      </c>
      <c r="D9857" s="42">
        <v>37.130000000000003</v>
      </c>
      <c r="E9857" s="43">
        <v>44621</v>
      </c>
    </row>
    <row r="9858" spans="1:5" x14ac:dyDescent="0.25">
      <c r="A9858" s="41" t="s">
        <v>92</v>
      </c>
      <c r="B9858" s="42">
        <v>0.316</v>
      </c>
      <c r="C9858" s="42">
        <v>11.73</v>
      </c>
      <c r="D9858" s="42">
        <v>37.119999999999997</v>
      </c>
      <c r="E9858" s="43">
        <v>44621</v>
      </c>
    </row>
    <row r="9859" spans="1:5" x14ac:dyDescent="0.25">
      <c r="A9859" s="41" t="s">
        <v>92</v>
      </c>
      <c r="B9859" s="42">
        <v>2.15</v>
      </c>
      <c r="C9859" s="42">
        <v>79.81</v>
      </c>
      <c r="D9859" s="42">
        <v>37.119999999999997</v>
      </c>
      <c r="E9859" s="43">
        <v>44621</v>
      </c>
    </row>
    <row r="9860" spans="1:5" x14ac:dyDescent="0.25">
      <c r="A9860" s="41" t="s">
        <v>92</v>
      </c>
      <c r="B9860" s="42">
        <v>2.7E-2</v>
      </c>
      <c r="C9860" s="42">
        <v>1</v>
      </c>
      <c r="D9860" s="42">
        <v>37.04</v>
      </c>
      <c r="E9860" s="43">
        <v>44621</v>
      </c>
    </row>
    <row r="9861" spans="1:5" x14ac:dyDescent="0.25">
      <c r="A9861" s="41" t="s">
        <v>92</v>
      </c>
      <c r="B9861" s="42">
        <v>0.14000000000000001</v>
      </c>
      <c r="C9861" s="42">
        <v>5.2</v>
      </c>
      <c r="D9861" s="42">
        <v>37.14</v>
      </c>
      <c r="E9861" s="43">
        <v>44621</v>
      </c>
    </row>
    <row r="9862" spans="1:5" x14ac:dyDescent="0.25">
      <c r="A9862" s="41" t="s">
        <v>92</v>
      </c>
      <c r="B9862" s="42">
        <v>0.34799999999999998</v>
      </c>
      <c r="C9862" s="42">
        <v>12.91</v>
      </c>
      <c r="D9862" s="42">
        <v>37.1</v>
      </c>
      <c r="E9862" s="43">
        <v>44621</v>
      </c>
    </row>
    <row r="9863" spans="1:5" x14ac:dyDescent="0.25">
      <c r="A9863" s="41" t="s">
        <v>92</v>
      </c>
      <c r="B9863" s="42">
        <v>0.36199999999999999</v>
      </c>
      <c r="C9863" s="42">
        <v>13.44</v>
      </c>
      <c r="D9863" s="42">
        <v>37.130000000000003</v>
      </c>
      <c r="E9863" s="43">
        <v>44621</v>
      </c>
    </row>
    <row r="9864" spans="1:5" x14ac:dyDescent="0.25">
      <c r="A9864" s="41" t="s">
        <v>92</v>
      </c>
      <c r="B9864" s="42">
        <v>0.05</v>
      </c>
      <c r="C9864" s="42">
        <v>1.86</v>
      </c>
      <c r="D9864" s="42">
        <v>37.200000000000003</v>
      </c>
      <c r="E9864" s="43">
        <v>44621</v>
      </c>
    </row>
    <row r="9865" spans="1:5" x14ac:dyDescent="0.25">
      <c r="A9865" s="41" t="s">
        <v>92</v>
      </c>
      <c r="B9865" s="42">
        <v>5.6000000000000001E-2</v>
      </c>
      <c r="C9865" s="42">
        <v>2.08</v>
      </c>
      <c r="D9865" s="42">
        <v>37.14</v>
      </c>
      <c r="E9865" s="43">
        <v>44621</v>
      </c>
    </row>
    <row r="9866" spans="1:5" x14ac:dyDescent="0.25">
      <c r="A9866" s="41" t="s">
        <v>92</v>
      </c>
      <c r="B9866" s="42">
        <v>8.3049999999999997</v>
      </c>
      <c r="C9866" s="42">
        <v>309.08999999999997</v>
      </c>
      <c r="D9866" s="42">
        <v>37.22</v>
      </c>
      <c r="E9866" s="43">
        <v>44621</v>
      </c>
    </row>
    <row r="9867" spans="1:5" x14ac:dyDescent="0.25">
      <c r="A9867" s="41" t="s">
        <v>92</v>
      </c>
      <c r="B9867" s="42">
        <v>0.36199999999999999</v>
      </c>
      <c r="C9867" s="42">
        <v>14.12</v>
      </c>
      <c r="D9867" s="42">
        <v>39.01</v>
      </c>
      <c r="E9867" s="43">
        <v>44621</v>
      </c>
    </row>
    <row r="9868" spans="1:5" x14ac:dyDescent="0.25">
      <c r="A9868" s="41" t="s">
        <v>92</v>
      </c>
      <c r="B9868" s="42">
        <v>6.6000000000000003E-2</v>
      </c>
      <c r="C9868" s="42">
        <v>2.57</v>
      </c>
      <c r="D9868" s="42">
        <v>38.94</v>
      </c>
      <c r="E9868" s="43">
        <v>44621</v>
      </c>
    </row>
    <row r="9869" spans="1:5" x14ac:dyDescent="0.25">
      <c r="A9869" s="41" t="s">
        <v>92</v>
      </c>
      <c r="B9869" s="42">
        <v>0.14000000000000001</v>
      </c>
      <c r="C9869" s="42">
        <v>5.46</v>
      </c>
      <c r="D9869" s="42">
        <v>39</v>
      </c>
      <c r="E9869" s="43">
        <v>44621</v>
      </c>
    </row>
    <row r="9870" spans="1:5" x14ac:dyDescent="0.25">
      <c r="A9870" s="41" t="s">
        <v>92</v>
      </c>
      <c r="B9870" s="42">
        <v>8.3049999999999997</v>
      </c>
      <c r="C9870" s="42">
        <v>323.89999999999998</v>
      </c>
      <c r="D9870" s="42">
        <v>39</v>
      </c>
      <c r="E9870" s="43">
        <v>44621</v>
      </c>
    </row>
    <row r="9871" spans="1:5" x14ac:dyDescent="0.25">
      <c r="A9871" s="41" t="s">
        <v>92</v>
      </c>
      <c r="B9871" s="42">
        <v>0.36199999999999999</v>
      </c>
      <c r="C9871" s="42">
        <v>14.12</v>
      </c>
      <c r="D9871" s="42">
        <v>39.01</v>
      </c>
      <c r="E9871" s="43">
        <v>44621</v>
      </c>
    </row>
    <row r="9872" spans="1:5" x14ac:dyDescent="0.25">
      <c r="A9872" s="41" t="s">
        <v>92</v>
      </c>
      <c r="B9872" s="42">
        <v>6.6000000000000003E-2</v>
      </c>
      <c r="C9872" s="42">
        <v>2.57</v>
      </c>
      <c r="D9872" s="42">
        <v>38.94</v>
      </c>
      <c r="E9872" s="43">
        <v>44621</v>
      </c>
    </row>
    <row r="9873" spans="1:5" x14ac:dyDescent="0.25">
      <c r="A9873" s="41" t="s">
        <v>253</v>
      </c>
      <c r="B9873" s="42">
        <v>1.4999999999999999E-2</v>
      </c>
      <c r="C9873" s="42">
        <v>100</v>
      </c>
      <c r="D9873" s="42">
        <v>6666.67</v>
      </c>
      <c r="E9873" s="43">
        <v>44621</v>
      </c>
    </row>
    <row r="9874" spans="1:5" x14ac:dyDescent="0.25">
      <c r="A9874" s="41" t="s">
        <v>253</v>
      </c>
      <c r="B9874" s="42">
        <v>1.4999999999999999E-2</v>
      </c>
      <c r="C9874" s="42">
        <v>100</v>
      </c>
      <c r="D9874" s="42">
        <v>6666.67</v>
      </c>
      <c r="E9874" s="43">
        <v>44621</v>
      </c>
    </row>
    <row r="9875" spans="1:5" x14ac:dyDescent="0.25">
      <c r="A9875" s="41" t="s">
        <v>81</v>
      </c>
      <c r="B9875" s="42">
        <v>10.3</v>
      </c>
      <c r="C9875" s="42">
        <v>8240</v>
      </c>
      <c r="D9875" s="42">
        <v>800</v>
      </c>
      <c r="E9875" s="43">
        <v>44621</v>
      </c>
    </row>
    <row r="9876" spans="1:5" x14ac:dyDescent="0.25">
      <c r="A9876" s="41" t="s">
        <v>81</v>
      </c>
      <c r="B9876" s="42">
        <v>7.76</v>
      </c>
      <c r="C9876" s="42">
        <v>6208</v>
      </c>
      <c r="D9876" s="42">
        <v>800</v>
      </c>
      <c r="E9876" s="43">
        <v>44621</v>
      </c>
    </row>
    <row r="9877" spans="1:5" x14ac:dyDescent="0.25">
      <c r="A9877" s="41" t="s">
        <v>81</v>
      </c>
      <c r="B9877" s="42">
        <v>2.2400000000000002</v>
      </c>
      <c r="C9877" s="42">
        <v>1792</v>
      </c>
      <c r="D9877" s="42">
        <v>800</v>
      </c>
      <c r="E9877" s="43">
        <v>44621</v>
      </c>
    </row>
    <row r="9878" spans="1:5" x14ac:dyDescent="0.25">
      <c r="A9878" s="41" t="s">
        <v>81</v>
      </c>
      <c r="B9878" s="42">
        <v>3.88</v>
      </c>
      <c r="C9878" s="42">
        <v>3218.56</v>
      </c>
      <c r="D9878" s="42">
        <v>829.53</v>
      </c>
      <c r="E9878" s="43">
        <v>44621</v>
      </c>
    </row>
    <row r="9879" spans="1:5" x14ac:dyDescent="0.25">
      <c r="A9879" s="41" t="s">
        <v>81</v>
      </c>
      <c r="B9879" s="42">
        <v>6.12</v>
      </c>
      <c r="C9879" s="42">
        <v>5091.84</v>
      </c>
      <c r="D9879" s="42">
        <v>832</v>
      </c>
      <c r="E9879" s="43">
        <v>44621</v>
      </c>
    </row>
    <row r="9880" spans="1:5" x14ac:dyDescent="0.25">
      <c r="A9880" s="41" t="s">
        <v>82</v>
      </c>
      <c r="B9880" s="42">
        <v>1.44</v>
      </c>
      <c r="C9880" s="42">
        <v>1872</v>
      </c>
      <c r="D9880" s="42">
        <v>1300</v>
      </c>
      <c r="E9880" s="43">
        <v>44621</v>
      </c>
    </row>
    <row r="9881" spans="1:5" x14ac:dyDescent="0.25">
      <c r="A9881" s="41" t="s">
        <v>82</v>
      </c>
      <c r="B9881" s="42">
        <v>14.28</v>
      </c>
      <c r="C9881" s="42">
        <v>18564</v>
      </c>
      <c r="D9881" s="42">
        <v>1300</v>
      </c>
      <c r="E9881" s="43">
        <v>44621</v>
      </c>
    </row>
    <row r="9882" spans="1:5" x14ac:dyDescent="0.25">
      <c r="A9882" s="41" t="s">
        <v>82</v>
      </c>
      <c r="B9882" s="42">
        <v>14.28</v>
      </c>
      <c r="C9882" s="42">
        <v>18762</v>
      </c>
      <c r="D9882" s="42">
        <v>1313.87</v>
      </c>
      <c r="E9882" s="43">
        <v>44621</v>
      </c>
    </row>
    <row r="9883" spans="1:5" x14ac:dyDescent="0.25">
      <c r="A9883" s="41" t="s">
        <v>82</v>
      </c>
      <c r="B9883" s="42">
        <v>1.44</v>
      </c>
      <c r="C9883" s="42">
        <v>1944</v>
      </c>
      <c r="D9883" s="42">
        <v>1350</v>
      </c>
      <c r="E9883" s="43">
        <v>44621</v>
      </c>
    </row>
    <row r="9884" spans="1:5" x14ac:dyDescent="0.25">
      <c r="A9884" s="41" t="s">
        <v>82</v>
      </c>
      <c r="B9884" s="42">
        <v>14.28</v>
      </c>
      <c r="C9884" s="42">
        <v>18564</v>
      </c>
      <c r="D9884" s="42">
        <v>1300</v>
      </c>
      <c r="E9884" s="43">
        <v>44621</v>
      </c>
    </row>
    <row r="9885" spans="1:5" x14ac:dyDescent="0.25">
      <c r="A9885" s="41" t="s">
        <v>82</v>
      </c>
      <c r="B9885" s="42">
        <v>0.72</v>
      </c>
      <c r="C9885" s="42">
        <v>936</v>
      </c>
      <c r="D9885" s="42">
        <v>1300</v>
      </c>
      <c r="E9885" s="43">
        <v>44621</v>
      </c>
    </row>
    <row r="9886" spans="1:5" x14ac:dyDescent="0.25">
      <c r="A9886" s="41" t="s">
        <v>82</v>
      </c>
      <c r="B9886" s="42">
        <v>14</v>
      </c>
      <c r="C9886" s="42">
        <v>18900</v>
      </c>
      <c r="D9886" s="42">
        <v>1350</v>
      </c>
      <c r="E9886" s="43">
        <v>44621</v>
      </c>
    </row>
    <row r="9887" spans="1:5" x14ac:dyDescent="0.25">
      <c r="A9887" s="41" t="s">
        <v>83</v>
      </c>
      <c r="B9887" s="42">
        <v>1.56</v>
      </c>
      <c r="C9887" s="42">
        <v>1853.93</v>
      </c>
      <c r="D9887" s="42">
        <v>1188.42</v>
      </c>
      <c r="E9887" s="43">
        <v>44621</v>
      </c>
    </row>
    <row r="9888" spans="1:5" x14ac:dyDescent="0.25">
      <c r="A9888" s="41" t="s">
        <v>83</v>
      </c>
      <c r="B9888" s="42">
        <v>1.8720000000000001</v>
      </c>
      <c r="C9888" s="42">
        <v>2300.42</v>
      </c>
      <c r="D9888" s="42">
        <v>1228.8599999999999</v>
      </c>
      <c r="E9888" s="43">
        <v>44621</v>
      </c>
    </row>
    <row r="9889" spans="1:5" x14ac:dyDescent="0.25">
      <c r="A9889" s="41" t="s">
        <v>83</v>
      </c>
      <c r="B9889" s="42">
        <v>0.76800000000000002</v>
      </c>
      <c r="C9889" s="42">
        <v>943.76</v>
      </c>
      <c r="D9889" s="42">
        <v>1228.8499999999999</v>
      </c>
      <c r="E9889" s="43">
        <v>44621</v>
      </c>
    </row>
    <row r="9890" spans="1:5" x14ac:dyDescent="0.25">
      <c r="A9890" s="41" t="s">
        <v>83</v>
      </c>
      <c r="B9890" s="42">
        <v>3.12</v>
      </c>
      <c r="C9890" s="42">
        <v>3834.04</v>
      </c>
      <c r="D9890" s="42">
        <v>1228.8599999999999</v>
      </c>
      <c r="E9890" s="43">
        <v>44621</v>
      </c>
    </row>
    <row r="9891" spans="1:5" x14ac:dyDescent="0.25">
      <c r="A9891" s="41" t="s">
        <v>83</v>
      </c>
      <c r="B9891" s="42">
        <v>0.624</v>
      </c>
      <c r="C9891" s="42">
        <v>781.98</v>
      </c>
      <c r="D9891" s="42">
        <v>1253.17</v>
      </c>
      <c r="E9891" s="43">
        <v>44621</v>
      </c>
    </row>
    <row r="9892" spans="1:5" x14ac:dyDescent="0.25">
      <c r="A9892" s="41" t="s">
        <v>9</v>
      </c>
      <c r="B9892" s="42">
        <v>0.12</v>
      </c>
      <c r="C9892" s="42">
        <v>165.79</v>
      </c>
      <c r="D9892" s="42">
        <v>1381.58</v>
      </c>
      <c r="E9892" s="43">
        <v>44621</v>
      </c>
    </row>
    <row r="9893" spans="1:5" x14ac:dyDescent="0.25">
      <c r="A9893" s="41" t="s">
        <v>9</v>
      </c>
      <c r="B9893" s="42">
        <v>7.01</v>
      </c>
      <c r="C9893" s="42">
        <v>9684.86</v>
      </c>
      <c r="D9893" s="42">
        <v>1381.58</v>
      </c>
      <c r="E9893" s="43">
        <v>44621</v>
      </c>
    </row>
    <row r="9894" spans="1:5" x14ac:dyDescent="0.25">
      <c r="A9894" s="41" t="s">
        <v>9</v>
      </c>
      <c r="B9894" s="42">
        <v>0.89</v>
      </c>
      <c r="C9894" s="42">
        <v>1229.6099999999999</v>
      </c>
      <c r="D9894" s="42">
        <v>1381.58</v>
      </c>
      <c r="E9894" s="43">
        <v>44621</v>
      </c>
    </row>
    <row r="9895" spans="1:5" x14ac:dyDescent="0.25">
      <c r="A9895" s="41" t="s">
        <v>9</v>
      </c>
      <c r="B9895" s="42">
        <v>7.79</v>
      </c>
      <c r="C9895" s="42">
        <v>10762.5</v>
      </c>
      <c r="D9895" s="42">
        <v>1381.58</v>
      </c>
      <c r="E9895" s="43">
        <v>44621</v>
      </c>
    </row>
    <row r="9896" spans="1:5" x14ac:dyDescent="0.25">
      <c r="A9896" s="41" t="s">
        <v>9</v>
      </c>
      <c r="B9896" s="42">
        <v>3.42</v>
      </c>
      <c r="C9896" s="42">
        <v>4725</v>
      </c>
      <c r="D9896" s="42">
        <v>1381.58</v>
      </c>
      <c r="E9896" s="43">
        <v>44621</v>
      </c>
    </row>
    <row r="9897" spans="1:5" x14ac:dyDescent="0.25">
      <c r="A9897" s="41" t="s">
        <v>13</v>
      </c>
      <c r="B9897" s="42">
        <v>1.1499999999999999</v>
      </c>
      <c r="C9897" s="42">
        <v>1326.9</v>
      </c>
      <c r="D9897" s="42">
        <v>1153.83</v>
      </c>
      <c r="E9897" s="43">
        <v>44621</v>
      </c>
    </row>
    <row r="9898" spans="1:5" x14ac:dyDescent="0.25">
      <c r="A9898" s="41" t="s">
        <v>13</v>
      </c>
      <c r="B9898" s="42">
        <v>1.4999999999999999E-2</v>
      </c>
      <c r="C9898" s="42">
        <v>17.309999999999999</v>
      </c>
      <c r="D9898" s="42">
        <v>1154</v>
      </c>
      <c r="E9898" s="43">
        <v>44621</v>
      </c>
    </row>
    <row r="9899" spans="1:5" x14ac:dyDescent="0.25">
      <c r="A9899" s="41" t="s">
        <v>13</v>
      </c>
      <c r="B9899" s="42">
        <v>0.76500000000000001</v>
      </c>
      <c r="C9899" s="42">
        <v>882.69</v>
      </c>
      <c r="D9899" s="42">
        <v>1153.8399999999999</v>
      </c>
      <c r="E9899" s="43">
        <v>44621</v>
      </c>
    </row>
    <row r="9900" spans="1:5" x14ac:dyDescent="0.25">
      <c r="A9900" s="41" t="s">
        <v>13</v>
      </c>
      <c r="B9900" s="42">
        <v>0.02</v>
      </c>
      <c r="C9900" s="42">
        <v>23.08</v>
      </c>
      <c r="D9900" s="42">
        <v>1154</v>
      </c>
      <c r="E9900" s="43">
        <v>44621</v>
      </c>
    </row>
    <row r="9901" spans="1:5" x14ac:dyDescent="0.25">
      <c r="A9901" s="41" t="s">
        <v>13</v>
      </c>
      <c r="B9901" s="42">
        <v>1.25</v>
      </c>
      <c r="C9901" s="42">
        <v>1442.3</v>
      </c>
      <c r="D9901" s="42">
        <v>1153.8399999999999</v>
      </c>
      <c r="E9901" s="43">
        <v>44621</v>
      </c>
    </row>
    <row r="9902" spans="1:5" x14ac:dyDescent="0.25">
      <c r="A9902" s="41" t="s">
        <v>13</v>
      </c>
      <c r="B9902" s="42">
        <v>0.65</v>
      </c>
      <c r="C9902" s="42">
        <v>750</v>
      </c>
      <c r="D9902" s="42">
        <v>1153.8499999999999</v>
      </c>
      <c r="E9902" s="43">
        <v>44621</v>
      </c>
    </row>
    <row r="9903" spans="1:5" x14ac:dyDescent="0.25">
      <c r="A9903" s="41" t="s">
        <v>27</v>
      </c>
      <c r="B9903" s="42">
        <v>8.1920000000000002</v>
      </c>
      <c r="C9903" s="42">
        <v>6765.92</v>
      </c>
      <c r="D9903" s="42">
        <v>825.92</v>
      </c>
      <c r="E9903" s="43">
        <v>44621</v>
      </c>
    </row>
    <row r="9904" spans="1:5" x14ac:dyDescent="0.25">
      <c r="A9904" s="41" t="s">
        <v>27</v>
      </c>
      <c r="B9904" s="42">
        <v>0.16200000000000001</v>
      </c>
      <c r="C9904" s="42">
        <v>142.56</v>
      </c>
      <c r="D9904" s="42">
        <v>880</v>
      </c>
      <c r="E9904" s="43">
        <v>44621</v>
      </c>
    </row>
    <row r="9905" spans="1:5" x14ac:dyDescent="0.25">
      <c r="A9905" s="41" t="s">
        <v>27</v>
      </c>
      <c r="B9905" s="42">
        <v>1.0880000000000001</v>
      </c>
      <c r="C9905" s="42">
        <v>957.44</v>
      </c>
      <c r="D9905" s="42">
        <v>880</v>
      </c>
      <c r="E9905" s="43">
        <v>44621</v>
      </c>
    </row>
    <row r="9906" spans="1:5" x14ac:dyDescent="0.25">
      <c r="A9906" s="41" t="s">
        <v>27</v>
      </c>
      <c r="B9906" s="42">
        <v>0.33900000000000002</v>
      </c>
      <c r="C9906" s="42">
        <v>298.32</v>
      </c>
      <c r="D9906" s="42">
        <v>880</v>
      </c>
      <c r="E9906" s="43">
        <v>44621</v>
      </c>
    </row>
    <row r="9907" spans="1:5" x14ac:dyDescent="0.25">
      <c r="A9907" s="41" t="s">
        <v>27</v>
      </c>
      <c r="B9907" s="42">
        <v>0.38</v>
      </c>
      <c r="C9907" s="42">
        <v>334.4</v>
      </c>
      <c r="D9907" s="42">
        <v>880</v>
      </c>
      <c r="E9907" s="43">
        <v>44621</v>
      </c>
    </row>
    <row r="9908" spans="1:5" x14ac:dyDescent="0.25">
      <c r="A9908" s="41" t="s">
        <v>27</v>
      </c>
      <c r="B9908" s="42">
        <v>6.2809999999999997</v>
      </c>
      <c r="C9908" s="42">
        <v>5527.28</v>
      </c>
      <c r="D9908" s="42">
        <v>880</v>
      </c>
      <c r="E9908" s="43">
        <v>44621</v>
      </c>
    </row>
    <row r="9909" spans="1:5" x14ac:dyDescent="0.25">
      <c r="A9909" s="41" t="s">
        <v>27</v>
      </c>
      <c r="B9909" s="42">
        <v>0.24199999999999999</v>
      </c>
      <c r="C9909" s="42">
        <v>212.96</v>
      </c>
      <c r="D9909" s="42">
        <v>880</v>
      </c>
      <c r="E9909" s="43">
        <v>44621</v>
      </c>
    </row>
    <row r="9910" spans="1:5" x14ac:dyDescent="0.25">
      <c r="A9910" s="41" t="s">
        <v>27</v>
      </c>
      <c r="B9910" s="42">
        <v>3.258</v>
      </c>
      <c r="C9910" s="42">
        <v>2867.04</v>
      </c>
      <c r="D9910" s="42">
        <v>880</v>
      </c>
      <c r="E9910" s="43">
        <v>44621</v>
      </c>
    </row>
    <row r="9911" spans="1:5" x14ac:dyDescent="0.25">
      <c r="A9911" s="41" t="s">
        <v>52</v>
      </c>
      <c r="B9911" s="42">
        <v>0.48799999999999999</v>
      </c>
      <c r="C9911" s="42">
        <v>402.11</v>
      </c>
      <c r="D9911" s="42">
        <v>824</v>
      </c>
      <c r="E9911" s="43">
        <v>44621</v>
      </c>
    </row>
    <row r="9912" spans="1:5" x14ac:dyDescent="0.25">
      <c r="A9912" s="41" t="s">
        <v>52</v>
      </c>
      <c r="B9912" s="42">
        <v>0.06</v>
      </c>
      <c r="C9912" s="42">
        <v>49.44</v>
      </c>
      <c r="D9912" s="42">
        <v>824</v>
      </c>
      <c r="E9912" s="43">
        <v>44621</v>
      </c>
    </row>
    <row r="9913" spans="1:5" x14ac:dyDescent="0.25">
      <c r="A9913" s="41" t="s">
        <v>52</v>
      </c>
      <c r="B9913" s="42">
        <v>0.7</v>
      </c>
      <c r="C9913" s="42">
        <v>576.79999999999995</v>
      </c>
      <c r="D9913" s="42">
        <v>824</v>
      </c>
      <c r="E9913" s="43">
        <v>44621</v>
      </c>
    </row>
    <row r="9914" spans="1:5" x14ac:dyDescent="0.25">
      <c r="A9914" s="41" t="s">
        <v>52</v>
      </c>
      <c r="B9914" s="42">
        <v>0.24099999999999999</v>
      </c>
      <c r="C9914" s="42">
        <v>198.58</v>
      </c>
      <c r="D9914" s="42">
        <v>823.98</v>
      </c>
      <c r="E9914" s="43">
        <v>44621</v>
      </c>
    </row>
    <row r="9915" spans="1:5" x14ac:dyDescent="0.25">
      <c r="A9915" s="41" t="s">
        <v>52</v>
      </c>
      <c r="B9915" s="42">
        <v>0.52</v>
      </c>
      <c r="C9915" s="42">
        <v>428.48</v>
      </c>
      <c r="D9915" s="42">
        <v>824</v>
      </c>
      <c r="E9915" s="43">
        <v>44621</v>
      </c>
    </row>
    <row r="9916" spans="1:5" x14ac:dyDescent="0.25">
      <c r="A9916" s="41" t="s">
        <v>52</v>
      </c>
      <c r="B9916" s="42">
        <v>0.17</v>
      </c>
      <c r="C9916" s="42">
        <v>140.08000000000001</v>
      </c>
      <c r="D9916" s="42">
        <v>824</v>
      </c>
      <c r="E9916" s="43">
        <v>44621</v>
      </c>
    </row>
    <row r="9917" spans="1:5" x14ac:dyDescent="0.25">
      <c r="A9917" s="41" t="s">
        <v>52</v>
      </c>
      <c r="B9917" s="42">
        <v>2.64</v>
      </c>
      <c r="C9917" s="42">
        <v>2175.36</v>
      </c>
      <c r="D9917" s="42">
        <v>824</v>
      </c>
      <c r="E9917" s="43">
        <v>44621</v>
      </c>
    </row>
    <row r="9918" spans="1:5" x14ac:dyDescent="0.25">
      <c r="A9918" s="41" t="s">
        <v>52</v>
      </c>
      <c r="B9918" s="42">
        <v>0.161</v>
      </c>
      <c r="C9918" s="42">
        <v>132.66999999999999</v>
      </c>
      <c r="D9918" s="42">
        <v>824.04</v>
      </c>
      <c r="E9918" s="43">
        <v>44621</v>
      </c>
    </row>
    <row r="9919" spans="1:5" x14ac:dyDescent="0.25">
      <c r="A9919" s="41" t="s">
        <v>52</v>
      </c>
      <c r="B9919" s="42">
        <v>0.6</v>
      </c>
      <c r="C9919" s="42">
        <v>494.4</v>
      </c>
      <c r="D9919" s="42">
        <v>824</v>
      </c>
      <c r="E9919" s="43">
        <v>44621</v>
      </c>
    </row>
    <row r="9920" spans="1:5" x14ac:dyDescent="0.25">
      <c r="A9920" s="41" t="s">
        <v>52</v>
      </c>
      <c r="B9920" s="42">
        <v>0.08</v>
      </c>
      <c r="C9920" s="42">
        <v>65.92</v>
      </c>
      <c r="D9920" s="42">
        <v>824</v>
      </c>
      <c r="E9920" s="43">
        <v>44621</v>
      </c>
    </row>
    <row r="9921" spans="1:5" x14ac:dyDescent="0.25">
      <c r="A9921" s="41" t="s">
        <v>52</v>
      </c>
      <c r="B9921" s="42">
        <v>0.8</v>
      </c>
      <c r="C9921" s="42">
        <v>659.2</v>
      </c>
      <c r="D9921" s="42">
        <v>824</v>
      </c>
      <c r="E9921" s="43">
        <v>44621</v>
      </c>
    </row>
    <row r="9922" spans="1:5" x14ac:dyDescent="0.25">
      <c r="A9922" s="41" t="s">
        <v>52</v>
      </c>
      <c r="B9922" s="42">
        <v>0.24099999999999999</v>
      </c>
      <c r="C9922" s="42">
        <v>198.58</v>
      </c>
      <c r="D9922" s="42">
        <v>823.98</v>
      </c>
      <c r="E9922" s="43">
        <v>44621</v>
      </c>
    </row>
    <row r="9923" spans="1:5" x14ac:dyDescent="0.25">
      <c r="A9923" s="41" t="s">
        <v>52</v>
      </c>
      <c r="B9923" s="42">
        <v>0.2</v>
      </c>
      <c r="C9923" s="42">
        <v>164.8</v>
      </c>
      <c r="D9923" s="42">
        <v>824</v>
      </c>
      <c r="E9923" s="43">
        <v>44621</v>
      </c>
    </row>
    <row r="9924" spans="1:5" x14ac:dyDescent="0.25">
      <c r="A9924" s="41" t="s">
        <v>52</v>
      </c>
      <c r="B9924" s="42">
        <v>2.1800000000000002</v>
      </c>
      <c r="C9924" s="42">
        <v>1796.32</v>
      </c>
      <c r="D9924" s="42">
        <v>824</v>
      </c>
      <c r="E9924" s="43">
        <v>44621</v>
      </c>
    </row>
    <row r="9925" spans="1:5" x14ac:dyDescent="0.25">
      <c r="A9925" s="41" t="s">
        <v>52</v>
      </c>
      <c r="B9925" s="42">
        <v>0.3</v>
      </c>
      <c r="C9925" s="42">
        <v>247.2</v>
      </c>
      <c r="D9925" s="42">
        <v>824</v>
      </c>
      <c r="E9925" s="43">
        <v>44621</v>
      </c>
    </row>
    <row r="9926" spans="1:5" x14ac:dyDescent="0.25">
      <c r="A9926" s="41" t="s">
        <v>52</v>
      </c>
      <c r="B9926" s="42">
        <v>0.24</v>
      </c>
      <c r="C9926" s="42">
        <v>197.76</v>
      </c>
      <c r="D9926" s="42">
        <v>824</v>
      </c>
      <c r="E9926" s="43">
        <v>44621</v>
      </c>
    </row>
    <row r="9927" spans="1:5" x14ac:dyDescent="0.25">
      <c r="A9927" s="41" t="s">
        <v>52</v>
      </c>
      <c r="B9927" s="42">
        <v>0.17</v>
      </c>
      <c r="C9927" s="42">
        <v>140.08000000000001</v>
      </c>
      <c r="D9927" s="42">
        <v>824</v>
      </c>
      <c r="E9927" s="43">
        <v>44621</v>
      </c>
    </row>
    <row r="9928" spans="1:5" x14ac:dyDescent="0.25">
      <c r="A9928" s="41" t="s">
        <v>52</v>
      </c>
      <c r="B9928" s="42">
        <v>1.2</v>
      </c>
      <c r="C9928" s="42">
        <v>988.8</v>
      </c>
      <c r="D9928" s="42">
        <v>824</v>
      </c>
      <c r="E9928" s="43">
        <v>44621</v>
      </c>
    </row>
    <row r="9929" spans="1:5" x14ac:dyDescent="0.25">
      <c r="A9929" s="41" t="s">
        <v>52</v>
      </c>
      <c r="B9929" s="42">
        <v>0.08</v>
      </c>
      <c r="C9929" s="42">
        <v>65.92</v>
      </c>
      <c r="D9929" s="42">
        <v>824</v>
      </c>
      <c r="E9929" s="43">
        <v>44621</v>
      </c>
    </row>
    <row r="9930" spans="1:5" x14ac:dyDescent="0.25">
      <c r="A9930" s="41" t="s">
        <v>52</v>
      </c>
      <c r="B9930" s="42">
        <v>4.4770000000000003</v>
      </c>
      <c r="C9930" s="42">
        <v>3689.05</v>
      </c>
      <c r="D9930" s="42">
        <v>824</v>
      </c>
      <c r="E9930" s="43">
        <v>44621</v>
      </c>
    </row>
    <row r="9931" spans="1:5" x14ac:dyDescent="0.25">
      <c r="A9931" s="41" t="s">
        <v>52</v>
      </c>
      <c r="B9931" s="42">
        <v>1.02</v>
      </c>
      <c r="C9931" s="42">
        <v>893.29</v>
      </c>
      <c r="D9931" s="42">
        <v>875.77</v>
      </c>
      <c r="E9931" s="43">
        <v>44621</v>
      </c>
    </row>
    <row r="9932" spans="1:5" x14ac:dyDescent="0.25">
      <c r="A9932" s="41" t="s">
        <v>52</v>
      </c>
      <c r="B9932" s="42">
        <v>0.24</v>
      </c>
      <c r="C9932" s="42">
        <v>210.72</v>
      </c>
      <c r="D9932" s="42">
        <v>878</v>
      </c>
      <c r="E9932" s="43">
        <v>44621</v>
      </c>
    </row>
    <row r="9933" spans="1:5" x14ac:dyDescent="0.25">
      <c r="A9933" s="41" t="s">
        <v>52</v>
      </c>
      <c r="B9933" s="42">
        <v>2.4</v>
      </c>
      <c r="C9933" s="42">
        <v>2107.1999999999998</v>
      </c>
      <c r="D9933" s="42">
        <v>878</v>
      </c>
      <c r="E9933" s="43">
        <v>44621</v>
      </c>
    </row>
    <row r="9934" spans="1:5" x14ac:dyDescent="0.25">
      <c r="A9934" s="41" t="s">
        <v>52</v>
      </c>
      <c r="B9934" s="42">
        <v>0.33800000000000002</v>
      </c>
      <c r="C9934" s="42">
        <v>296.76</v>
      </c>
      <c r="D9934" s="42">
        <v>877.99</v>
      </c>
      <c r="E9934" s="43">
        <v>44621</v>
      </c>
    </row>
    <row r="9935" spans="1:5" x14ac:dyDescent="0.25">
      <c r="A9935" s="41" t="s">
        <v>52</v>
      </c>
      <c r="B9935" s="42">
        <v>0.5</v>
      </c>
      <c r="C9935" s="42">
        <v>439</v>
      </c>
      <c r="D9935" s="42">
        <v>878</v>
      </c>
      <c r="E9935" s="43">
        <v>44621</v>
      </c>
    </row>
    <row r="9936" spans="1:5" x14ac:dyDescent="0.25">
      <c r="A9936" s="41" t="s">
        <v>52</v>
      </c>
      <c r="B9936" s="42">
        <v>0.28299999999999997</v>
      </c>
      <c r="C9936" s="42">
        <v>248.47</v>
      </c>
      <c r="D9936" s="42">
        <v>877.99</v>
      </c>
      <c r="E9936" s="43">
        <v>44621</v>
      </c>
    </row>
    <row r="9937" spans="1:5" x14ac:dyDescent="0.25">
      <c r="A9937" s="41" t="s">
        <v>52</v>
      </c>
      <c r="B9937" s="42">
        <v>0.56000000000000005</v>
      </c>
      <c r="C9937" s="42">
        <v>491.68</v>
      </c>
      <c r="D9937" s="42">
        <v>878</v>
      </c>
      <c r="E9937" s="43">
        <v>44621</v>
      </c>
    </row>
    <row r="9938" spans="1:5" x14ac:dyDescent="0.25">
      <c r="A9938" s="41" t="s">
        <v>52</v>
      </c>
      <c r="B9938" s="42">
        <v>0.8</v>
      </c>
      <c r="C9938" s="42">
        <v>702.4</v>
      </c>
      <c r="D9938" s="42">
        <v>878</v>
      </c>
      <c r="E9938" s="43">
        <v>44621</v>
      </c>
    </row>
    <row r="9939" spans="1:5" x14ac:dyDescent="0.25">
      <c r="A9939" s="41" t="s">
        <v>52</v>
      </c>
      <c r="B9939" s="42">
        <v>0.2</v>
      </c>
      <c r="C9939" s="42">
        <v>175.6</v>
      </c>
      <c r="D9939" s="42">
        <v>878</v>
      </c>
      <c r="E9939" s="43">
        <v>44621</v>
      </c>
    </row>
    <row r="9940" spans="1:5" x14ac:dyDescent="0.25">
      <c r="A9940" s="41" t="s">
        <v>52</v>
      </c>
      <c r="B9940" s="42">
        <v>0.628</v>
      </c>
      <c r="C9940" s="42">
        <v>551.38</v>
      </c>
      <c r="D9940" s="42">
        <v>877.99</v>
      </c>
      <c r="E9940" s="43">
        <v>44621</v>
      </c>
    </row>
    <row r="9941" spans="1:5" x14ac:dyDescent="0.25">
      <c r="A9941" s="41" t="s">
        <v>52</v>
      </c>
      <c r="B9941" s="42">
        <v>0.72</v>
      </c>
      <c r="C9941" s="42">
        <v>632.16</v>
      </c>
      <c r="D9941" s="42">
        <v>878</v>
      </c>
      <c r="E9941" s="43">
        <v>44621</v>
      </c>
    </row>
    <row r="9942" spans="1:5" x14ac:dyDescent="0.25">
      <c r="A9942" s="41" t="s">
        <v>52</v>
      </c>
      <c r="B9942" s="42">
        <v>0.4</v>
      </c>
      <c r="C9942" s="42">
        <v>351.2</v>
      </c>
      <c r="D9942" s="42">
        <v>878</v>
      </c>
      <c r="E9942" s="43">
        <v>44621</v>
      </c>
    </row>
    <row r="9943" spans="1:5" x14ac:dyDescent="0.25">
      <c r="A9943" s="41" t="s">
        <v>52</v>
      </c>
      <c r="B9943" s="42">
        <v>0.24</v>
      </c>
      <c r="C9943" s="42">
        <v>210.72</v>
      </c>
      <c r="D9943" s="42">
        <v>878</v>
      </c>
      <c r="E9943" s="43">
        <v>44621</v>
      </c>
    </row>
    <row r="9944" spans="1:5" x14ac:dyDescent="0.25">
      <c r="A9944" s="41" t="s">
        <v>52</v>
      </c>
      <c r="B9944" s="42">
        <v>0.2</v>
      </c>
      <c r="C9944" s="42">
        <v>175.6</v>
      </c>
      <c r="D9944" s="42">
        <v>878</v>
      </c>
      <c r="E9944" s="43">
        <v>44621</v>
      </c>
    </row>
    <row r="9945" spans="1:5" x14ac:dyDescent="0.25">
      <c r="A9945" s="41" t="s">
        <v>52</v>
      </c>
      <c r="B9945" s="42">
        <v>0.48</v>
      </c>
      <c r="C9945" s="42">
        <v>421.44</v>
      </c>
      <c r="D9945" s="42">
        <v>878</v>
      </c>
      <c r="E9945" s="43">
        <v>44621</v>
      </c>
    </row>
    <row r="9946" spans="1:5" x14ac:dyDescent="0.25">
      <c r="A9946" s="41" t="s">
        <v>52</v>
      </c>
      <c r="B9946" s="42">
        <v>0.28299999999999997</v>
      </c>
      <c r="C9946" s="42">
        <v>248.48</v>
      </c>
      <c r="D9946" s="42">
        <v>878.02</v>
      </c>
      <c r="E9946" s="43">
        <v>44621</v>
      </c>
    </row>
    <row r="9947" spans="1:5" x14ac:dyDescent="0.25">
      <c r="A9947" s="41" t="s">
        <v>52</v>
      </c>
      <c r="B9947" s="42">
        <v>0.64</v>
      </c>
      <c r="C9947" s="42">
        <v>561.92999999999995</v>
      </c>
      <c r="D9947" s="42">
        <v>878.02</v>
      </c>
      <c r="E9947" s="43">
        <v>44621</v>
      </c>
    </row>
    <row r="9948" spans="1:5" x14ac:dyDescent="0.25">
      <c r="A9948" s="41" t="s">
        <v>52</v>
      </c>
      <c r="B9948" s="42">
        <v>0.4</v>
      </c>
      <c r="C9948" s="42">
        <v>335.54</v>
      </c>
      <c r="D9948" s="42">
        <v>838.85</v>
      </c>
      <c r="E9948" s="43">
        <v>44621</v>
      </c>
    </row>
    <row r="9949" spans="1:5" x14ac:dyDescent="0.25">
      <c r="A9949" s="41" t="s">
        <v>52</v>
      </c>
      <c r="B9949" s="42">
        <v>0.77800000000000002</v>
      </c>
      <c r="C9949" s="42">
        <v>641.07000000000005</v>
      </c>
      <c r="D9949" s="42">
        <v>824</v>
      </c>
      <c r="E9949" s="43">
        <v>44621</v>
      </c>
    </row>
    <row r="9950" spans="1:5" x14ac:dyDescent="0.25">
      <c r="A9950" s="41" t="s">
        <v>52</v>
      </c>
      <c r="B9950" s="42">
        <v>0.2</v>
      </c>
      <c r="C9950" s="42">
        <v>164.8</v>
      </c>
      <c r="D9950" s="42">
        <v>824</v>
      </c>
      <c r="E9950" s="43">
        <v>44621</v>
      </c>
    </row>
    <row r="9951" spans="1:5" x14ac:dyDescent="0.25">
      <c r="A9951" s="41" t="s">
        <v>52</v>
      </c>
      <c r="B9951" s="42">
        <v>0.56000000000000005</v>
      </c>
      <c r="C9951" s="42">
        <v>461.44</v>
      </c>
      <c r="D9951" s="42">
        <v>824</v>
      </c>
      <c r="E9951" s="43">
        <v>44621</v>
      </c>
    </row>
    <row r="9952" spans="1:5" x14ac:dyDescent="0.25">
      <c r="A9952" s="41" t="s">
        <v>52</v>
      </c>
      <c r="B9952" s="42">
        <v>1.83</v>
      </c>
      <c r="C9952" s="42">
        <v>1507.92</v>
      </c>
      <c r="D9952" s="42">
        <v>824</v>
      </c>
      <c r="E9952" s="43">
        <v>44621</v>
      </c>
    </row>
    <row r="9953" spans="1:5" x14ac:dyDescent="0.25">
      <c r="A9953" s="41" t="s">
        <v>52</v>
      </c>
      <c r="B9953" s="42">
        <v>0.28299999999999997</v>
      </c>
      <c r="C9953" s="42">
        <v>233.19</v>
      </c>
      <c r="D9953" s="42">
        <v>823.99</v>
      </c>
      <c r="E9953" s="43">
        <v>44621</v>
      </c>
    </row>
    <row r="9954" spans="1:5" x14ac:dyDescent="0.25">
      <c r="A9954" s="41" t="s">
        <v>52</v>
      </c>
      <c r="B9954" s="42">
        <v>0.36</v>
      </c>
      <c r="C9954" s="42">
        <v>296.64</v>
      </c>
      <c r="D9954" s="42">
        <v>824</v>
      </c>
      <c r="E9954" s="43">
        <v>44621</v>
      </c>
    </row>
    <row r="9955" spans="1:5" x14ac:dyDescent="0.25">
      <c r="A9955" s="41" t="s">
        <v>52</v>
      </c>
      <c r="B9955" s="42">
        <v>0.65700000000000003</v>
      </c>
      <c r="C9955" s="42">
        <v>541.37</v>
      </c>
      <c r="D9955" s="42">
        <v>824</v>
      </c>
      <c r="E9955" s="43">
        <v>44621</v>
      </c>
    </row>
    <row r="9956" spans="1:5" x14ac:dyDescent="0.25">
      <c r="A9956" s="41" t="s">
        <v>52</v>
      </c>
      <c r="B9956" s="42">
        <v>0.68</v>
      </c>
      <c r="C9956" s="42">
        <v>560.32000000000005</v>
      </c>
      <c r="D9956" s="42">
        <v>824</v>
      </c>
      <c r="E9956" s="43">
        <v>44621</v>
      </c>
    </row>
    <row r="9957" spans="1:5" x14ac:dyDescent="0.25">
      <c r="A9957" s="41" t="s">
        <v>52</v>
      </c>
      <c r="B9957" s="42">
        <v>0.21299999999999999</v>
      </c>
      <c r="C9957" s="42">
        <v>175.51</v>
      </c>
      <c r="D9957" s="42">
        <v>823.99</v>
      </c>
      <c r="E9957" s="43">
        <v>44621</v>
      </c>
    </row>
    <row r="9958" spans="1:5" x14ac:dyDescent="0.25">
      <c r="A9958" s="41" t="s">
        <v>52</v>
      </c>
      <c r="B9958" s="42">
        <v>0.4</v>
      </c>
      <c r="C9958" s="42">
        <v>329.6</v>
      </c>
      <c r="D9958" s="42">
        <v>824</v>
      </c>
      <c r="E9958" s="43">
        <v>44621</v>
      </c>
    </row>
    <row r="9959" spans="1:5" x14ac:dyDescent="0.25">
      <c r="A9959" s="41" t="s">
        <v>52</v>
      </c>
      <c r="B9959" s="42">
        <v>1.9</v>
      </c>
      <c r="C9959" s="42">
        <v>1565.6</v>
      </c>
      <c r="D9959" s="42">
        <v>824</v>
      </c>
      <c r="E9959" s="43">
        <v>44621</v>
      </c>
    </row>
    <row r="9960" spans="1:5" x14ac:dyDescent="0.25">
      <c r="A9960" s="41" t="s">
        <v>52</v>
      </c>
      <c r="B9960" s="42">
        <v>0.12</v>
      </c>
      <c r="C9960" s="42">
        <v>98.88</v>
      </c>
      <c r="D9960" s="42">
        <v>824</v>
      </c>
      <c r="E9960" s="43">
        <v>44621</v>
      </c>
    </row>
    <row r="9961" spans="1:5" x14ac:dyDescent="0.25">
      <c r="A9961" s="41" t="s">
        <v>52</v>
      </c>
      <c r="B9961" s="42">
        <v>0.7</v>
      </c>
      <c r="C9961" s="42">
        <v>576.79999999999995</v>
      </c>
      <c r="D9961" s="42">
        <v>824</v>
      </c>
      <c r="E9961" s="43">
        <v>44621</v>
      </c>
    </row>
    <row r="9962" spans="1:5" x14ac:dyDescent="0.25">
      <c r="A9962" s="41" t="s">
        <v>52</v>
      </c>
      <c r="B9962" s="42">
        <v>0.24099999999999999</v>
      </c>
      <c r="C9962" s="42">
        <v>198.58</v>
      </c>
      <c r="D9962" s="42">
        <v>823.98</v>
      </c>
      <c r="E9962" s="43">
        <v>44621</v>
      </c>
    </row>
    <row r="9963" spans="1:5" x14ac:dyDescent="0.25">
      <c r="A9963" s="41" t="s">
        <v>52</v>
      </c>
      <c r="B9963" s="42">
        <v>0.2</v>
      </c>
      <c r="C9963" s="42">
        <v>164.8</v>
      </c>
      <c r="D9963" s="42">
        <v>824</v>
      </c>
      <c r="E9963" s="43">
        <v>44621</v>
      </c>
    </row>
    <row r="9964" spans="1:5" x14ac:dyDescent="0.25">
      <c r="A9964" s="41" t="s">
        <v>52</v>
      </c>
      <c r="B9964" s="42">
        <v>0.21299999999999999</v>
      </c>
      <c r="C9964" s="42">
        <v>175.51</v>
      </c>
      <c r="D9964" s="42">
        <v>823.99</v>
      </c>
      <c r="E9964" s="43">
        <v>44621</v>
      </c>
    </row>
    <row r="9965" spans="1:5" x14ac:dyDescent="0.25">
      <c r="A9965" s="41" t="s">
        <v>52</v>
      </c>
      <c r="B9965" s="42">
        <v>0.38</v>
      </c>
      <c r="C9965" s="42">
        <v>313.13</v>
      </c>
      <c r="D9965" s="42">
        <v>824.03</v>
      </c>
      <c r="E9965" s="43">
        <v>44621</v>
      </c>
    </row>
    <row r="9966" spans="1:5" x14ac:dyDescent="0.25">
      <c r="A9966" s="41" t="s">
        <v>52</v>
      </c>
      <c r="B9966" s="42">
        <v>0.7</v>
      </c>
      <c r="C9966" s="42">
        <v>576.79999999999995</v>
      </c>
      <c r="D9966" s="42">
        <v>824</v>
      </c>
      <c r="E9966" s="43">
        <v>44621</v>
      </c>
    </row>
    <row r="9967" spans="1:5" x14ac:dyDescent="0.25">
      <c r="A9967" s="41" t="s">
        <v>52</v>
      </c>
      <c r="B9967" s="42">
        <v>0.15</v>
      </c>
      <c r="C9967" s="42">
        <v>123.6</v>
      </c>
      <c r="D9967" s="42">
        <v>824</v>
      </c>
      <c r="E9967" s="43">
        <v>44621</v>
      </c>
    </row>
    <row r="9968" spans="1:5" x14ac:dyDescent="0.25">
      <c r="A9968" s="41" t="s">
        <v>52</v>
      </c>
      <c r="B9968" s="42">
        <v>0.48</v>
      </c>
      <c r="C9968" s="42">
        <v>395.52</v>
      </c>
      <c r="D9968" s="42">
        <v>824</v>
      </c>
      <c r="E9968" s="43">
        <v>44621</v>
      </c>
    </row>
    <row r="9969" spans="1:5" x14ac:dyDescent="0.25">
      <c r="A9969" s="41" t="s">
        <v>52</v>
      </c>
      <c r="B9969" s="42">
        <v>4.798</v>
      </c>
      <c r="C9969" s="42">
        <v>3953.55</v>
      </c>
      <c r="D9969" s="42">
        <v>824</v>
      </c>
      <c r="E9969" s="43">
        <v>44621</v>
      </c>
    </row>
    <row r="9970" spans="1:5" x14ac:dyDescent="0.25">
      <c r="A9970" s="41" t="s">
        <v>52</v>
      </c>
      <c r="B9970" s="42">
        <v>0.7</v>
      </c>
      <c r="C9970" s="42">
        <v>576.79999999999995</v>
      </c>
      <c r="D9970" s="42">
        <v>824</v>
      </c>
      <c r="E9970" s="43">
        <v>44621</v>
      </c>
    </row>
    <row r="9971" spans="1:5" x14ac:dyDescent="0.25">
      <c r="A9971" s="41" t="s">
        <v>52</v>
      </c>
      <c r="B9971" s="42">
        <v>0.2</v>
      </c>
      <c r="C9971" s="42">
        <v>164.8</v>
      </c>
      <c r="D9971" s="42">
        <v>824</v>
      </c>
      <c r="E9971" s="43">
        <v>44621</v>
      </c>
    </row>
    <row r="9972" spans="1:5" x14ac:dyDescent="0.25">
      <c r="A9972" s="41" t="s">
        <v>52</v>
      </c>
      <c r="B9972" s="42">
        <v>0.48</v>
      </c>
      <c r="C9972" s="42">
        <v>395.52</v>
      </c>
      <c r="D9972" s="42">
        <v>824</v>
      </c>
      <c r="E9972" s="43">
        <v>44621</v>
      </c>
    </row>
    <row r="9973" spans="1:5" x14ac:dyDescent="0.25">
      <c r="A9973" s="41" t="s">
        <v>52</v>
      </c>
      <c r="B9973" s="42">
        <v>0.7</v>
      </c>
      <c r="C9973" s="42">
        <v>576.79999999999995</v>
      </c>
      <c r="D9973" s="42">
        <v>824</v>
      </c>
      <c r="E9973" s="43">
        <v>44621</v>
      </c>
    </row>
    <row r="9974" spans="1:5" x14ac:dyDescent="0.25">
      <c r="A9974" s="41" t="s">
        <v>52</v>
      </c>
      <c r="B9974" s="42">
        <v>0.2</v>
      </c>
      <c r="C9974" s="42">
        <v>164.8</v>
      </c>
      <c r="D9974" s="42">
        <v>824</v>
      </c>
      <c r="E9974" s="43">
        <v>44621</v>
      </c>
    </row>
    <row r="9975" spans="1:5" x14ac:dyDescent="0.25">
      <c r="A9975" s="41" t="s">
        <v>74</v>
      </c>
      <c r="B9975" s="42">
        <v>0.32800000000000001</v>
      </c>
      <c r="C9975" s="42">
        <v>212.23</v>
      </c>
      <c r="D9975" s="42">
        <v>647.04</v>
      </c>
      <c r="E9975" s="43">
        <v>44621</v>
      </c>
    </row>
    <row r="9976" spans="1:5" x14ac:dyDescent="0.25">
      <c r="A9976" s="41" t="s">
        <v>74</v>
      </c>
      <c r="B9976" s="42">
        <v>0.06</v>
      </c>
      <c r="C9976" s="42">
        <v>38.82</v>
      </c>
      <c r="D9976" s="42">
        <v>647</v>
      </c>
      <c r="E9976" s="43">
        <v>44621</v>
      </c>
    </row>
    <row r="9977" spans="1:5" x14ac:dyDescent="0.25">
      <c r="A9977" s="41" t="s">
        <v>74</v>
      </c>
      <c r="B9977" s="42">
        <v>0.08</v>
      </c>
      <c r="C9977" s="42">
        <v>51.77</v>
      </c>
      <c r="D9977" s="42">
        <v>647.13</v>
      </c>
      <c r="E9977" s="43">
        <v>44621</v>
      </c>
    </row>
    <row r="9978" spans="1:5" x14ac:dyDescent="0.25">
      <c r="A9978" s="41" t="s">
        <v>74</v>
      </c>
      <c r="B9978" s="42">
        <v>0.50800000000000001</v>
      </c>
      <c r="C9978" s="42">
        <v>328.71</v>
      </c>
      <c r="D9978" s="42">
        <v>647.07000000000005</v>
      </c>
      <c r="E9978" s="43">
        <v>44621</v>
      </c>
    </row>
    <row r="9979" spans="1:5" x14ac:dyDescent="0.25">
      <c r="A9979" s="41" t="s">
        <v>74</v>
      </c>
      <c r="B9979" s="42">
        <v>0.15</v>
      </c>
      <c r="C9979" s="42">
        <v>97.06</v>
      </c>
      <c r="D9979" s="42">
        <v>647.07000000000005</v>
      </c>
      <c r="E9979" s="43">
        <v>44621</v>
      </c>
    </row>
    <row r="9980" spans="1:5" x14ac:dyDescent="0.25">
      <c r="A9980" s="41" t="s">
        <v>74</v>
      </c>
      <c r="B9980" s="42">
        <v>6.8000000000000005E-2</v>
      </c>
      <c r="C9980" s="42">
        <v>44</v>
      </c>
      <c r="D9980" s="42">
        <v>647.05999999999995</v>
      </c>
      <c r="E9980" s="43">
        <v>44621</v>
      </c>
    </row>
    <row r="9981" spans="1:5" x14ac:dyDescent="0.25">
      <c r="A9981" s="41" t="s">
        <v>74</v>
      </c>
      <c r="B9981" s="42">
        <v>0.44</v>
      </c>
      <c r="C9981" s="42">
        <v>284.70999999999998</v>
      </c>
      <c r="D9981" s="42">
        <v>647.07000000000005</v>
      </c>
      <c r="E9981" s="43">
        <v>44621</v>
      </c>
    </row>
    <row r="9982" spans="1:5" x14ac:dyDescent="0.25">
      <c r="A9982" s="41" t="s">
        <v>74</v>
      </c>
      <c r="B9982" s="42">
        <v>0.12</v>
      </c>
      <c r="C9982" s="42">
        <v>77.650000000000006</v>
      </c>
      <c r="D9982" s="42">
        <v>647.08000000000004</v>
      </c>
      <c r="E9982" s="43">
        <v>44621</v>
      </c>
    </row>
    <row r="9983" spans="1:5" x14ac:dyDescent="0.25">
      <c r="A9983" s="41" t="s">
        <v>74</v>
      </c>
      <c r="B9983" s="42">
        <v>6.8000000000000005E-2</v>
      </c>
      <c r="C9983" s="42">
        <v>44</v>
      </c>
      <c r="D9983" s="42">
        <v>647.05999999999995</v>
      </c>
      <c r="E9983" s="43">
        <v>44621</v>
      </c>
    </row>
    <row r="9984" spans="1:5" x14ac:dyDescent="0.25">
      <c r="A9984" s="41" t="s">
        <v>74</v>
      </c>
      <c r="B9984" s="42">
        <v>0.42</v>
      </c>
      <c r="C9984" s="42">
        <v>271.76</v>
      </c>
      <c r="D9984" s="42">
        <v>647.04999999999995</v>
      </c>
      <c r="E9984" s="43">
        <v>44621</v>
      </c>
    </row>
    <row r="9985" spans="1:5" x14ac:dyDescent="0.25">
      <c r="A9985" s="41" t="s">
        <v>74</v>
      </c>
      <c r="B9985" s="42">
        <v>0.04</v>
      </c>
      <c r="C9985" s="42">
        <v>25.88</v>
      </c>
      <c r="D9985" s="42">
        <v>647</v>
      </c>
      <c r="E9985" s="43">
        <v>44621</v>
      </c>
    </row>
    <row r="9986" spans="1:5" x14ac:dyDescent="0.25">
      <c r="A9986" s="41" t="s">
        <v>74</v>
      </c>
      <c r="B9986" s="42">
        <v>0.08</v>
      </c>
      <c r="C9986" s="42">
        <v>51.77</v>
      </c>
      <c r="D9986" s="42">
        <v>647.13</v>
      </c>
      <c r="E9986" s="43">
        <v>44621</v>
      </c>
    </row>
    <row r="9987" spans="1:5" x14ac:dyDescent="0.25">
      <c r="A9987" s="41" t="s">
        <v>74</v>
      </c>
      <c r="B9987" s="42">
        <v>6.8000000000000005E-2</v>
      </c>
      <c r="C9987" s="42">
        <v>44</v>
      </c>
      <c r="D9987" s="42">
        <v>647.05999999999995</v>
      </c>
      <c r="E9987" s="43">
        <v>44621</v>
      </c>
    </row>
    <row r="9988" spans="1:5" x14ac:dyDescent="0.25">
      <c r="A9988" s="41" t="s">
        <v>74</v>
      </c>
      <c r="B9988" s="42">
        <v>0.2</v>
      </c>
      <c r="C9988" s="42">
        <v>129.41</v>
      </c>
      <c r="D9988" s="42">
        <v>647.04999999999995</v>
      </c>
      <c r="E9988" s="43">
        <v>44621</v>
      </c>
    </row>
    <row r="9989" spans="1:5" x14ac:dyDescent="0.25">
      <c r="A9989" s="41" t="s">
        <v>74</v>
      </c>
      <c r="B9989" s="42">
        <v>0.26300000000000001</v>
      </c>
      <c r="C9989" s="42">
        <v>170.18</v>
      </c>
      <c r="D9989" s="42">
        <v>647.07000000000005</v>
      </c>
      <c r="E9989" s="43">
        <v>44621</v>
      </c>
    </row>
    <row r="9990" spans="1:5" x14ac:dyDescent="0.25">
      <c r="A9990" s="41" t="s">
        <v>74</v>
      </c>
      <c r="B9990" s="42">
        <v>3.5000000000000003E-2</v>
      </c>
      <c r="C9990" s="42">
        <v>22.65</v>
      </c>
      <c r="D9990" s="42">
        <v>647.14</v>
      </c>
      <c r="E9990" s="43">
        <v>44621</v>
      </c>
    </row>
    <row r="9991" spans="1:5" x14ac:dyDescent="0.25">
      <c r="A9991" s="41" t="s">
        <v>74</v>
      </c>
      <c r="B9991" s="42">
        <v>4.8000000000000001E-2</v>
      </c>
      <c r="C9991" s="42">
        <v>31.06</v>
      </c>
      <c r="D9991" s="42">
        <v>647.08000000000004</v>
      </c>
      <c r="E9991" s="43">
        <v>44621</v>
      </c>
    </row>
    <row r="9992" spans="1:5" x14ac:dyDescent="0.25">
      <c r="A9992" s="41" t="s">
        <v>74</v>
      </c>
      <c r="B9992" s="42">
        <v>0.22</v>
      </c>
      <c r="C9992" s="42">
        <v>142.35</v>
      </c>
      <c r="D9992" s="42">
        <v>647.04999999999995</v>
      </c>
      <c r="E9992" s="43">
        <v>44621</v>
      </c>
    </row>
    <row r="9993" spans="1:5" x14ac:dyDescent="0.25">
      <c r="A9993" s="41" t="s">
        <v>74</v>
      </c>
      <c r="B9993" s="42">
        <v>0.16</v>
      </c>
      <c r="C9993" s="42">
        <v>103.53</v>
      </c>
      <c r="D9993" s="42">
        <v>647.05999999999995</v>
      </c>
      <c r="E9993" s="43">
        <v>44621</v>
      </c>
    </row>
    <row r="9994" spans="1:5" x14ac:dyDescent="0.25">
      <c r="A9994" s="41" t="s">
        <v>74</v>
      </c>
      <c r="B9994" s="42">
        <v>6.8000000000000005E-2</v>
      </c>
      <c r="C9994" s="42">
        <v>44</v>
      </c>
      <c r="D9994" s="42">
        <v>647.05999999999995</v>
      </c>
      <c r="E9994" s="43">
        <v>44621</v>
      </c>
    </row>
    <row r="9995" spans="1:5" x14ac:dyDescent="0.25">
      <c r="A9995" s="41" t="s">
        <v>74</v>
      </c>
      <c r="B9995" s="42">
        <v>0.29799999999999999</v>
      </c>
      <c r="C9995" s="42">
        <v>192.82</v>
      </c>
      <c r="D9995" s="42">
        <v>647.04999999999995</v>
      </c>
      <c r="E9995" s="43">
        <v>44621</v>
      </c>
    </row>
    <row r="9996" spans="1:5" x14ac:dyDescent="0.25">
      <c r="A9996" s="41" t="s">
        <v>74</v>
      </c>
      <c r="B9996" s="42">
        <v>0.04</v>
      </c>
      <c r="C9996" s="42">
        <v>25.88</v>
      </c>
      <c r="D9996" s="42">
        <v>647</v>
      </c>
      <c r="E9996" s="43">
        <v>44621</v>
      </c>
    </row>
    <row r="9997" spans="1:5" x14ac:dyDescent="0.25">
      <c r="A9997" s="41" t="s">
        <v>74</v>
      </c>
      <c r="B9997" s="42">
        <v>0.08</v>
      </c>
      <c r="C9997" s="42">
        <v>51.76</v>
      </c>
      <c r="D9997" s="42">
        <v>647</v>
      </c>
      <c r="E9997" s="43">
        <v>44621</v>
      </c>
    </row>
    <row r="9998" spans="1:5" x14ac:dyDescent="0.25">
      <c r="A9998" s="41" t="s">
        <v>74</v>
      </c>
      <c r="B9998" s="42">
        <v>0.2</v>
      </c>
      <c r="C9998" s="42">
        <v>129.41</v>
      </c>
      <c r="D9998" s="42">
        <v>647.04999999999995</v>
      </c>
      <c r="E9998" s="43">
        <v>44621</v>
      </c>
    </row>
    <row r="9999" spans="1:5" x14ac:dyDescent="0.25">
      <c r="A9999" s="41" t="s">
        <v>74</v>
      </c>
      <c r="B9999" s="42">
        <v>0.16400000000000001</v>
      </c>
      <c r="C9999" s="42">
        <v>106.12</v>
      </c>
      <c r="D9999" s="42">
        <v>647.07000000000005</v>
      </c>
      <c r="E9999" s="43">
        <v>44621</v>
      </c>
    </row>
    <row r="10000" spans="1:5" x14ac:dyDescent="0.25">
      <c r="A10000" s="41" t="s">
        <v>74</v>
      </c>
      <c r="B10000" s="42">
        <v>0.2</v>
      </c>
      <c r="C10000" s="42">
        <v>129.41</v>
      </c>
      <c r="D10000" s="42">
        <v>647.04999999999995</v>
      </c>
      <c r="E10000" s="43">
        <v>44621</v>
      </c>
    </row>
    <row r="10001" spans="1:5" x14ac:dyDescent="0.25">
      <c r="A10001" s="41" t="s">
        <v>74</v>
      </c>
      <c r="B10001" s="42">
        <v>6.8000000000000005E-2</v>
      </c>
      <c r="C10001" s="42">
        <v>44</v>
      </c>
      <c r="D10001" s="42">
        <v>647.05999999999995</v>
      </c>
      <c r="E10001" s="43">
        <v>44621</v>
      </c>
    </row>
    <row r="10002" spans="1:5" x14ac:dyDescent="0.25">
      <c r="A10002" s="41" t="s">
        <v>74</v>
      </c>
      <c r="B10002" s="42">
        <v>0.158</v>
      </c>
      <c r="C10002" s="42">
        <v>102.24</v>
      </c>
      <c r="D10002" s="42">
        <v>647.09</v>
      </c>
      <c r="E10002" s="43">
        <v>44621</v>
      </c>
    </row>
    <row r="10003" spans="1:5" x14ac:dyDescent="0.25">
      <c r="A10003" s="41" t="s">
        <v>74</v>
      </c>
      <c r="B10003" s="42">
        <v>0.32</v>
      </c>
      <c r="C10003" s="42">
        <v>207.06</v>
      </c>
      <c r="D10003" s="42">
        <v>647.05999999999995</v>
      </c>
      <c r="E10003" s="43">
        <v>44621</v>
      </c>
    </row>
    <row r="10004" spans="1:5" x14ac:dyDescent="0.25">
      <c r="A10004" s="41" t="s">
        <v>74</v>
      </c>
      <c r="B10004" s="42">
        <v>0.08</v>
      </c>
      <c r="C10004" s="42">
        <v>51.76</v>
      </c>
      <c r="D10004" s="42">
        <v>647</v>
      </c>
      <c r="E10004" s="43">
        <v>44621</v>
      </c>
    </row>
    <row r="10005" spans="1:5" x14ac:dyDescent="0.25">
      <c r="A10005" s="41" t="s">
        <v>74</v>
      </c>
      <c r="B10005" s="42">
        <v>6.8000000000000005E-2</v>
      </c>
      <c r="C10005" s="42">
        <v>44</v>
      </c>
      <c r="D10005" s="42">
        <v>647.05999999999995</v>
      </c>
      <c r="E10005" s="43">
        <v>44621</v>
      </c>
    </row>
    <row r="10006" spans="1:5" x14ac:dyDescent="0.25">
      <c r="A10006" s="41" t="s">
        <v>74</v>
      </c>
      <c r="B10006" s="42">
        <v>0.97399999999999998</v>
      </c>
      <c r="C10006" s="42">
        <v>630.24</v>
      </c>
      <c r="D10006" s="42">
        <v>647.05999999999995</v>
      </c>
      <c r="E10006" s="43">
        <v>44621</v>
      </c>
    </row>
    <row r="10007" spans="1:5" x14ac:dyDescent="0.25">
      <c r="A10007" s="41" t="s">
        <v>74</v>
      </c>
      <c r="B10007" s="42">
        <v>0.85199999999999998</v>
      </c>
      <c r="C10007" s="42">
        <v>551.29999999999995</v>
      </c>
      <c r="D10007" s="42">
        <v>647.07000000000005</v>
      </c>
      <c r="E10007" s="43">
        <v>44621</v>
      </c>
    </row>
    <row r="10008" spans="1:5" x14ac:dyDescent="0.25">
      <c r="A10008" s="41" t="s">
        <v>74</v>
      </c>
      <c r="B10008" s="42">
        <v>0.17299999999999999</v>
      </c>
      <c r="C10008" s="42">
        <v>111.94</v>
      </c>
      <c r="D10008" s="42">
        <v>647.04999999999995</v>
      </c>
      <c r="E10008" s="43">
        <v>44621</v>
      </c>
    </row>
    <row r="10009" spans="1:5" x14ac:dyDescent="0.25">
      <c r="A10009" s="41" t="s">
        <v>74</v>
      </c>
      <c r="B10009" s="42">
        <v>0.08</v>
      </c>
      <c r="C10009" s="42">
        <v>51.76</v>
      </c>
      <c r="D10009" s="42">
        <v>647</v>
      </c>
      <c r="E10009" s="43">
        <v>44621</v>
      </c>
    </row>
    <row r="10010" spans="1:5" x14ac:dyDescent="0.25">
      <c r="A10010" s="41" t="s">
        <v>74</v>
      </c>
      <c r="B10010" s="42">
        <v>0.27500000000000002</v>
      </c>
      <c r="C10010" s="42">
        <v>177.94</v>
      </c>
      <c r="D10010" s="42">
        <v>647.04999999999995</v>
      </c>
      <c r="E10010" s="43">
        <v>44621</v>
      </c>
    </row>
    <row r="10011" spans="1:5" x14ac:dyDescent="0.25">
      <c r="A10011" s="41" t="s">
        <v>74</v>
      </c>
      <c r="B10011" s="42">
        <v>0.51200000000000001</v>
      </c>
      <c r="C10011" s="42">
        <v>331.29</v>
      </c>
      <c r="D10011" s="42">
        <v>647.04999999999995</v>
      </c>
      <c r="E10011" s="43">
        <v>44621</v>
      </c>
    </row>
    <row r="10012" spans="1:5" x14ac:dyDescent="0.25">
      <c r="A10012" s="41" t="s">
        <v>74</v>
      </c>
      <c r="B10012" s="42">
        <v>5.6000000000000001E-2</v>
      </c>
      <c r="C10012" s="42">
        <v>36.24</v>
      </c>
      <c r="D10012" s="42">
        <v>647.14</v>
      </c>
      <c r="E10012" s="43">
        <v>44621</v>
      </c>
    </row>
    <row r="10013" spans="1:5" x14ac:dyDescent="0.25">
      <c r="A10013" s="41" t="s">
        <v>74</v>
      </c>
      <c r="B10013" s="42">
        <v>8.7999999999999995E-2</v>
      </c>
      <c r="C10013" s="42">
        <v>56.94</v>
      </c>
      <c r="D10013" s="42">
        <v>647.04999999999995</v>
      </c>
      <c r="E10013" s="43">
        <v>44621</v>
      </c>
    </row>
    <row r="10014" spans="1:5" x14ac:dyDescent="0.25">
      <c r="A10014" s="41" t="s">
        <v>74</v>
      </c>
      <c r="B10014" s="42">
        <v>0.08</v>
      </c>
      <c r="C10014" s="42">
        <v>51.76</v>
      </c>
      <c r="D10014" s="42">
        <v>647</v>
      </c>
      <c r="E10014" s="43">
        <v>44621</v>
      </c>
    </row>
    <row r="10015" spans="1:5" x14ac:dyDescent="0.25">
      <c r="A10015" s="41" t="s">
        <v>74</v>
      </c>
      <c r="B10015" s="42">
        <v>0.28000000000000003</v>
      </c>
      <c r="C10015" s="42">
        <v>181.18</v>
      </c>
      <c r="D10015" s="42">
        <v>647.07000000000005</v>
      </c>
      <c r="E10015" s="43">
        <v>44621</v>
      </c>
    </row>
    <row r="10016" spans="1:5" x14ac:dyDescent="0.25">
      <c r="A10016" s="41" t="s">
        <v>74</v>
      </c>
      <c r="B10016" s="42">
        <v>8.7999999999999995E-2</v>
      </c>
      <c r="C10016" s="42">
        <v>56.94</v>
      </c>
      <c r="D10016" s="42">
        <v>647.04999999999995</v>
      </c>
      <c r="E10016" s="43">
        <v>44621</v>
      </c>
    </row>
    <row r="10017" spans="1:5" x14ac:dyDescent="0.25">
      <c r="A10017" s="41" t="s">
        <v>74</v>
      </c>
      <c r="B10017" s="42">
        <v>0.108</v>
      </c>
      <c r="C10017" s="42">
        <v>69.88</v>
      </c>
      <c r="D10017" s="42">
        <v>647.04</v>
      </c>
      <c r="E10017" s="43">
        <v>44621</v>
      </c>
    </row>
    <row r="10018" spans="1:5" x14ac:dyDescent="0.25">
      <c r="A10018" s="41" t="s">
        <v>74</v>
      </c>
      <c r="B10018" s="42">
        <v>0.08</v>
      </c>
      <c r="C10018" s="42">
        <v>51.76</v>
      </c>
      <c r="D10018" s="42">
        <v>647</v>
      </c>
      <c r="E10018" s="43">
        <v>44621</v>
      </c>
    </row>
    <row r="10019" spans="1:5" x14ac:dyDescent="0.25">
      <c r="A10019" s="41" t="s">
        <v>74</v>
      </c>
      <c r="B10019" s="42">
        <v>0.3</v>
      </c>
      <c r="C10019" s="42">
        <v>194.12</v>
      </c>
      <c r="D10019" s="42">
        <v>647.07000000000005</v>
      </c>
      <c r="E10019" s="43">
        <v>44621</v>
      </c>
    </row>
    <row r="10020" spans="1:5" x14ac:dyDescent="0.25">
      <c r="A10020" s="41" t="s">
        <v>74</v>
      </c>
      <c r="B10020" s="42">
        <v>0.08</v>
      </c>
      <c r="C10020" s="42">
        <v>51.76</v>
      </c>
      <c r="D10020" s="42">
        <v>647</v>
      </c>
      <c r="E10020" s="43">
        <v>44621</v>
      </c>
    </row>
    <row r="10021" spans="1:5" x14ac:dyDescent="0.25">
      <c r="A10021" s="41" t="s">
        <v>74</v>
      </c>
      <c r="B10021" s="42">
        <v>0.66800000000000004</v>
      </c>
      <c r="C10021" s="42">
        <v>432.24</v>
      </c>
      <c r="D10021" s="42">
        <v>647.07000000000005</v>
      </c>
      <c r="E10021" s="43">
        <v>44621</v>
      </c>
    </row>
    <row r="10022" spans="1:5" x14ac:dyDescent="0.25">
      <c r="A10022" s="41" t="s">
        <v>74</v>
      </c>
      <c r="B10022" s="42">
        <v>0.08</v>
      </c>
      <c r="C10022" s="42">
        <v>51.77</v>
      </c>
      <c r="D10022" s="42">
        <v>647.13</v>
      </c>
      <c r="E10022" s="43">
        <v>44621</v>
      </c>
    </row>
    <row r="10023" spans="1:5" x14ac:dyDescent="0.25">
      <c r="A10023" s="41" t="s">
        <v>74</v>
      </c>
      <c r="B10023" s="42">
        <v>0.44400000000000001</v>
      </c>
      <c r="C10023" s="42">
        <v>287.3</v>
      </c>
      <c r="D10023" s="42">
        <v>647.07000000000005</v>
      </c>
      <c r="E10023" s="43">
        <v>44621</v>
      </c>
    </row>
    <row r="10024" spans="1:5" x14ac:dyDescent="0.25">
      <c r="A10024" s="41" t="s">
        <v>74</v>
      </c>
      <c r="B10024" s="42">
        <v>0.24</v>
      </c>
      <c r="C10024" s="42">
        <v>155.29</v>
      </c>
      <c r="D10024" s="42">
        <v>647.04</v>
      </c>
      <c r="E10024" s="43">
        <v>44621</v>
      </c>
    </row>
    <row r="10025" spans="1:5" x14ac:dyDescent="0.25">
      <c r="A10025" s="41" t="s">
        <v>74</v>
      </c>
      <c r="B10025" s="42">
        <v>0.08</v>
      </c>
      <c r="C10025" s="42">
        <v>51.76</v>
      </c>
      <c r="D10025" s="42">
        <v>647</v>
      </c>
      <c r="E10025" s="43">
        <v>44621</v>
      </c>
    </row>
    <row r="10026" spans="1:5" x14ac:dyDescent="0.25">
      <c r="A10026" s="41" t="s">
        <v>74</v>
      </c>
      <c r="B10026" s="42">
        <v>0.13500000000000001</v>
      </c>
      <c r="C10026" s="42">
        <v>87.35</v>
      </c>
      <c r="D10026" s="42">
        <v>647.04</v>
      </c>
      <c r="E10026" s="43">
        <v>44621</v>
      </c>
    </row>
    <row r="10027" spans="1:5" x14ac:dyDescent="0.25">
      <c r="A10027" s="41" t="s">
        <v>74</v>
      </c>
      <c r="B10027" s="42">
        <v>0.56000000000000005</v>
      </c>
      <c r="C10027" s="42">
        <v>362.36</v>
      </c>
      <c r="D10027" s="42">
        <v>647.07000000000005</v>
      </c>
      <c r="E10027" s="43">
        <v>44621</v>
      </c>
    </row>
    <row r="10028" spans="1:5" x14ac:dyDescent="0.25">
      <c r="A10028" s="41" t="s">
        <v>74</v>
      </c>
      <c r="B10028" s="42">
        <v>0.08</v>
      </c>
      <c r="C10028" s="42">
        <v>51.77</v>
      </c>
      <c r="D10028" s="42">
        <v>647.13</v>
      </c>
      <c r="E10028" s="43">
        <v>44621</v>
      </c>
    </row>
    <row r="10029" spans="1:5" x14ac:dyDescent="0.25">
      <c r="A10029" s="41" t="s">
        <v>74</v>
      </c>
      <c r="B10029" s="42">
        <v>5.6000000000000001E-2</v>
      </c>
      <c r="C10029" s="42">
        <v>36.24</v>
      </c>
      <c r="D10029" s="42">
        <v>647.14</v>
      </c>
      <c r="E10029" s="43">
        <v>44621</v>
      </c>
    </row>
    <row r="10030" spans="1:5" x14ac:dyDescent="0.25">
      <c r="A10030" s="41" t="s">
        <v>74</v>
      </c>
      <c r="B10030" s="42">
        <v>0.14799999999999999</v>
      </c>
      <c r="C10030" s="42">
        <v>95.76</v>
      </c>
      <c r="D10030" s="42">
        <v>647.03</v>
      </c>
      <c r="E10030" s="43">
        <v>44621</v>
      </c>
    </row>
    <row r="10031" spans="1:5" x14ac:dyDescent="0.25">
      <c r="A10031" s="41" t="s">
        <v>74</v>
      </c>
      <c r="B10031" s="42">
        <v>0.08</v>
      </c>
      <c r="C10031" s="42">
        <v>51.76</v>
      </c>
      <c r="D10031" s="42">
        <v>647</v>
      </c>
      <c r="E10031" s="43">
        <v>44621</v>
      </c>
    </row>
    <row r="10032" spans="1:5" x14ac:dyDescent="0.25">
      <c r="A10032" s="41" t="s">
        <v>74</v>
      </c>
      <c r="B10032" s="42">
        <v>0.08</v>
      </c>
      <c r="C10032" s="42">
        <v>51.77</v>
      </c>
      <c r="D10032" s="42">
        <v>647.13</v>
      </c>
      <c r="E10032" s="43">
        <v>44621</v>
      </c>
    </row>
    <row r="10033" spans="1:5" x14ac:dyDescent="0.25">
      <c r="A10033" s="41" t="s">
        <v>74</v>
      </c>
      <c r="B10033" s="42">
        <v>0.47</v>
      </c>
      <c r="C10033" s="42">
        <v>304.11</v>
      </c>
      <c r="D10033" s="42">
        <v>647.04</v>
      </c>
      <c r="E10033" s="43">
        <v>44621</v>
      </c>
    </row>
    <row r="10034" spans="1:5" x14ac:dyDescent="0.25">
      <c r="A10034" s="41" t="s">
        <v>74</v>
      </c>
      <c r="B10034" s="42">
        <v>9.4E-2</v>
      </c>
      <c r="C10034" s="42">
        <v>60.82</v>
      </c>
      <c r="D10034" s="42">
        <v>647.02</v>
      </c>
      <c r="E10034" s="43">
        <v>44621</v>
      </c>
    </row>
    <row r="10035" spans="1:5" x14ac:dyDescent="0.25">
      <c r="A10035" s="41" t="s">
        <v>74</v>
      </c>
      <c r="B10035" s="42">
        <v>0.28000000000000003</v>
      </c>
      <c r="C10035" s="42">
        <v>181.18</v>
      </c>
      <c r="D10035" s="42">
        <v>647.07000000000005</v>
      </c>
      <c r="E10035" s="43">
        <v>44621</v>
      </c>
    </row>
    <row r="10036" spans="1:5" x14ac:dyDescent="0.25">
      <c r="A10036" s="41" t="s">
        <v>74</v>
      </c>
      <c r="B10036" s="42">
        <v>0.35799999999999998</v>
      </c>
      <c r="C10036" s="42">
        <v>231.64</v>
      </c>
      <c r="D10036" s="42">
        <v>647.04</v>
      </c>
      <c r="E10036" s="43">
        <v>44621</v>
      </c>
    </row>
    <row r="10037" spans="1:5" x14ac:dyDescent="0.25">
      <c r="A10037" s="41" t="s">
        <v>74</v>
      </c>
      <c r="B10037" s="42">
        <v>0.28199999999999997</v>
      </c>
      <c r="C10037" s="42">
        <v>182.47</v>
      </c>
      <c r="D10037" s="42">
        <v>647.05999999999995</v>
      </c>
      <c r="E10037" s="43">
        <v>44621</v>
      </c>
    </row>
    <row r="10038" spans="1:5" x14ac:dyDescent="0.25">
      <c r="A10038" s="41" t="s">
        <v>74</v>
      </c>
      <c r="B10038" s="42">
        <v>0.08</v>
      </c>
      <c r="C10038" s="42">
        <v>51.76</v>
      </c>
      <c r="D10038" s="42">
        <v>647</v>
      </c>
      <c r="E10038" s="43">
        <v>44621</v>
      </c>
    </row>
    <row r="10039" spans="1:5" x14ac:dyDescent="0.25">
      <c r="A10039" s="41" t="s">
        <v>74</v>
      </c>
      <c r="B10039" s="42">
        <v>0.36</v>
      </c>
      <c r="C10039" s="42">
        <v>232.94</v>
      </c>
      <c r="D10039" s="42">
        <v>647.05999999999995</v>
      </c>
      <c r="E10039" s="43">
        <v>44621</v>
      </c>
    </row>
    <row r="10040" spans="1:5" x14ac:dyDescent="0.25">
      <c r="A10040" s="41" t="s">
        <v>74</v>
      </c>
      <c r="B10040" s="42">
        <v>0.08</v>
      </c>
      <c r="C10040" s="42">
        <v>51.77</v>
      </c>
      <c r="D10040" s="42">
        <v>647.13</v>
      </c>
      <c r="E10040" s="43">
        <v>44621</v>
      </c>
    </row>
    <row r="10041" spans="1:5" x14ac:dyDescent="0.25">
      <c r="A10041" s="41" t="s">
        <v>74</v>
      </c>
      <c r="B10041" s="42">
        <v>0.08</v>
      </c>
      <c r="C10041" s="42">
        <v>51.77</v>
      </c>
      <c r="D10041" s="42">
        <v>647.13</v>
      </c>
      <c r="E10041" s="43">
        <v>44621</v>
      </c>
    </row>
    <row r="10042" spans="1:5" x14ac:dyDescent="0.25">
      <c r="A10042" s="41" t="s">
        <v>74</v>
      </c>
      <c r="B10042" s="42">
        <v>0.84</v>
      </c>
      <c r="C10042" s="42">
        <v>543.53</v>
      </c>
      <c r="D10042" s="42">
        <v>647.05999999999995</v>
      </c>
      <c r="E10042" s="43">
        <v>44621</v>
      </c>
    </row>
    <row r="10043" spans="1:5" x14ac:dyDescent="0.25">
      <c r="A10043" s="41" t="s">
        <v>74</v>
      </c>
      <c r="B10043" s="42">
        <v>0.04</v>
      </c>
      <c r="C10043" s="42">
        <v>25.88</v>
      </c>
      <c r="D10043" s="42">
        <v>647</v>
      </c>
      <c r="E10043" s="43">
        <v>44621</v>
      </c>
    </row>
    <row r="10044" spans="1:5" x14ac:dyDescent="0.25">
      <c r="A10044" s="41" t="s">
        <v>74</v>
      </c>
      <c r="B10044" s="42">
        <v>0.06</v>
      </c>
      <c r="C10044" s="42">
        <v>38.82</v>
      </c>
      <c r="D10044" s="42">
        <v>647</v>
      </c>
      <c r="E10044" s="43">
        <v>44621</v>
      </c>
    </row>
    <row r="10045" spans="1:5" x14ac:dyDescent="0.25">
      <c r="A10045" s="41" t="s">
        <v>74</v>
      </c>
      <c r="B10045" s="42">
        <v>0.41199999999999998</v>
      </c>
      <c r="C10045" s="42">
        <v>266.58999999999997</v>
      </c>
      <c r="D10045" s="42">
        <v>647.05999999999995</v>
      </c>
      <c r="E10045" s="43">
        <v>44621</v>
      </c>
    </row>
    <row r="10046" spans="1:5" x14ac:dyDescent="0.25">
      <c r="A10046" s="41" t="s">
        <v>74</v>
      </c>
      <c r="B10046" s="42">
        <v>0.08</v>
      </c>
      <c r="C10046" s="42">
        <v>51.77</v>
      </c>
      <c r="D10046" s="42">
        <v>647.13</v>
      </c>
      <c r="E10046" s="43">
        <v>44621</v>
      </c>
    </row>
    <row r="10047" spans="1:5" x14ac:dyDescent="0.25">
      <c r="A10047" s="41" t="s">
        <v>74</v>
      </c>
      <c r="B10047" s="42">
        <v>0.44</v>
      </c>
      <c r="C10047" s="42">
        <v>284.70999999999998</v>
      </c>
      <c r="D10047" s="42">
        <v>647.07000000000005</v>
      </c>
      <c r="E10047" s="43">
        <v>44621</v>
      </c>
    </row>
    <row r="10048" spans="1:5" x14ac:dyDescent="0.25">
      <c r="A10048" s="41" t="s">
        <v>74</v>
      </c>
      <c r="B10048" s="42">
        <v>0.04</v>
      </c>
      <c r="C10048" s="42">
        <v>25.88</v>
      </c>
      <c r="D10048" s="42">
        <v>647</v>
      </c>
      <c r="E10048" s="43">
        <v>44621</v>
      </c>
    </row>
    <row r="10049" spans="1:5" x14ac:dyDescent="0.25">
      <c r="A10049" s="41" t="s">
        <v>74</v>
      </c>
      <c r="B10049" s="42">
        <v>0.06</v>
      </c>
      <c r="C10049" s="42">
        <v>38.82</v>
      </c>
      <c r="D10049" s="42">
        <v>647</v>
      </c>
      <c r="E10049" s="43">
        <v>44621</v>
      </c>
    </row>
    <row r="10050" spans="1:5" x14ac:dyDescent="0.25">
      <c r="A10050" s="41" t="s">
        <v>74</v>
      </c>
      <c r="B10050" s="42">
        <v>0.24299999999999999</v>
      </c>
      <c r="C10050" s="42">
        <v>157.24</v>
      </c>
      <c r="D10050" s="42">
        <v>647.08000000000004</v>
      </c>
      <c r="E10050" s="43">
        <v>44621</v>
      </c>
    </row>
    <row r="10051" spans="1:5" x14ac:dyDescent="0.25">
      <c r="A10051" s="41" t="s">
        <v>74</v>
      </c>
      <c r="B10051" s="42">
        <v>0.34799999999999998</v>
      </c>
      <c r="C10051" s="42">
        <v>225.18</v>
      </c>
      <c r="D10051" s="42">
        <v>647.07000000000005</v>
      </c>
      <c r="E10051" s="43">
        <v>44621</v>
      </c>
    </row>
    <row r="10052" spans="1:5" x14ac:dyDescent="0.25">
      <c r="A10052" s="41" t="s">
        <v>74</v>
      </c>
      <c r="B10052" s="42">
        <v>4.2000000000000003E-2</v>
      </c>
      <c r="C10052" s="42">
        <v>27.18</v>
      </c>
      <c r="D10052" s="42">
        <v>647.14</v>
      </c>
      <c r="E10052" s="43">
        <v>44621</v>
      </c>
    </row>
    <row r="10053" spans="1:5" x14ac:dyDescent="0.25">
      <c r="A10053" s="41" t="s">
        <v>74</v>
      </c>
      <c r="B10053" s="42">
        <v>0.2</v>
      </c>
      <c r="C10053" s="42">
        <v>129.41</v>
      </c>
      <c r="D10053" s="42">
        <v>647.04999999999995</v>
      </c>
      <c r="E10053" s="43">
        <v>44621</v>
      </c>
    </row>
    <row r="10054" spans="1:5" x14ac:dyDescent="0.25">
      <c r="A10054" s="41" t="s">
        <v>74</v>
      </c>
      <c r="B10054" s="42">
        <v>3.5000000000000003E-2</v>
      </c>
      <c r="C10054" s="42">
        <v>22.65</v>
      </c>
      <c r="D10054" s="42">
        <v>647.14</v>
      </c>
      <c r="E10054" s="43">
        <v>44621</v>
      </c>
    </row>
    <row r="10055" spans="1:5" x14ac:dyDescent="0.25">
      <c r="A10055" s="41" t="s">
        <v>74</v>
      </c>
      <c r="B10055" s="42">
        <v>0.06</v>
      </c>
      <c r="C10055" s="42">
        <v>38.82</v>
      </c>
      <c r="D10055" s="42">
        <v>647</v>
      </c>
      <c r="E10055" s="43">
        <v>44621</v>
      </c>
    </row>
    <row r="10056" spans="1:5" x14ac:dyDescent="0.25">
      <c r="A10056" s="41" t="s">
        <v>74</v>
      </c>
      <c r="B10056" s="42">
        <v>0.185</v>
      </c>
      <c r="C10056" s="42">
        <v>119.71</v>
      </c>
      <c r="D10056" s="42">
        <v>647.08000000000004</v>
      </c>
      <c r="E10056" s="43">
        <v>44621</v>
      </c>
    </row>
    <row r="10057" spans="1:5" x14ac:dyDescent="0.25">
      <c r="A10057" s="41" t="s">
        <v>74</v>
      </c>
      <c r="B10057" s="42">
        <v>0.08</v>
      </c>
      <c r="C10057" s="42">
        <v>51.76</v>
      </c>
      <c r="D10057" s="42">
        <v>647</v>
      </c>
      <c r="E10057" s="43">
        <v>44621</v>
      </c>
    </row>
    <row r="10058" spans="1:5" x14ac:dyDescent="0.25">
      <c r="A10058" s="41" t="s">
        <v>74</v>
      </c>
      <c r="B10058" s="42">
        <v>7.0999999999999994E-2</v>
      </c>
      <c r="C10058" s="42">
        <v>45.94</v>
      </c>
      <c r="D10058" s="42">
        <v>647.04</v>
      </c>
      <c r="E10058" s="43">
        <v>44621</v>
      </c>
    </row>
    <row r="10059" spans="1:5" x14ac:dyDescent="0.25">
      <c r="A10059" s="41" t="s">
        <v>74</v>
      </c>
      <c r="B10059" s="42">
        <v>0.22</v>
      </c>
      <c r="C10059" s="42">
        <v>142.35</v>
      </c>
      <c r="D10059" s="42">
        <v>647.04999999999995</v>
      </c>
      <c r="E10059" s="43">
        <v>44621</v>
      </c>
    </row>
    <row r="10060" spans="1:5" x14ac:dyDescent="0.25">
      <c r="A10060" s="41" t="s">
        <v>74</v>
      </c>
      <c r="B10060" s="42">
        <v>0.15</v>
      </c>
      <c r="C10060" s="42">
        <v>97.06</v>
      </c>
      <c r="D10060" s="42">
        <v>647.07000000000005</v>
      </c>
      <c r="E10060" s="43">
        <v>44621</v>
      </c>
    </row>
    <row r="10061" spans="1:5" x14ac:dyDescent="0.25">
      <c r="A10061" s="41" t="s">
        <v>74</v>
      </c>
      <c r="B10061" s="42">
        <v>0.06</v>
      </c>
      <c r="C10061" s="42">
        <v>38.82</v>
      </c>
      <c r="D10061" s="42">
        <v>647</v>
      </c>
      <c r="E10061" s="43">
        <v>44621</v>
      </c>
    </row>
    <row r="10062" spans="1:5" x14ac:dyDescent="0.25">
      <c r="A10062" s="41" t="s">
        <v>74</v>
      </c>
      <c r="B10062" s="42">
        <v>1.01</v>
      </c>
      <c r="C10062" s="42">
        <v>653.53</v>
      </c>
      <c r="D10062" s="42">
        <v>647.05999999999995</v>
      </c>
      <c r="E10062" s="43">
        <v>44621</v>
      </c>
    </row>
    <row r="10063" spans="1:5" x14ac:dyDescent="0.25">
      <c r="A10063" s="41" t="s">
        <v>74</v>
      </c>
      <c r="B10063" s="42">
        <v>1.264</v>
      </c>
      <c r="C10063" s="42">
        <v>817.89</v>
      </c>
      <c r="D10063" s="42">
        <v>647.05999999999995</v>
      </c>
      <c r="E10063" s="43">
        <v>44621</v>
      </c>
    </row>
    <row r="10064" spans="1:5" x14ac:dyDescent="0.25">
      <c r="A10064" s="41" t="s">
        <v>74</v>
      </c>
      <c r="B10064" s="42">
        <v>0.15</v>
      </c>
      <c r="C10064" s="42">
        <v>97.06</v>
      </c>
      <c r="D10064" s="42">
        <v>647.07000000000005</v>
      </c>
      <c r="E10064" s="43">
        <v>44621</v>
      </c>
    </row>
    <row r="10065" spans="1:5" x14ac:dyDescent="0.25">
      <c r="A10065" s="41" t="s">
        <v>74</v>
      </c>
      <c r="B10065" s="42">
        <v>0.08</v>
      </c>
      <c r="C10065" s="42">
        <v>51.76</v>
      </c>
      <c r="D10065" s="42">
        <v>647</v>
      </c>
      <c r="E10065" s="43">
        <v>44621</v>
      </c>
    </row>
    <row r="10066" spans="1:5" x14ac:dyDescent="0.25">
      <c r="A10066" s="41" t="s">
        <v>74</v>
      </c>
      <c r="B10066" s="42">
        <v>1.01</v>
      </c>
      <c r="C10066" s="42">
        <v>653.53</v>
      </c>
      <c r="D10066" s="42">
        <v>647.05999999999995</v>
      </c>
      <c r="E10066" s="43">
        <v>44621</v>
      </c>
    </row>
    <row r="10067" spans="1:5" x14ac:dyDescent="0.25">
      <c r="A10067" s="41" t="s">
        <v>74</v>
      </c>
      <c r="B10067" s="42">
        <v>0.15</v>
      </c>
      <c r="C10067" s="42">
        <v>97.06</v>
      </c>
      <c r="D10067" s="42">
        <v>647.07000000000005</v>
      </c>
      <c r="E10067" s="43">
        <v>44621</v>
      </c>
    </row>
    <row r="10068" spans="1:5" x14ac:dyDescent="0.25">
      <c r="A10068" s="41" t="s">
        <v>74</v>
      </c>
      <c r="B10068" s="42">
        <v>0.08</v>
      </c>
      <c r="C10068" s="42">
        <v>51.76</v>
      </c>
      <c r="D10068" s="42">
        <v>647</v>
      </c>
      <c r="E10068" s="43">
        <v>44621</v>
      </c>
    </row>
    <row r="10069" spans="1:5" x14ac:dyDescent="0.25">
      <c r="A10069" s="41" t="s">
        <v>94</v>
      </c>
      <c r="B10069" s="42">
        <v>1.2729999999999999</v>
      </c>
      <c r="C10069" s="42">
        <v>985.3</v>
      </c>
      <c r="D10069" s="42">
        <v>774</v>
      </c>
      <c r="E10069" s="43">
        <v>44621</v>
      </c>
    </row>
    <row r="10070" spans="1:5" x14ac:dyDescent="0.25">
      <c r="A10070" s="41" t="s">
        <v>94</v>
      </c>
      <c r="B10070" s="42">
        <v>0.5</v>
      </c>
      <c r="C10070" s="42">
        <v>387</v>
      </c>
      <c r="D10070" s="42">
        <v>774</v>
      </c>
      <c r="E10070" s="43">
        <v>44621</v>
      </c>
    </row>
    <row r="10071" spans="1:5" x14ac:dyDescent="0.25">
      <c r="A10071" s="41" t="s">
        <v>94</v>
      </c>
      <c r="B10071" s="42">
        <v>1</v>
      </c>
      <c r="C10071" s="42">
        <v>774</v>
      </c>
      <c r="D10071" s="42">
        <v>774</v>
      </c>
      <c r="E10071" s="43">
        <v>44621</v>
      </c>
    </row>
    <row r="10072" spans="1:5" x14ac:dyDescent="0.25">
      <c r="A10072" s="41" t="s">
        <v>94</v>
      </c>
      <c r="B10072" s="42">
        <v>0.13</v>
      </c>
      <c r="C10072" s="42">
        <v>100.62</v>
      </c>
      <c r="D10072" s="42">
        <v>774</v>
      </c>
      <c r="E10072" s="43">
        <v>44621</v>
      </c>
    </row>
    <row r="10073" spans="1:5" x14ac:dyDescent="0.25">
      <c r="A10073" s="41" t="s">
        <v>94</v>
      </c>
      <c r="B10073" s="42">
        <v>3.5999999999999997E-2</v>
      </c>
      <c r="C10073" s="42">
        <v>27.86</v>
      </c>
      <c r="D10073" s="42">
        <v>773.89</v>
      </c>
      <c r="E10073" s="43">
        <v>44621</v>
      </c>
    </row>
    <row r="10074" spans="1:5" x14ac:dyDescent="0.25">
      <c r="A10074" s="41" t="s">
        <v>94</v>
      </c>
      <c r="B10074" s="42">
        <v>1.7000000000000001E-2</v>
      </c>
      <c r="C10074" s="42">
        <v>13.16</v>
      </c>
      <c r="D10074" s="42">
        <v>774.12</v>
      </c>
      <c r="E10074" s="43">
        <v>44621</v>
      </c>
    </row>
    <row r="10075" spans="1:5" x14ac:dyDescent="0.25">
      <c r="A10075" s="41" t="s">
        <v>94</v>
      </c>
      <c r="B10075" s="42">
        <v>0.15</v>
      </c>
      <c r="C10075" s="42">
        <v>116.1</v>
      </c>
      <c r="D10075" s="42">
        <v>774</v>
      </c>
      <c r="E10075" s="43">
        <v>44621</v>
      </c>
    </row>
    <row r="10076" spans="1:5" x14ac:dyDescent="0.25">
      <c r="A10076" s="41" t="s">
        <v>94</v>
      </c>
      <c r="B10076" s="42">
        <v>0.16700000000000001</v>
      </c>
      <c r="C10076" s="42">
        <v>129.26</v>
      </c>
      <c r="D10076" s="42">
        <v>774.01</v>
      </c>
      <c r="E10076" s="43">
        <v>44621</v>
      </c>
    </row>
    <row r="10077" spans="1:5" x14ac:dyDescent="0.25">
      <c r="A10077" s="41" t="s">
        <v>94</v>
      </c>
      <c r="B10077" s="42">
        <v>0.124</v>
      </c>
      <c r="C10077" s="42">
        <v>95.97</v>
      </c>
      <c r="D10077" s="42">
        <v>773.95</v>
      </c>
      <c r="E10077" s="43">
        <v>44621</v>
      </c>
    </row>
    <row r="10078" spans="1:5" x14ac:dyDescent="0.25">
      <c r="A10078" s="41" t="s">
        <v>94</v>
      </c>
      <c r="B10078" s="42">
        <v>0.08</v>
      </c>
      <c r="C10078" s="42">
        <v>61.92</v>
      </c>
      <c r="D10078" s="42">
        <v>774</v>
      </c>
      <c r="E10078" s="43">
        <v>44621</v>
      </c>
    </row>
    <row r="10079" spans="1:5" x14ac:dyDescent="0.25">
      <c r="A10079" s="41" t="s">
        <v>94</v>
      </c>
      <c r="B10079" s="42">
        <v>9.4E-2</v>
      </c>
      <c r="C10079" s="42">
        <v>72.760000000000005</v>
      </c>
      <c r="D10079" s="42">
        <v>774.04</v>
      </c>
      <c r="E10079" s="43">
        <v>44621</v>
      </c>
    </row>
    <row r="10080" spans="1:5" x14ac:dyDescent="0.25">
      <c r="A10080" s="41" t="s">
        <v>94</v>
      </c>
      <c r="B10080" s="42">
        <v>3.2000000000000001E-2</v>
      </c>
      <c r="C10080" s="42">
        <v>24.77</v>
      </c>
      <c r="D10080" s="42">
        <v>774.06</v>
      </c>
      <c r="E10080" s="43">
        <v>44621</v>
      </c>
    </row>
    <row r="10081" spans="1:5" x14ac:dyDescent="0.25">
      <c r="A10081" s="41" t="s">
        <v>94</v>
      </c>
      <c r="B10081" s="42">
        <v>3.5999999999999997E-2</v>
      </c>
      <c r="C10081" s="42">
        <v>27.86</v>
      </c>
      <c r="D10081" s="42">
        <v>773.89</v>
      </c>
      <c r="E10081" s="43">
        <v>44621</v>
      </c>
    </row>
    <row r="10082" spans="1:5" x14ac:dyDescent="0.25">
      <c r="A10082" s="41" t="s">
        <v>94</v>
      </c>
      <c r="B10082" s="42">
        <v>0.17499999999999999</v>
      </c>
      <c r="C10082" s="42">
        <v>135.44999999999999</v>
      </c>
      <c r="D10082" s="42">
        <v>774</v>
      </c>
      <c r="E10082" s="43">
        <v>44621</v>
      </c>
    </row>
    <row r="10083" spans="1:5" x14ac:dyDescent="0.25">
      <c r="A10083" s="41" t="s">
        <v>94</v>
      </c>
      <c r="B10083" s="42">
        <v>0.1</v>
      </c>
      <c r="C10083" s="42">
        <v>77.400000000000006</v>
      </c>
      <c r="D10083" s="42">
        <v>774</v>
      </c>
      <c r="E10083" s="43">
        <v>44621</v>
      </c>
    </row>
    <row r="10084" spans="1:5" x14ac:dyDescent="0.25">
      <c r="A10084" s="41" t="s">
        <v>94</v>
      </c>
      <c r="B10084" s="42">
        <v>0.02</v>
      </c>
      <c r="C10084" s="42">
        <v>15.48</v>
      </c>
      <c r="D10084" s="42">
        <v>774</v>
      </c>
      <c r="E10084" s="43">
        <v>44621</v>
      </c>
    </row>
    <row r="10085" spans="1:5" x14ac:dyDescent="0.25">
      <c r="A10085" s="41" t="s">
        <v>94</v>
      </c>
      <c r="B10085" s="42">
        <v>7.4999999999999997E-2</v>
      </c>
      <c r="C10085" s="42">
        <v>58.05</v>
      </c>
      <c r="D10085" s="42">
        <v>774</v>
      </c>
      <c r="E10085" s="43">
        <v>44621</v>
      </c>
    </row>
    <row r="10086" spans="1:5" x14ac:dyDescent="0.25">
      <c r="A10086" s="41" t="s">
        <v>94</v>
      </c>
      <c r="B10086" s="42">
        <v>0.06</v>
      </c>
      <c r="C10086" s="42">
        <v>46.44</v>
      </c>
      <c r="D10086" s="42">
        <v>774</v>
      </c>
      <c r="E10086" s="43">
        <v>44621</v>
      </c>
    </row>
    <row r="10087" spans="1:5" x14ac:dyDescent="0.25">
      <c r="A10087" s="41" t="s">
        <v>94</v>
      </c>
      <c r="B10087" s="42">
        <v>0.125</v>
      </c>
      <c r="C10087" s="42">
        <v>96.75</v>
      </c>
      <c r="D10087" s="42">
        <v>774</v>
      </c>
      <c r="E10087" s="43">
        <v>44621</v>
      </c>
    </row>
    <row r="10088" spans="1:5" x14ac:dyDescent="0.25">
      <c r="A10088" s="41" t="s">
        <v>94</v>
      </c>
      <c r="B10088" s="42">
        <v>2.0790000000000002</v>
      </c>
      <c r="C10088" s="42">
        <v>1609.15</v>
      </c>
      <c r="D10088" s="42">
        <v>774</v>
      </c>
      <c r="E10088" s="43">
        <v>44621</v>
      </c>
    </row>
    <row r="10089" spans="1:5" x14ac:dyDescent="0.25">
      <c r="A10089" s="41" t="s">
        <v>94</v>
      </c>
      <c r="B10089" s="42">
        <v>0.08</v>
      </c>
      <c r="C10089" s="42">
        <v>61.92</v>
      </c>
      <c r="D10089" s="42">
        <v>774</v>
      </c>
      <c r="E10089" s="43">
        <v>44621</v>
      </c>
    </row>
    <row r="10090" spans="1:5" x14ac:dyDescent="0.25">
      <c r="A10090" s="41" t="s">
        <v>94</v>
      </c>
      <c r="B10090" s="42">
        <v>0.14499999999999999</v>
      </c>
      <c r="C10090" s="42">
        <v>112.23</v>
      </c>
      <c r="D10090" s="42">
        <v>774</v>
      </c>
      <c r="E10090" s="43">
        <v>44621</v>
      </c>
    </row>
    <row r="10091" spans="1:5" x14ac:dyDescent="0.25">
      <c r="A10091" s="41" t="s">
        <v>94</v>
      </c>
      <c r="B10091" s="42">
        <v>0.04</v>
      </c>
      <c r="C10091" s="42">
        <v>30.96</v>
      </c>
      <c r="D10091" s="42">
        <v>774</v>
      </c>
      <c r="E10091" s="43">
        <v>44621</v>
      </c>
    </row>
    <row r="10092" spans="1:5" x14ac:dyDescent="0.25">
      <c r="A10092" s="41" t="s">
        <v>94</v>
      </c>
      <c r="B10092" s="42">
        <v>0.06</v>
      </c>
      <c r="C10092" s="42">
        <v>46.44</v>
      </c>
      <c r="D10092" s="42">
        <v>774</v>
      </c>
      <c r="E10092" s="43">
        <v>44621</v>
      </c>
    </row>
    <row r="10093" spans="1:5" x14ac:dyDescent="0.25">
      <c r="A10093" s="41" t="s">
        <v>94</v>
      </c>
      <c r="B10093" s="42">
        <v>0.04</v>
      </c>
      <c r="C10093" s="42">
        <v>30.96</v>
      </c>
      <c r="D10093" s="42">
        <v>774</v>
      </c>
      <c r="E10093" s="43">
        <v>44621</v>
      </c>
    </row>
    <row r="10094" spans="1:5" x14ac:dyDescent="0.25">
      <c r="A10094" s="41" t="s">
        <v>94</v>
      </c>
      <c r="B10094" s="42">
        <v>1.4999999999999999E-2</v>
      </c>
      <c r="C10094" s="42">
        <v>11.61</v>
      </c>
      <c r="D10094" s="42">
        <v>774</v>
      </c>
      <c r="E10094" s="43">
        <v>44621</v>
      </c>
    </row>
    <row r="10095" spans="1:5" x14ac:dyDescent="0.25">
      <c r="A10095" s="41" t="s">
        <v>94</v>
      </c>
      <c r="B10095" s="42">
        <v>2.12</v>
      </c>
      <c r="C10095" s="42">
        <v>1640.88</v>
      </c>
      <c r="D10095" s="42">
        <v>774</v>
      </c>
      <c r="E10095" s="43">
        <v>44621</v>
      </c>
    </row>
    <row r="10096" spans="1:5" x14ac:dyDescent="0.25">
      <c r="A10096" s="41" t="s">
        <v>234</v>
      </c>
      <c r="B10096" s="42">
        <v>6.8000000000000005E-2</v>
      </c>
      <c r="C10096" s="42">
        <v>440.64</v>
      </c>
      <c r="D10096" s="42">
        <v>6480</v>
      </c>
      <c r="E10096" s="43">
        <v>44621</v>
      </c>
    </row>
    <row r="10097" spans="1:5" x14ac:dyDescent="0.25">
      <c r="A10097" s="41" t="s">
        <v>234</v>
      </c>
      <c r="B10097" s="42">
        <v>0.182</v>
      </c>
      <c r="C10097" s="42">
        <v>1179.3599999999999</v>
      </c>
      <c r="D10097" s="42">
        <v>6480</v>
      </c>
      <c r="E10097" s="43">
        <v>44621</v>
      </c>
    </row>
    <row r="10098" spans="1:5" x14ac:dyDescent="0.25">
      <c r="A10098" s="41" t="s">
        <v>104</v>
      </c>
      <c r="B10098" s="42">
        <v>6.0000000000000001E-3</v>
      </c>
      <c r="C10098" s="42">
        <v>6.37</v>
      </c>
      <c r="D10098" s="42">
        <v>1061.67</v>
      </c>
      <c r="E10098" s="43">
        <v>44621</v>
      </c>
    </row>
    <row r="10099" spans="1:5" x14ac:dyDescent="0.25">
      <c r="A10099" s="41" t="s">
        <v>104</v>
      </c>
      <c r="B10099" s="42">
        <v>4.0000000000000001E-3</v>
      </c>
      <c r="C10099" s="42">
        <v>4.24</v>
      </c>
      <c r="D10099" s="42">
        <v>1060</v>
      </c>
      <c r="E10099" s="43">
        <v>44621</v>
      </c>
    </row>
    <row r="10100" spans="1:5" x14ac:dyDescent="0.25">
      <c r="A10100" s="41" t="s">
        <v>104</v>
      </c>
      <c r="B10100" s="42">
        <v>5.0000000000000001E-3</v>
      </c>
      <c r="C10100" s="42">
        <v>5.31</v>
      </c>
      <c r="D10100" s="42">
        <v>1062</v>
      </c>
      <c r="E10100" s="43">
        <v>44621</v>
      </c>
    </row>
    <row r="10101" spans="1:5" x14ac:dyDescent="0.25">
      <c r="A10101" s="41" t="s">
        <v>104</v>
      </c>
      <c r="B10101" s="42">
        <v>2.8000000000000001E-2</v>
      </c>
      <c r="C10101" s="42">
        <v>29.71</v>
      </c>
      <c r="D10101" s="42">
        <v>1061.07</v>
      </c>
      <c r="E10101" s="43">
        <v>44621</v>
      </c>
    </row>
    <row r="10102" spans="1:5" x14ac:dyDescent="0.25">
      <c r="A10102" s="41" t="s">
        <v>104</v>
      </c>
      <c r="B10102" s="42">
        <v>0.83</v>
      </c>
      <c r="C10102" s="42">
        <v>880.72</v>
      </c>
      <c r="D10102" s="42">
        <v>1061.1099999999999</v>
      </c>
      <c r="E10102" s="43">
        <v>44621</v>
      </c>
    </row>
    <row r="10103" spans="1:5" x14ac:dyDescent="0.25">
      <c r="A10103" s="41" t="s">
        <v>104</v>
      </c>
      <c r="B10103" s="42">
        <v>1.0999999999999999E-2</v>
      </c>
      <c r="C10103" s="42">
        <v>11.67</v>
      </c>
      <c r="D10103" s="42">
        <v>1060.9100000000001</v>
      </c>
      <c r="E10103" s="43">
        <v>44621</v>
      </c>
    </row>
    <row r="10104" spans="1:5" x14ac:dyDescent="0.25">
      <c r="A10104" s="41" t="s">
        <v>104</v>
      </c>
      <c r="B10104" s="42">
        <v>2.1999999999999999E-2</v>
      </c>
      <c r="C10104" s="42">
        <v>23.34</v>
      </c>
      <c r="D10104" s="42">
        <v>1060.9100000000001</v>
      </c>
      <c r="E10104" s="43">
        <v>44621</v>
      </c>
    </row>
    <row r="10105" spans="1:5" x14ac:dyDescent="0.25">
      <c r="A10105" s="41" t="s">
        <v>104</v>
      </c>
      <c r="B10105" s="42">
        <v>1.6E-2</v>
      </c>
      <c r="C10105" s="42">
        <v>16.98</v>
      </c>
      <c r="D10105" s="42">
        <v>1061.25</v>
      </c>
      <c r="E10105" s="43">
        <v>44621</v>
      </c>
    </row>
    <row r="10106" spans="1:5" x14ac:dyDescent="0.25">
      <c r="A10106" s="41" t="s">
        <v>104</v>
      </c>
      <c r="B10106" s="42">
        <v>3.1E-2</v>
      </c>
      <c r="C10106" s="42">
        <v>32.9</v>
      </c>
      <c r="D10106" s="42">
        <v>1061.29</v>
      </c>
      <c r="E10106" s="43">
        <v>44621</v>
      </c>
    </row>
    <row r="10107" spans="1:5" x14ac:dyDescent="0.25">
      <c r="A10107" s="41" t="s">
        <v>104</v>
      </c>
      <c r="B10107" s="42">
        <v>7.0000000000000001E-3</v>
      </c>
      <c r="C10107" s="42">
        <v>7.43</v>
      </c>
      <c r="D10107" s="42">
        <v>1061.43</v>
      </c>
      <c r="E10107" s="43">
        <v>44621</v>
      </c>
    </row>
    <row r="10108" spans="1:5" x14ac:dyDescent="0.25">
      <c r="A10108" s="41" t="s">
        <v>104</v>
      </c>
      <c r="B10108" s="42">
        <v>1.0999999999999999E-2</v>
      </c>
      <c r="C10108" s="42">
        <v>11.68</v>
      </c>
      <c r="D10108" s="42">
        <v>1061.82</v>
      </c>
      <c r="E10108" s="43">
        <v>44621</v>
      </c>
    </row>
    <row r="10109" spans="1:5" x14ac:dyDescent="0.25">
      <c r="A10109" s="41" t="s">
        <v>104</v>
      </c>
      <c r="B10109" s="42">
        <v>5.0000000000000001E-3</v>
      </c>
      <c r="C10109" s="42">
        <v>5.31</v>
      </c>
      <c r="D10109" s="42">
        <v>1062</v>
      </c>
      <c r="E10109" s="43">
        <v>44621</v>
      </c>
    </row>
    <row r="10110" spans="1:5" x14ac:dyDescent="0.25">
      <c r="A10110" s="41" t="s">
        <v>104</v>
      </c>
      <c r="B10110" s="42">
        <v>1.2999999999999999E-2</v>
      </c>
      <c r="C10110" s="42">
        <v>13.79</v>
      </c>
      <c r="D10110" s="42">
        <v>1060.77</v>
      </c>
      <c r="E10110" s="43">
        <v>44621</v>
      </c>
    </row>
    <row r="10111" spans="1:5" x14ac:dyDescent="0.25">
      <c r="A10111" s="41" t="s">
        <v>104</v>
      </c>
      <c r="B10111" s="42">
        <v>9.5000000000000001E-2</v>
      </c>
      <c r="C10111" s="42">
        <v>100.8</v>
      </c>
      <c r="D10111" s="42">
        <v>1061.05</v>
      </c>
      <c r="E10111" s="43">
        <v>44621</v>
      </c>
    </row>
    <row r="10112" spans="1:5" x14ac:dyDescent="0.25">
      <c r="A10112" s="41" t="s">
        <v>104</v>
      </c>
      <c r="B10112" s="42">
        <v>4.0000000000000001E-3</v>
      </c>
      <c r="C10112" s="42">
        <v>4.24</v>
      </c>
      <c r="D10112" s="42">
        <v>1060</v>
      </c>
      <c r="E10112" s="43">
        <v>44621</v>
      </c>
    </row>
    <row r="10113" spans="1:5" x14ac:dyDescent="0.25">
      <c r="A10113" s="41" t="s">
        <v>104</v>
      </c>
      <c r="B10113" s="42">
        <v>0.02</v>
      </c>
      <c r="C10113" s="42">
        <v>21.22</v>
      </c>
      <c r="D10113" s="42">
        <v>1061</v>
      </c>
      <c r="E10113" s="43">
        <v>44621</v>
      </c>
    </row>
    <row r="10114" spans="1:5" x14ac:dyDescent="0.25">
      <c r="A10114" s="41" t="s">
        <v>104</v>
      </c>
      <c r="B10114" s="42">
        <v>2.8000000000000001E-2</v>
      </c>
      <c r="C10114" s="42">
        <v>29.71</v>
      </c>
      <c r="D10114" s="42">
        <v>1061.07</v>
      </c>
      <c r="E10114" s="43">
        <v>44621</v>
      </c>
    </row>
    <row r="10115" spans="1:5" x14ac:dyDescent="0.25">
      <c r="A10115" s="41" t="s">
        <v>104</v>
      </c>
      <c r="B10115" s="42">
        <v>5.0000000000000001E-3</v>
      </c>
      <c r="C10115" s="42">
        <v>5.31</v>
      </c>
      <c r="D10115" s="42">
        <v>1062</v>
      </c>
      <c r="E10115" s="43">
        <v>44621</v>
      </c>
    </row>
    <row r="10116" spans="1:5" x14ac:dyDescent="0.25">
      <c r="A10116" s="41" t="s">
        <v>104</v>
      </c>
      <c r="B10116" s="42">
        <v>2E-3</v>
      </c>
      <c r="C10116" s="42">
        <v>2.12</v>
      </c>
      <c r="D10116" s="42">
        <v>1060</v>
      </c>
      <c r="E10116" s="43">
        <v>44621</v>
      </c>
    </row>
    <row r="10117" spans="1:5" x14ac:dyDescent="0.25">
      <c r="A10117" s="41" t="s">
        <v>104</v>
      </c>
      <c r="B10117" s="42">
        <v>5.0000000000000001E-3</v>
      </c>
      <c r="C10117" s="42">
        <v>5.31</v>
      </c>
      <c r="D10117" s="42">
        <v>1062</v>
      </c>
      <c r="E10117" s="43">
        <v>44621</v>
      </c>
    </row>
    <row r="10118" spans="1:5" x14ac:dyDescent="0.25">
      <c r="A10118" s="41" t="s">
        <v>104</v>
      </c>
      <c r="B10118" s="42">
        <v>4.1000000000000002E-2</v>
      </c>
      <c r="C10118" s="42">
        <v>43.51</v>
      </c>
      <c r="D10118" s="42">
        <v>1061.22</v>
      </c>
      <c r="E10118" s="43">
        <v>44621</v>
      </c>
    </row>
    <row r="10119" spans="1:5" x14ac:dyDescent="0.25">
      <c r="A10119" s="41" t="s">
        <v>104</v>
      </c>
      <c r="B10119" s="42">
        <v>5.0000000000000001E-3</v>
      </c>
      <c r="C10119" s="42">
        <v>5.3</v>
      </c>
      <c r="D10119" s="42">
        <v>1060</v>
      </c>
      <c r="E10119" s="43">
        <v>44621</v>
      </c>
    </row>
    <row r="10120" spans="1:5" x14ac:dyDescent="0.25">
      <c r="A10120" s="41" t="s">
        <v>104</v>
      </c>
      <c r="B10120" s="42">
        <v>4.0000000000000001E-3</v>
      </c>
      <c r="C10120" s="42">
        <v>4.24</v>
      </c>
      <c r="D10120" s="42">
        <v>1060</v>
      </c>
      <c r="E10120" s="43">
        <v>44621</v>
      </c>
    </row>
    <row r="10121" spans="1:5" x14ac:dyDescent="0.25">
      <c r="A10121" s="41" t="s">
        <v>104</v>
      </c>
      <c r="B10121" s="42">
        <v>4.2000000000000003E-2</v>
      </c>
      <c r="C10121" s="42">
        <v>44.57</v>
      </c>
      <c r="D10121" s="42">
        <v>1061.19</v>
      </c>
      <c r="E10121" s="43">
        <v>44621</v>
      </c>
    </row>
    <row r="10122" spans="1:5" x14ac:dyDescent="0.25">
      <c r="A10122" s="41" t="s">
        <v>104</v>
      </c>
      <c r="B10122" s="42">
        <v>0.35199999999999998</v>
      </c>
      <c r="C10122" s="42">
        <v>373.51</v>
      </c>
      <c r="D10122" s="42">
        <v>1061.1099999999999</v>
      </c>
      <c r="E10122" s="43">
        <v>44621</v>
      </c>
    </row>
    <row r="10123" spans="1:5" x14ac:dyDescent="0.25">
      <c r="A10123" s="41" t="s">
        <v>104</v>
      </c>
      <c r="B10123" s="42">
        <v>1.4999999999999999E-2</v>
      </c>
      <c r="C10123" s="42">
        <v>15.91</v>
      </c>
      <c r="D10123" s="42">
        <v>1060.67</v>
      </c>
      <c r="E10123" s="43">
        <v>44621</v>
      </c>
    </row>
    <row r="10124" spans="1:5" x14ac:dyDescent="0.25">
      <c r="A10124" s="41" t="s">
        <v>104</v>
      </c>
      <c r="B10124" s="42">
        <v>6.0000000000000001E-3</v>
      </c>
      <c r="C10124" s="42">
        <v>6.37</v>
      </c>
      <c r="D10124" s="42">
        <v>1061.67</v>
      </c>
      <c r="E10124" s="43">
        <v>44621</v>
      </c>
    </row>
    <row r="10125" spans="1:5" x14ac:dyDescent="0.25">
      <c r="A10125" s="41" t="s">
        <v>104</v>
      </c>
      <c r="B10125" s="42">
        <v>5.0000000000000001E-3</v>
      </c>
      <c r="C10125" s="42">
        <v>5.31</v>
      </c>
      <c r="D10125" s="42">
        <v>1062</v>
      </c>
      <c r="E10125" s="43">
        <v>44621</v>
      </c>
    </row>
    <row r="10126" spans="1:5" x14ac:dyDescent="0.25">
      <c r="A10126" s="41" t="s">
        <v>104</v>
      </c>
      <c r="B10126" s="42">
        <v>1.4E-2</v>
      </c>
      <c r="C10126" s="42">
        <v>14.86</v>
      </c>
      <c r="D10126" s="42">
        <v>1061.43</v>
      </c>
      <c r="E10126" s="43">
        <v>44621</v>
      </c>
    </row>
    <row r="10127" spans="1:5" x14ac:dyDescent="0.25">
      <c r="A10127" s="41" t="s">
        <v>104</v>
      </c>
      <c r="B10127" s="42">
        <v>1.4E-2</v>
      </c>
      <c r="C10127" s="42">
        <v>14.85</v>
      </c>
      <c r="D10127" s="42">
        <v>1060.71</v>
      </c>
      <c r="E10127" s="43">
        <v>44621</v>
      </c>
    </row>
    <row r="10128" spans="1:5" x14ac:dyDescent="0.25">
      <c r="A10128" s="41" t="s">
        <v>104</v>
      </c>
      <c r="B10128" s="42">
        <v>2.9000000000000001E-2</v>
      </c>
      <c r="C10128" s="42">
        <v>30.77</v>
      </c>
      <c r="D10128" s="42">
        <v>1061.03</v>
      </c>
      <c r="E10128" s="43">
        <v>44621</v>
      </c>
    </row>
    <row r="10129" spans="1:5" x14ac:dyDescent="0.25">
      <c r="A10129" s="41" t="s">
        <v>104</v>
      </c>
      <c r="B10129" s="42">
        <v>4.3999999999999997E-2</v>
      </c>
      <c r="C10129" s="42">
        <v>46.69</v>
      </c>
      <c r="D10129" s="42">
        <v>1061.1400000000001</v>
      </c>
      <c r="E10129" s="43">
        <v>44621</v>
      </c>
    </row>
    <row r="10130" spans="1:5" x14ac:dyDescent="0.25">
      <c r="A10130" s="41" t="s">
        <v>104</v>
      </c>
      <c r="B10130" s="42">
        <v>2.5999999999999999E-2</v>
      </c>
      <c r="C10130" s="42">
        <v>27.59</v>
      </c>
      <c r="D10130" s="42">
        <v>1061.1500000000001</v>
      </c>
      <c r="E10130" s="43">
        <v>44621</v>
      </c>
    </row>
    <row r="10131" spans="1:5" x14ac:dyDescent="0.25">
      <c r="A10131" s="41" t="s">
        <v>104</v>
      </c>
      <c r="B10131" s="42">
        <v>1.7000000000000001E-2</v>
      </c>
      <c r="C10131" s="42">
        <v>18.04</v>
      </c>
      <c r="D10131" s="42">
        <v>1061.18</v>
      </c>
      <c r="E10131" s="43">
        <v>44621</v>
      </c>
    </row>
    <row r="10132" spans="1:5" x14ac:dyDescent="0.25">
      <c r="A10132" s="41" t="s">
        <v>104</v>
      </c>
      <c r="B10132" s="42">
        <v>8.0000000000000002E-3</v>
      </c>
      <c r="C10132" s="42">
        <v>8.49</v>
      </c>
      <c r="D10132" s="42">
        <v>1061.25</v>
      </c>
      <c r="E10132" s="43">
        <v>44621</v>
      </c>
    </row>
    <row r="10133" spans="1:5" x14ac:dyDescent="0.25">
      <c r="A10133" s="41" t="s">
        <v>104</v>
      </c>
      <c r="B10133" s="42">
        <v>3.6999999999999998E-2</v>
      </c>
      <c r="C10133" s="42">
        <v>39.26</v>
      </c>
      <c r="D10133" s="42">
        <v>1061.08</v>
      </c>
      <c r="E10133" s="43">
        <v>44621</v>
      </c>
    </row>
    <row r="10134" spans="1:5" x14ac:dyDescent="0.25">
      <c r="A10134" s="41" t="s">
        <v>104</v>
      </c>
      <c r="B10134" s="42">
        <v>0.01</v>
      </c>
      <c r="C10134" s="42">
        <v>10.61</v>
      </c>
      <c r="D10134" s="42">
        <v>1061</v>
      </c>
      <c r="E10134" s="43">
        <v>44621</v>
      </c>
    </row>
    <row r="10135" spans="1:5" x14ac:dyDescent="0.25">
      <c r="A10135" s="41" t="s">
        <v>104</v>
      </c>
      <c r="B10135" s="42">
        <v>5.0000000000000001E-3</v>
      </c>
      <c r="C10135" s="42">
        <v>5.31</v>
      </c>
      <c r="D10135" s="42">
        <v>1062</v>
      </c>
      <c r="E10135" s="43">
        <v>44621</v>
      </c>
    </row>
    <row r="10136" spans="1:5" x14ac:dyDescent="0.25">
      <c r="A10136" s="41" t="s">
        <v>104</v>
      </c>
      <c r="B10136" s="42">
        <v>0.02</v>
      </c>
      <c r="C10136" s="42">
        <v>21.22</v>
      </c>
      <c r="D10136" s="42">
        <v>1061</v>
      </c>
      <c r="E10136" s="43">
        <v>44621</v>
      </c>
    </row>
    <row r="10137" spans="1:5" x14ac:dyDescent="0.25">
      <c r="A10137" s="41" t="s">
        <v>104</v>
      </c>
      <c r="B10137" s="42">
        <v>5.0000000000000001E-3</v>
      </c>
      <c r="C10137" s="42">
        <v>5.31</v>
      </c>
      <c r="D10137" s="42">
        <v>1062</v>
      </c>
      <c r="E10137" s="43">
        <v>44621</v>
      </c>
    </row>
    <row r="10138" spans="1:5" x14ac:dyDescent="0.25">
      <c r="A10138" s="41" t="s">
        <v>104</v>
      </c>
      <c r="B10138" s="42">
        <v>4.2999999999999997E-2</v>
      </c>
      <c r="C10138" s="42">
        <v>45.63</v>
      </c>
      <c r="D10138" s="42">
        <v>1061.1600000000001</v>
      </c>
      <c r="E10138" s="43">
        <v>44621</v>
      </c>
    </row>
    <row r="10139" spans="1:5" x14ac:dyDescent="0.25">
      <c r="A10139" s="41" t="s">
        <v>104</v>
      </c>
      <c r="B10139" s="42">
        <v>1.7999999999999999E-2</v>
      </c>
      <c r="C10139" s="42">
        <v>19.100000000000001</v>
      </c>
      <c r="D10139" s="42">
        <v>1061.1099999999999</v>
      </c>
      <c r="E10139" s="43">
        <v>44621</v>
      </c>
    </row>
    <row r="10140" spans="1:5" x14ac:dyDescent="0.25">
      <c r="A10140" s="41" t="s">
        <v>104</v>
      </c>
      <c r="B10140" s="42">
        <v>1.7999999999999999E-2</v>
      </c>
      <c r="C10140" s="42">
        <v>19.100000000000001</v>
      </c>
      <c r="D10140" s="42">
        <v>1061.1099999999999</v>
      </c>
      <c r="E10140" s="43">
        <v>44621</v>
      </c>
    </row>
    <row r="10141" spans="1:5" x14ac:dyDescent="0.25">
      <c r="A10141" s="41" t="s">
        <v>104</v>
      </c>
      <c r="B10141" s="42">
        <v>2E-3</v>
      </c>
      <c r="C10141" s="42">
        <v>2.12</v>
      </c>
      <c r="D10141" s="42">
        <v>1060</v>
      </c>
      <c r="E10141" s="43">
        <v>44621</v>
      </c>
    </row>
    <row r="10142" spans="1:5" x14ac:dyDescent="0.25">
      <c r="A10142" s="41" t="s">
        <v>104</v>
      </c>
      <c r="B10142" s="42">
        <v>6.0000000000000001E-3</v>
      </c>
      <c r="C10142" s="42">
        <v>6.37</v>
      </c>
      <c r="D10142" s="42">
        <v>1061.67</v>
      </c>
      <c r="E10142" s="43">
        <v>44621</v>
      </c>
    </row>
    <row r="10143" spans="1:5" x14ac:dyDescent="0.25">
      <c r="A10143" s="41" t="s">
        <v>104</v>
      </c>
      <c r="B10143" s="42">
        <v>1.7999999999999999E-2</v>
      </c>
      <c r="C10143" s="42">
        <v>19.100000000000001</v>
      </c>
      <c r="D10143" s="42">
        <v>1061.1099999999999</v>
      </c>
      <c r="E10143" s="43">
        <v>44621</v>
      </c>
    </row>
    <row r="10144" spans="1:5" x14ac:dyDescent="0.25">
      <c r="A10144" s="41" t="s">
        <v>104</v>
      </c>
      <c r="B10144" s="42">
        <v>1.4E-2</v>
      </c>
      <c r="C10144" s="42">
        <v>14.85</v>
      </c>
      <c r="D10144" s="42">
        <v>1060.71</v>
      </c>
      <c r="E10144" s="43">
        <v>44621</v>
      </c>
    </row>
    <row r="10145" spans="1:5" x14ac:dyDescent="0.25">
      <c r="A10145" s="41" t="s">
        <v>104</v>
      </c>
      <c r="B10145" s="42">
        <v>8.0000000000000002E-3</v>
      </c>
      <c r="C10145" s="42">
        <v>8.49</v>
      </c>
      <c r="D10145" s="42">
        <v>1061.25</v>
      </c>
      <c r="E10145" s="43">
        <v>44621</v>
      </c>
    </row>
    <row r="10146" spans="1:5" x14ac:dyDescent="0.25">
      <c r="A10146" s="41" t="s">
        <v>104</v>
      </c>
      <c r="B10146" s="42">
        <v>1.2999999999999999E-2</v>
      </c>
      <c r="C10146" s="42">
        <v>13.79</v>
      </c>
      <c r="D10146" s="42">
        <v>1060.77</v>
      </c>
      <c r="E10146" s="43">
        <v>44621</v>
      </c>
    </row>
    <row r="10147" spans="1:5" x14ac:dyDescent="0.25">
      <c r="A10147" s="41" t="s">
        <v>104</v>
      </c>
      <c r="B10147" s="42">
        <v>2.1000000000000001E-2</v>
      </c>
      <c r="C10147" s="42">
        <v>22.28</v>
      </c>
      <c r="D10147" s="42">
        <v>1060.95</v>
      </c>
      <c r="E10147" s="43">
        <v>44621</v>
      </c>
    </row>
    <row r="10148" spans="1:5" x14ac:dyDescent="0.25">
      <c r="A10148" s="41" t="s">
        <v>104</v>
      </c>
      <c r="B10148" s="42">
        <v>0.84399999999999997</v>
      </c>
      <c r="C10148" s="42">
        <v>895.58</v>
      </c>
      <c r="D10148" s="42">
        <v>1061.1099999999999</v>
      </c>
      <c r="E10148" s="43">
        <v>44621</v>
      </c>
    </row>
    <row r="10149" spans="1:5" x14ac:dyDescent="0.25">
      <c r="A10149" s="41" t="s">
        <v>104</v>
      </c>
      <c r="B10149" s="42">
        <v>5.0000000000000001E-3</v>
      </c>
      <c r="C10149" s="42">
        <v>5.3</v>
      </c>
      <c r="D10149" s="42">
        <v>1060</v>
      </c>
      <c r="E10149" s="43">
        <v>44621</v>
      </c>
    </row>
    <row r="10150" spans="1:5" x14ac:dyDescent="0.25">
      <c r="A10150" s="41" t="s">
        <v>104</v>
      </c>
      <c r="B10150" s="42">
        <v>2.1000000000000001E-2</v>
      </c>
      <c r="C10150" s="42">
        <v>22.28</v>
      </c>
      <c r="D10150" s="42">
        <v>1060.95</v>
      </c>
      <c r="E10150" s="43">
        <v>44621</v>
      </c>
    </row>
    <row r="10151" spans="1:5" x14ac:dyDescent="0.25">
      <c r="A10151" s="41" t="s">
        <v>104</v>
      </c>
      <c r="B10151" s="42">
        <v>1.6E-2</v>
      </c>
      <c r="C10151" s="42">
        <v>16.98</v>
      </c>
      <c r="D10151" s="42">
        <v>1061.25</v>
      </c>
      <c r="E10151" s="43">
        <v>44621</v>
      </c>
    </row>
    <row r="10152" spans="1:5" x14ac:dyDescent="0.25">
      <c r="A10152" s="41" t="s">
        <v>104</v>
      </c>
      <c r="B10152" s="42">
        <v>6.0000000000000001E-3</v>
      </c>
      <c r="C10152" s="42">
        <v>6.37</v>
      </c>
      <c r="D10152" s="42">
        <v>1061.67</v>
      </c>
      <c r="E10152" s="43">
        <v>44621</v>
      </c>
    </row>
    <row r="10153" spans="1:5" x14ac:dyDescent="0.25">
      <c r="A10153" s="41" t="s">
        <v>104</v>
      </c>
      <c r="B10153" s="42">
        <v>1.2E-2</v>
      </c>
      <c r="C10153" s="42">
        <v>12.73</v>
      </c>
      <c r="D10153" s="42">
        <v>1060.83</v>
      </c>
      <c r="E10153" s="43">
        <v>44621</v>
      </c>
    </row>
    <row r="10154" spans="1:5" x14ac:dyDescent="0.25">
      <c r="A10154" s="41" t="s">
        <v>104</v>
      </c>
      <c r="B10154" s="42">
        <v>7.0000000000000001E-3</v>
      </c>
      <c r="C10154" s="42">
        <v>7.43</v>
      </c>
      <c r="D10154" s="42">
        <v>1061.43</v>
      </c>
      <c r="E10154" s="43">
        <v>44621</v>
      </c>
    </row>
    <row r="10155" spans="1:5" x14ac:dyDescent="0.25">
      <c r="A10155" s="41" t="s">
        <v>104</v>
      </c>
      <c r="B10155" s="42">
        <v>3.0000000000000001E-3</v>
      </c>
      <c r="C10155" s="42">
        <v>3.18</v>
      </c>
      <c r="D10155" s="42">
        <v>1060</v>
      </c>
      <c r="E10155" s="43">
        <v>44621</v>
      </c>
    </row>
    <row r="10156" spans="1:5" x14ac:dyDescent="0.25">
      <c r="A10156" s="41" t="s">
        <v>104</v>
      </c>
      <c r="B10156" s="42">
        <v>4.0000000000000001E-3</v>
      </c>
      <c r="C10156" s="42">
        <v>4.24</v>
      </c>
      <c r="D10156" s="42">
        <v>1060</v>
      </c>
      <c r="E10156" s="43">
        <v>44621</v>
      </c>
    </row>
    <row r="10157" spans="1:5" x14ac:dyDescent="0.25">
      <c r="A10157" s="41" t="s">
        <v>104</v>
      </c>
      <c r="B10157" s="42">
        <v>0.01</v>
      </c>
      <c r="C10157" s="42">
        <v>10.62</v>
      </c>
      <c r="D10157" s="42">
        <v>1062</v>
      </c>
      <c r="E10157" s="43">
        <v>44621</v>
      </c>
    </row>
    <row r="10158" spans="1:5" x14ac:dyDescent="0.25">
      <c r="A10158" s="41" t="s">
        <v>104</v>
      </c>
      <c r="B10158" s="42">
        <v>1.7999999999999999E-2</v>
      </c>
      <c r="C10158" s="42">
        <v>19.100000000000001</v>
      </c>
      <c r="D10158" s="42">
        <v>1061.1099999999999</v>
      </c>
      <c r="E10158" s="43">
        <v>44621</v>
      </c>
    </row>
    <row r="10159" spans="1:5" x14ac:dyDescent="0.25">
      <c r="A10159" s="41" t="s">
        <v>104</v>
      </c>
      <c r="B10159" s="42">
        <v>4.7E-2</v>
      </c>
      <c r="C10159" s="42">
        <v>49.86</v>
      </c>
      <c r="D10159" s="42">
        <v>1060.8499999999999</v>
      </c>
      <c r="E10159" s="43">
        <v>44621</v>
      </c>
    </row>
    <row r="10160" spans="1:5" x14ac:dyDescent="0.25">
      <c r="A10160" s="41" t="s">
        <v>104</v>
      </c>
      <c r="B10160" s="42">
        <v>5.5E-2</v>
      </c>
      <c r="C10160" s="42">
        <v>58.38</v>
      </c>
      <c r="D10160" s="42">
        <v>1061.45</v>
      </c>
      <c r="E10160" s="43">
        <v>44621</v>
      </c>
    </row>
    <row r="10161" spans="1:5" x14ac:dyDescent="0.25">
      <c r="A10161" s="41" t="s">
        <v>104</v>
      </c>
      <c r="B10161" s="42">
        <v>5.0000000000000001E-3</v>
      </c>
      <c r="C10161" s="42">
        <v>5.31</v>
      </c>
      <c r="D10161" s="42">
        <v>1062</v>
      </c>
      <c r="E10161" s="43">
        <v>44621</v>
      </c>
    </row>
    <row r="10162" spans="1:5" x14ac:dyDescent="0.25">
      <c r="A10162" s="41" t="s">
        <v>104</v>
      </c>
      <c r="B10162" s="42">
        <v>1.7000000000000001E-2</v>
      </c>
      <c r="C10162" s="42">
        <v>18.04</v>
      </c>
      <c r="D10162" s="42">
        <v>1061.18</v>
      </c>
      <c r="E10162" s="43">
        <v>44621</v>
      </c>
    </row>
    <row r="10163" spans="1:5" x14ac:dyDescent="0.25">
      <c r="A10163" s="41" t="s">
        <v>104</v>
      </c>
      <c r="B10163" s="42">
        <v>2.4E-2</v>
      </c>
      <c r="C10163" s="42">
        <v>25.47</v>
      </c>
      <c r="D10163" s="42">
        <v>1061.25</v>
      </c>
      <c r="E10163" s="43">
        <v>44621</v>
      </c>
    </row>
    <row r="10164" spans="1:5" x14ac:dyDescent="0.25">
      <c r="A10164" s="41" t="s">
        <v>104</v>
      </c>
      <c r="B10164" s="42">
        <v>0.47</v>
      </c>
      <c r="C10164" s="42">
        <v>498.71</v>
      </c>
      <c r="D10164" s="42">
        <v>1061.0899999999999</v>
      </c>
      <c r="E10164" s="43">
        <v>44621</v>
      </c>
    </row>
    <row r="10165" spans="1:5" x14ac:dyDescent="0.25">
      <c r="A10165" s="41" t="s">
        <v>104</v>
      </c>
      <c r="B10165" s="42">
        <v>2.4E-2</v>
      </c>
      <c r="C10165" s="42">
        <v>25.47</v>
      </c>
      <c r="D10165" s="42">
        <v>1061.25</v>
      </c>
      <c r="E10165" s="43">
        <v>44621</v>
      </c>
    </row>
    <row r="10166" spans="1:5" x14ac:dyDescent="0.25">
      <c r="A10166" s="41" t="s">
        <v>50</v>
      </c>
      <c r="B10166" s="42">
        <v>1.587</v>
      </c>
      <c r="C10166" s="42">
        <v>1587</v>
      </c>
      <c r="D10166" s="42">
        <v>1000</v>
      </c>
      <c r="E10166" s="43">
        <v>44621</v>
      </c>
    </row>
    <row r="10167" spans="1:5" x14ac:dyDescent="0.25">
      <c r="A10167" s="41" t="s">
        <v>50</v>
      </c>
      <c r="B10167" s="42">
        <v>1.587</v>
      </c>
      <c r="C10167" s="42">
        <v>1587</v>
      </c>
      <c r="D10167" s="42">
        <v>1000</v>
      </c>
      <c r="E10167" s="43">
        <v>44621</v>
      </c>
    </row>
    <row r="10168" spans="1:5" x14ac:dyDescent="0.25">
      <c r="A10168" s="41" t="s">
        <v>50</v>
      </c>
      <c r="B10168" s="42">
        <v>0.7</v>
      </c>
      <c r="C10168" s="42">
        <v>691.02</v>
      </c>
      <c r="D10168" s="42">
        <v>987.17</v>
      </c>
      <c r="E10168" s="43">
        <v>44621</v>
      </c>
    </row>
    <row r="10169" spans="1:5" x14ac:dyDescent="0.25">
      <c r="A10169" s="41" t="s">
        <v>50</v>
      </c>
      <c r="B10169" s="42">
        <v>0.7</v>
      </c>
      <c r="C10169" s="42">
        <v>682.49</v>
      </c>
      <c r="D10169" s="42">
        <v>974.99</v>
      </c>
      <c r="E10169" s="43">
        <v>44621</v>
      </c>
    </row>
    <row r="10170" spans="1:5" x14ac:dyDescent="0.25">
      <c r="A10170" s="41" t="s">
        <v>50</v>
      </c>
      <c r="B10170" s="42">
        <v>0.7</v>
      </c>
      <c r="C10170" s="42">
        <v>682.49</v>
      </c>
      <c r="D10170" s="42">
        <v>974.99</v>
      </c>
      <c r="E10170" s="43">
        <v>44621</v>
      </c>
    </row>
    <row r="10171" spans="1:5" x14ac:dyDescent="0.25">
      <c r="A10171" s="41" t="s">
        <v>50</v>
      </c>
      <c r="B10171" s="42">
        <v>0.7</v>
      </c>
      <c r="C10171" s="42">
        <v>682.49</v>
      </c>
      <c r="D10171" s="42">
        <v>974.99</v>
      </c>
      <c r="E10171" s="43">
        <v>44621</v>
      </c>
    </row>
    <row r="10172" spans="1:5" x14ac:dyDescent="0.25">
      <c r="A10172" s="41" t="s">
        <v>50</v>
      </c>
      <c r="B10172" s="42">
        <v>0.7</v>
      </c>
      <c r="C10172" s="42">
        <v>682.49</v>
      </c>
      <c r="D10172" s="42">
        <v>974.99</v>
      </c>
      <c r="E10172" s="43">
        <v>44621</v>
      </c>
    </row>
    <row r="10173" spans="1:5" x14ac:dyDescent="0.25">
      <c r="A10173" s="41" t="s">
        <v>50</v>
      </c>
      <c r="B10173" s="42">
        <v>0.7</v>
      </c>
      <c r="C10173" s="42">
        <v>682.5</v>
      </c>
      <c r="D10173" s="42">
        <v>975</v>
      </c>
      <c r="E10173" s="43">
        <v>44621</v>
      </c>
    </row>
    <row r="10174" spans="1:5" x14ac:dyDescent="0.25">
      <c r="A10174" s="41" t="s">
        <v>50</v>
      </c>
      <c r="B10174" s="42">
        <v>0.76</v>
      </c>
      <c r="C10174" s="42">
        <v>740.99</v>
      </c>
      <c r="D10174" s="42">
        <v>974.99</v>
      </c>
      <c r="E10174" s="43">
        <v>44621</v>
      </c>
    </row>
    <row r="10175" spans="1:5" x14ac:dyDescent="0.25">
      <c r="A10175" s="41" t="s">
        <v>50</v>
      </c>
      <c r="B10175" s="42">
        <v>0.7</v>
      </c>
      <c r="C10175" s="42">
        <v>682.5</v>
      </c>
      <c r="D10175" s="42">
        <v>975</v>
      </c>
      <c r="E10175" s="43">
        <v>44621</v>
      </c>
    </row>
    <row r="10176" spans="1:5" x14ac:dyDescent="0.25">
      <c r="A10176" s="41" t="s">
        <v>50</v>
      </c>
      <c r="B10176" s="42">
        <v>0.23300000000000001</v>
      </c>
      <c r="C10176" s="42">
        <v>227.17</v>
      </c>
      <c r="D10176" s="42">
        <v>974.98</v>
      </c>
      <c r="E10176" s="43">
        <v>44621</v>
      </c>
    </row>
    <row r="10177" spans="1:5" x14ac:dyDescent="0.25">
      <c r="A10177" s="41" t="s">
        <v>50</v>
      </c>
      <c r="B10177" s="42">
        <v>10.007</v>
      </c>
      <c r="C10177" s="42">
        <v>9994.32</v>
      </c>
      <c r="D10177" s="42">
        <v>998.73</v>
      </c>
      <c r="E10177" s="43">
        <v>44621</v>
      </c>
    </row>
    <row r="10178" spans="1:5" x14ac:dyDescent="0.25">
      <c r="A10178" s="41" t="s">
        <v>50</v>
      </c>
      <c r="B10178" s="42">
        <v>1.587</v>
      </c>
      <c r="C10178" s="42">
        <v>1587</v>
      </c>
      <c r="D10178" s="42">
        <v>1000</v>
      </c>
      <c r="E10178" s="43">
        <v>44621</v>
      </c>
    </row>
    <row r="10179" spans="1:5" x14ac:dyDescent="0.25">
      <c r="A10179" s="41" t="s">
        <v>50</v>
      </c>
      <c r="B10179" s="42">
        <v>1.587</v>
      </c>
      <c r="C10179" s="42">
        <v>1587</v>
      </c>
      <c r="D10179" s="42">
        <v>1000</v>
      </c>
      <c r="E10179" s="43">
        <v>44621</v>
      </c>
    </row>
    <row r="10180" spans="1:5" x14ac:dyDescent="0.25">
      <c r="A10180" s="41" t="s">
        <v>50</v>
      </c>
      <c r="B10180" s="42">
        <v>1.587</v>
      </c>
      <c r="C10180" s="42">
        <v>1587</v>
      </c>
      <c r="D10180" s="42">
        <v>1000</v>
      </c>
      <c r="E10180" s="43">
        <v>44621</v>
      </c>
    </row>
    <row r="10181" spans="1:5" x14ac:dyDescent="0.25">
      <c r="A10181" s="41" t="s">
        <v>50</v>
      </c>
      <c r="B10181" s="42">
        <v>1.587</v>
      </c>
      <c r="C10181" s="42">
        <v>1587</v>
      </c>
      <c r="D10181" s="42">
        <v>1000</v>
      </c>
      <c r="E10181" s="43">
        <v>44621</v>
      </c>
    </row>
    <row r="10182" spans="1:5" x14ac:dyDescent="0.25">
      <c r="A10182" s="41" t="s">
        <v>50</v>
      </c>
      <c r="B10182" s="42">
        <v>1.002</v>
      </c>
      <c r="C10182" s="42">
        <v>1002</v>
      </c>
      <c r="D10182" s="42">
        <v>1000</v>
      </c>
      <c r="E10182" s="43">
        <v>44621</v>
      </c>
    </row>
    <row r="10183" spans="1:5" x14ac:dyDescent="0.25">
      <c r="A10183" s="41" t="s">
        <v>50</v>
      </c>
      <c r="B10183" s="42">
        <v>1.9530000000000001</v>
      </c>
      <c r="C10183" s="42">
        <v>1953</v>
      </c>
      <c r="D10183" s="42">
        <v>1000</v>
      </c>
      <c r="E10183" s="43">
        <v>44621</v>
      </c>
    </row>
    <row r="10184" spans="1:5" x14ac:dyDescent="0.25">
      <c r="A10184" s="41" t="s">
        <v>50</v>
      </c>
      <c r="B10184" s="42">
        <v>1.653</v>
      </c>
      <c r="C10184" s="42">
        <v>1653</v>
      </c>
      <c r="D10184" s="42">
        <v>1000</v>
      </c>
      <c r="E10184" s="43">
        <v>44621</v>
      </c>
    </row>
    <row r="10185" spans="1:5" x14ac:dyDescent="0.25">
      <c r="A10185" s="41" t="s">
        <v>50</v>
      </c>
      <c r="B10185" s="42">
        <v>1.587</v>
      </c>
      <c r="C10185" s="42">
        <v>1587</v>
      </c>
      <c r="D10185" s="42">
        <v>1000</v>
      </c>
      <c r="E10185" s="43">
        <v>44621</v>
      </c>
    </row>
    <row r="10186" spans="1:5" x14ac:dyDescent="0.25">
      <c r="A10186" s="41" t="s">
        <v>50</v>
      </c>
      <c r="B10186" s="42">
        <v>1.587</v>
      </c>
      <c r="C10186" s="42">
        <v>1587</v>
      </c>
      <c r="D10186" s="42">
        <v>1000</v>
      </c>
      <c r="E10186" s="43">
        <v>44621</v>
      </c>
    </row>
    <row r="10187" spans="1:5" x14ac:dyDescent="0.25">
      <c r="A10187" s="41" t="s">
        <v>50</v>
      </c>
      <c r="B10187" s="42">
        <v>1.587</v>
      </c>
      <c r="C10187" s="42">
        <v>1587</v>
      </c>
      <c r="D10187" s="42">
        <v>1000</v>
      </c>
      <c r="E10187" s="43">
        <v>44621</v>
      </c>
    </row>
    <row r="10188" spans="1:5" x14ac:dyDescent="0.25">
      <c r="A10188" s="41" t="s">
        <v>50</v>
      </c>
      <c r="B10188" s="42">
        <v>1.2</v>
      </c>
      <c r="C10188" s="42">
        <v>1200</v>
      </c>
      <c r="D10188" s="42">
        <v>1000</v>
      </c>
      <c r="E10188" s="43">
        <v>44621</v>
      </c>
    </row>
    <row r="10189" spans="1:5" x14ac:dyDescent="0.25">
      <c r="A10189" s="41" t="s">
        <v>50</v>
      </c>
      <c r="B10189" s="42">
        <v>0.433</v>
      </c>
      <c r="C10189" s="42">
        <v>433</v>
      </c>
      <c r="D10189" s="42">
        <v>1000</v>
      </c>
      <c r="E10189" s="43">
        <v>44621</v>
      </c>
    </row>
    <row r="10190" spans="1:5" x14ac:dyDescent="0.25">
      <c r="A10190" s="41" t="s">
        <v>50</v>
      </c>
      <c r="B10190" s="42">
        <v>1.1279999999999999</v>
      </c>
      <c r="C10190" s="42">
        <v>1123.8</v>
      </c>
      <c r="D10190" s="42">
        <v>996.28</v>
      </c>
      <c r="E10190" s="43">
        <v>44621</v>
      </c>
    </row>
    <row r="10191" spans="1:5" x14ac:dyDescent="0.25">
      <c r="A10191" s="41" t="s">
        <v>50</v>
      </c>
      <c r="B10191" s="42">
        <v>1.421</v>
      </c>
      <c r="C10191" s="42">
        <v>1415.72</v>
      </c>
      <c r="D10191" s="42">
        <v>996.28</v>
      </c>
      <c r="E10191" s="43">
        <v>44621</v>
      </c>
    </row>
    <row r="10192" spans="1:5" x14ac:dyDescent="0.25">
      <c r="A10192" s="41" t="s">
        <v>50</v>
      </c>
      <c r="B10192" s="42">
        <v>1.1279999999999999</v>
      </c>
      <c r="C10192" s="42">
        <v>1126.69</v>
      </c>
      <c r="D10192" s="42">
        <v>998.84</v>
      </c>
      <c r="E10192" s="43">
        <v>44621</v>
      </c>
    </row>
    <row r="10193" spans="1:5" x14ac:dyDescent="0.25">
      <c r="A10193" s="41" t="s">
        <v>50</v>
      </c>
      <c r="B10193" s="42">
        <v>1.1279999999999999</v>
      </c>
      <c r="C10193" s="42">
        <v>1128</v>
      </c>
      <c r="D10193" s="42">
        <v>1000</v>
      </c>
      <c r="E10193" s="43">
        <v>44621</v>
      </c>
    </row>
    <row r="10194" spans="1:5" x14ac:dyDescent="0.25">
      <c r="A10194" s="41" t="s">
        <v>50</v>
      </c>
      <c r="B10194" s="42">
        <v>1.1279999999999999</v>
      </c>
      <c r="C10194" s="42">
        <v>1128</v>
      </c>
      <c r="D10194" s="42">
        <v>1000</v>
      </c>
      <c r="E10194" s="43">
        <v>44621</v>
      </c>
    </row>
    <row r="10195" spans="1:5" x14ac:dyDescent="0.25">
      <c r="A10195" s="41" t="s">
        <v>50</v>
      </c>
      <c r="B10195" s="42">
        <v>1.1279999999999999</v>
      </c>
      <c r="C10195" s="42">
        <v>1128</v>
      </c>
      <c r="D10195" s="42">
        <v>1000</v>
      </c>
      <c r="E10195" s="43">
        <v>44621</v>
      </c>
    </row>
    <row r="10196" spans="1:5" x14ac:dyDescent="0.25">
      <c r="A10196" s="41" t="s">
        <v>50</v>
      </c>
      <c r="B10196" s="42">
        <v>1.167</v>
      </c>
      <c r="C10196" s="42">
        <v>1167</v>
      </c>
      <c r="D10196" s="42">
        <v>1000</v>
      </c>
      <c r="E10196" s="43">
        <v>44621</v>
      </c>
    </row>
    <row r="10197" spans="1:5" x14ac:dyDescent="0.25">
      <c r="A10197" s="41" t="s">
        <v>50</v>
      </c>
      <c r="B10197" s="42">
        <v>1.167</v>
      </c>
      <c r="C10197" s="42">
        <v>1167</v>
      </c>
      <c r="D10197" s="42">
        <v>1000</v>
      </c>
      <c r="E10197" s="43">
        <v>44621</v>
      </c>
    </row>
    <row r="10198" spans="1:5" x14ac:dyDescent="0.25">
      <c r="A10198" s="41" t="s">
        <v>99</v>
      </c>
      <c r="B10198" s="42">
        <v>0.6</v>
      </c>
      <c r="C10198" s="42">
        <v>300</v>
      </c>
      <c r="D10198" s="42">
        <v>500</v>
      </c>
      <c r="E10198" s="43">
        <v>44621</v>
      </c>
    </row>
    <row r="10199" spans="1:5" x14ac:dyDescent="0.25">
      <c r="A10199" s="41" t="s">
        <v>99</v>
      </c>
      <c r="B10199" s="42">
        <v>0.6</v>
      </c>
      <c r="C10199" s="42">
        <v>300</v>
      </c>
      <c r="D10199" s="42">
        <v>500</v>
      </c>
      <c r="E10199" s="43">
        <v>44621</v>
      </c>
    </row>
    <row r="10200" spans="1:5" x14ac:dyDescent="0.25">
      <c r="A10200" s="41" t="s">
        <v>99</v>
      </c>
      <c r="B10200" s="42">
        <v>0.9</v>
      </c>
      <c r="C10200" s="42">
        <v>450</v>
      </c>
      <c r="D10200" s="42">
        <v>500</v>
      </c>
      <c r="E10200" s="43">
        <v>44621</v>
      </c>
    </row>
    <row r="10201" spans="1:5" x14ac:dyDescent="0.25">
      <c r="A10201" s="41" t="s">
        <v>99</v>
      </c>
      <c r="B10201" s="42">
        <v>0.3</v>
      </c>
      <c r="C10201" s="42">
        <v>150</v>
      </c>
      <c r="D10201" s="42">
        <v>500</v>
      </c>
      <c r="E10201" s="43">
        <v>44621</v>
      </c>
    </row>
    <row r="10202" spans="1:5" x14ac:dyDescent="0.25">
      <c r="A10202" s="41" t="s">
        <v>99</v>
      </c>
      <c r="B10202" s="42">
        <v>0.3</v>
      </c>
      <c r="C10202" s="42">
        <v>150</v>
      </c>
      <c r="D10202" s="42">
        <v>500</v>
      </c>
      <c r="E10202" s="43">
        <v>44621</v>
      </c>
    </row>
    <row r="10203" spans="1:5" x14ac:dyDescent="0.25">
      <c r="A10203" s="41" t="s">
        <v>99</v>
      </c>
      <c r="B10203" s="42">
        <v>0.3</v>
      </c>
      <c r="C10203" s="42">
        <v>150</v>
      </c>
      <c r="D10203" s="42">
        <v>500</v>
      </c>
      <c r="E10203" s="43">
        <v>44621</v>
      </c>
    </row>
    <row r="10204" spans="1:5" x14ac:dyDescent="0.25">
      <c r="A10204" s="41" t="s">
        <v>99</v>
      </c>
      <c r="B10204" s="42">
        <v>0.3</v>
      </c>
      <c r="C10204" s="42">
        <v>150</v>
      </c>
      <c r="D10204" s="42">
        <v>500</v>
      </c>
      <c r="E10204" s="43">
        <v>44621</v>
      </c>
    </row>
    <row r="10205" spans="1:5" x14ac:dyDescent="0.25">
      <c r="A10205" s="41" t="s">
        <v>99</v>
      </c>
      <c r="B10205" s="42">
        <v>0.3</v>
      </c>
      <c r="C10205" s="42">
        <v>150</v>
      </c>
      <c r="D10205" s="42">
        <v>500</v>
      </c>
      <c r="E10205" s="43">
        <v>44621</v>
      </c>
    </row>
    <row r="10206" spans="1:5" x14ac:dyDescent="0.25">
      <c r="A10206" s="41" t="s">
        <v>99</v>
      </c>
      <c r="B10206" s="42">
        <v>0.3</v>
      </c>
      <c r="C10206" s="42">
        <v>150</v>
      </c>
      <c r="D10206" s="42">
        <v>500</v>
      </c>
      <c r="E10206" s="43">
        <v>44621</v>
      </c>
    </row>
    <row r="10207" spans="1:5" x14ac:dyDescent="0.25">
      <c r="A10207" s="41" t="s">
        <v>99</v>
      </c>
      <c r="B10207" s="42">
        <v>0.3</v>
      </c>
      <c r="C10207" s="42">
        <v>150</v>
      </c>
      <c r="D10207" s="42">
        <v>500</v>
      </c>
      <c r="E10207" s="43">
        <v>44621</v>
      </c>
    </row>
    <row r="10208" spans="1:5" x14ac:dyDescent="0.25">
      <c r="A10208" s="41" t="s">
        <v>99</v>
      </c>
      <c r="B10208" s="42">
        <v>0.3</v>
      </c>
      <c r="C10208" s="42">
        <v>150</v>
      </c>
      <c r="D10208" s="42">
        <v>500</v>
      </c>
      <c r="E10208" s="43">
        <v>44621</v>
      </c>
    </row>
    <row r="10209" spans="1:5" x14ac:dyDescent="0.25">
      <c r="A10209" s="41" t="s">
        <v>99</v>
      </c>
      <c r="B10209" s="42">
        <v>0.3</v>
      </c>
      <c r="C10209" s="42">
        <v>150</v>
      </c>
      <c r="D10209" s="42">
        <v>500</v>
      </c>
      <c r="E10209" s="43">
        <v>44621</v>
      </c>
    </row>
    <row r="10210" spans="1:5" x14ac:dyDescent="0.25">
      <c r="A10210" s="41" t="s">
        <v>99</v>
      </c>
      <c r="B10210" s="42">
        <v>0.3</v>
      </c>
      <c r="C10210" s="42">
        <v>150</v>
      </c>
      <c r="D10210" s="42">
        <v>500</v>
      </c>
      <c r="E10210" s="43">
        <v>44621</v>
      </c>
    </row>
    <row r="10211" spans="1:5" x14ac:dyDescent="0.25">
      <c r="A10211" s="41" t="s">
        <v>99</v>
      </c>
      <c r="B10211" s="42">
        <v>0.3</v>
      </c>
      <c r="C10211" s="42">
        <v>150</v>
      </c>
      <c r="D10211" s="42">
        <v>500</v>
      </c>
      <c r="E10211" s="43">
        <v>44621</v>
      </c>
    </row>
    <row r="10212" spans="1:5" x14ac:dyDescent="0.25">
      <c r="A10212" s="41" t="s">
        <v>99</v>
      </c>
      <c r="B10212" s="42">
        <v>0.3</v>
      </c>
      <c r="C10212" s="42">
        <v>150</v>
      </c>
      <c r="D10212" s="42">
        <v>500</v>
      </c>
      <c r="E10212" s="43">
        <v>44621</v>
      </c>
    </row>
    <row r="10213" spans="1:5" x14ac:dyDescent="0.25">
      <c r="A10213" s="41" t="s">
        <v>99</v>
      </c>
      <c r="B10213" s="42">
        <v>0.3</v>
      </c>
      <c r="C10213" s="42">
        <v>150</v>
      </c>
      <c r="D10213" s="42">
        <v>500</v>
      </c>
      <c r="E10213" s="43">
        <v>44621</v>
      </c>
    </row>
    <row r="10214" spans="1:5" x14ac:dyDescent="0.25">
      <c r="A10214" s="41" t="s">
        <v>99</v>
      </c>
      <c r="B10214" s="42">
        <v>0.3</v>
      </c>
      <c r="C10214" s="42">
        <v>150</v>
      </c>
      <c r="D10214" s="42">
        <v>500</v>
      </c>
      <c r="E10214" s="43">
        <v>44621</v>
      </c>
    </row>
    <row r="10215" spans="1:5" x14ac:dyDescent="0.25">
      <c r="A10215" s="41" t="s">
        <v>99</v>
      </c>
      <c r="B10215" s="42">
        <v>0.3</v>
      </c>
      <c r="C10215" s="42">
        <v>150</v>
      </c>
      <c r="D10215" s="42">
        <v>500</v>
      </c>
      <c r="E10215" s="43">
        <v>44621</v>
      </c>
    </row>
    <row r="10216" spans="1:5" x14ac:dyDescent="0.25">
      <c r="A10216" s="41" t="s">
        <v>99</v>
      </c>
      <c r="B10216" s="42">
        <v>0.3</v>
      </c>
      <c r="C10216" s="42">
        <v>150</v>
      </c>
      <c r="D10216" s="42">
        <v>500</v>
      </c>
      <c r="E10216" s="43">
        <v>44621</v>
      </c>
    </row>
    <row r="10217" spans="1:5" x14ac:dyDescent="0.25">
      <c r="A10217" s="41" t="s">
        <v>99</v>
      </c>
      <c r="B10217" s="42">
        <v>0.3</v>
      </c>
      <c r="C10217" s="42">
        <v>150</v>
      </c>
      <c r="D10217" s="42">
        <v>500</v>
      </c>
      <c r="E10217" s="43">
        <v>44621</v>
      </c>
    </row>
    <row r="10218" spans="1:5" x14ac:dyDescent="0.25">
      <c r="A10218" s="41" t="s">
        <v>99</v>
      </c>
      <c r="B10218" s="42">
        <v>0.36</v>
      </c>
      <c r="C10218" s="42">
        <v>180</v>
      </c>
      <c r="D10218" s="42">
        <v>500</v>
      </c>
      <c r="E10218" s="43">
        <v>44621</v>
      </c>
    </row>
    <row r="10219" spans="1:5" x14ac:dyDescent="0.25">
      <c r="A10219" s="41" t="s">
        <v>99</v>
      </c>
      <c r="B10219" s="42">
        <v>0.6</v>
      </c>
      <c r="C10219" s="42">
        <v>300</v>
      </c>
      <c r="D10219" s="42">
        <v>500</v>
      </c>
      <c r="E10219" s="43">
        <v>44621</v>
      </c>
    </row>
    <row r="10220" spans="1:5" x14ac:dyDescent="0.25">
      <c r="A10220" s="41" t="s">
        <v>99</v>
      </c>
      <c r="B10220" s="42">
        <v>0.6</v>
      </c>
      <c r="C10220" s="42">
        <v>300</v>
      </c>
      <c r="D10220" s="42">
        <v>500</v>
      </c>
      <c r="E10220" s="43">
        <v>44621</v>
      </c>
    </row>
    <row r="10221" spans="1:5" x14ac:dyDescent="0.25">
      <c r="A10221" s="41" t="s">
        <v>99</v>
      </c>
      <c r="B10221" s="42">
        <v>0.6</v>
      </c>
      <c r="C10221" s="42">
        <v>300</v>
      </c>
      <c r="D10221" s="42">
        <v>500</v>
      </c>
      <c r="E10221" s="43">
        <v>44621</v>
      </c>
    </row>
    <row r="10222" spans="1:5" x14ac:dyDescent="0.25">
      <c r="A10222" s="41" t="s">
        <v>99</v>
      </c>
      <c r="B10222" s="42">
        <v>0.6</v>
      </c>
      <c r="C10222" s="42">
        <v>300</v>
      </c>
      <c r="D10222" s="42">
        <v>500</v>
      </c>
      <c r="E10222" s="43">
        <v>44621</v>
      </c>
    </row>
    <row r="10223" spans="1:5" x14ac:dyDescent="0.25">
      <c r="A10223" s="41" t="s">
        <v>99</v>
      </c>
      <c r="B10223" s="42">
        <v>0.6</v>
      </c>
      <c r="C10223" s="42">
        <v>300</v>
      </c>
      <c r="D10223" s="42">
        <v>500</v>
      </c>
      <c r="E10223" s="43">
        <v>44621</v>
      </c>
    </row>
    <row r="10224" spans="1:5" x14ac:dyDescent="0.25">
      <c r="A10224" s="41" t="s">
        <v>99</v>
      </c>
      <c r="B10224" s="42">
        <v>0.6</v>
      </c>
      <c r="C10224" s="42">
        <v>300</v>
      </c>
      <c r="D10224" s="42">
        <v>500</v>
      </c>
      <c r="E10224" s="43">
        <v>44621</v>
      </c>
    </row>
    <row r="10225" spans="1:5" x14ac:dyDescent="0.25">
      <c r="A10225" s="41" t="s">
        <v>99</v>
      </c>
      <c r="B10225" s="42">
        <v>0.6</v>
      </c>
      <c r="C10225" s="42">
        <v>300</v>
      </c>
      <c r="D10225" s="42">
        <v>500</v>
      </c>
      <c r="E10225" s="43">
        <v>44621</v>
      </c>
    </row>
    <row r="10226" spans="1:5" x14ac:dyDescent="0.25">
      <c r="A10226" s="41" t="s">
        <v>99</v>
      </c>
      <c r="B10226" s="42">
        <v>0.6</v>
      </c>
      <c r="C10226" s="42">
        <v>300</v>
      </c>
      <c r="D10226" s="42">
        <v>500</v>
      </c>
      <c r="E10226" s="43">
        <v>44621</v>
      </c>
    </row>
    <row r="10227" spans="1:5" x14ac:dyDescent="0.25">
      <c r="A10227" s="41" t="s">
        <v>99</v>
      </c>
      <c r="B10227" s="42">
        <v>0.6</v>
      </c>
      <c r="C10227" s="42">
        <v>300</v>
      </c>
      <c r="D10227" s="42">
        <v>500</v>
      </c>
      <c r="E10227" s="43">
        <v>44621</v>
      </c>
    </row>
    <row r="10228" spans="1:5" x14ac:dyDescent="0.25">
      <c r="A10228" s="41" t="s">
        <v>99</v>
      </c>
      <c r="B10228" s="42">
        <v>0.6</v>
      </c>
      <c r="C10228" s="42">
        <v>300</v>
      </c>
      <c r="D10228" s="42">
        <v>500</v>
      </c>
      <c r="E10228" s="43">
        <v>44621</v>
      </c>
    </row>
    <row r="10229" spans="1:5" x14ac:dyDescent="0.25">
      <c r="A10229" s="41" t="s">
        <v>99</v>
      </c>
      <c r="B10229" s="42">
        <v>0.6</v>
      </c>
      <c r="C10229" s="42">
        <v>300</v>
      </c>
      <c r="D10229" s="42">
        <v>500</v>
      </c>
      <c r="E10229" s="43">
        <v>44621</v>
      </c>
    </row>
    <row r="10230" spans="1:5" x14ac:dyDescent="0.25">
      <c r="A10230" s="41" t="s">
        <v>99</v>
      </c>
      <c r="B10230" s="42">
        <v>0.6</v>
      </c>
      <c r="C10230" s="42">
        <v>300</v>
      </c>
      <c r="D10230" s="42">
        <v>500</v>
      </c>
      <c r="E10230" s="43">
        <v>44621</v>
      </c>
    </row>
    <row r="10231" spans="1:5" x14ac:dyDescent="0.25">
      <c r="A10231" s="41" t="s">
        <v>99</v>
      </c>
      <c r="B10231" s="42">
        <v>0.6</v>
      </c>
      <c r="C10231" s="42">
        <v>300</v>
      </c>
      <c r="D10231" s="42">
        <v>500</v>
      </c>
      <c r="E10231" s="43">
        <v>44621</v>
      </c>
    </row>
    <row r="10232" spans="1:5" x14ac:dyDescent="0.25">
      <c r="A10232" s="41" t="s">
        <v>99</v>
      </c>
      <c r="B10232" s="42">
        <v>0.6</v>
      </c>
      <c r="C10232" s="42">
        <v>300</v>
      </c>
      <c r="D10232" s="42">
        <v>500</v>
      </c>
      <c r="E10232" s="43">
        <v>44621</v>
      </c>
    </row>
    <row r="10233" spans="1:5" x14ac:dyDescent="0.25">
      <c r="A10233" s="41" t="s">
        <v>99</v>
      </c>
      <c r="B10233" s="42">
        <v>0.6</v>
      </c>
      <c r="C10233" s="42">
        <v>300</v>
      </c>
      <c r="D10233" s="42">
        <v>500</v>
      </c>
      <c r="E10233" s="43">
        <v>44621</v>
      </c>
    </row>
    <row r="10234" spans="1:5" x14ac:dyDescent="0.25">
      <c r="A10234" s="41" t="s">
        <v>99</v>
      </c>
      <c r="B10234" s="42">
        <v>0.6</v>
      </c>
      <c r="C10234" s="42">
        <v>300</v>
      </c>
      <c r="D10234" s="42">
        <v>500</v>
      </c>
      <c r="E10234" s="43">
        <v>44621</v>
      </c>
    </row>
    <row r="10235" spans="1:5" x14ac:dyDescent="0.25">
      <c r="A10235" s="41" t="s">
        <v>99</v>
      </c>
      <c r="B10235" s="42">
        <v>0.6</v>
      </c>
      <c r="C10235" s="42">
        <v>315</v>
      </c>
      <c r="D10235" s="42">
        <v>525</v>
      </c>
      <c r="E10235" s="43">
        <v>44621</v>
      </c>
    </row>
    <row r="10236" spans="1:5" x14ac:dyDescent="0.25">
      <c r="A10236" s="41" t="s">
        <v>99</v>
      </c>
      <c r="B10236" s="42">
        <v>0.6</v>
      </c>
      <c r="C10236" s="42">
        <v>390</v>
      </c>
      <c r="D10236" s="42">
        <v>650</v>
      </c>
      <c r="E10236" s="43">
        <v>44621</v>
      </c>
    </row>
    <row r="10237" spans="1:5" x14ac:dyDescent="0.25">
      <c r="A10237" s="41" t="s">
        <v>99</v>
      </c>
      <c r="B10237" s="42">
        <v>0.6</v>
      </c>
      <c r="C10237" s="42">
        <v>390</v>
      </c>
      <c r="D10237" s="42">
        <v>650</v>
      </c>
      <c r="E10237" s="43">
        <v>44621</v>
      </c>
    </row>
    <row r="10238" spans="1:5" x14ac:dyDescent="0.25">
      <c r="A10238" s="41" t="s">
        <v>99</v>
      </c>
      <c r="B10238" s="42">
        <v>0.6</v>
      </c>
      <c r="C10238" s="42">
        <v>390</v>
      </c>
      <c r="D10238" s="42">
        <v>650</v>
      </c>
      <c r="E10238" s="43">
        <v>44621</v>
      </c>
    </row>
    <row r="10239" spans="1:5" x14ac:dyDescent="0.25">
      <c r="A10239" s="41" t="s">
        <v>99</v>
      </c>
      <c r="B10239" s="42">
        <v>0.6</v>
      </c>
      <c r="C10239" s="42">
        <v>390</v>
      </c>
      <c r="D10239" s="42">
        <v>650</v>
      </c>
      <c r="E10239" s="43">
        <v>44621</v>
      </c>
    </row>
    <row r="10240" spans="1:5" x14ac:dyDescent="0.25">
      <c r="A10240" s="41" t="s">
        <v>99</v>
      </c>
      <c r="B10240" s="42">
        <v>0.6</v>
      </c>
      <c r="C10240" s="42">
        <v>390</v>
      </c>
      <c r="D10240" s="42">
        <v>650</v>
      </c>
      <c r="E10240" s="43">
        <v>44621</v>
      </c>
    </row>
    <row r="10241" spans="1:5" x14ac:dyDescent="0.25">
      <c r="A10241" s="41" t="s">
        <v>99</v>
      </c>
      <c r="B10241" s="42">
        <v>0.6</v>
      </c>
      <c r="C10241" s="42">
        <v>390</v>
      </c>
      <c r="D10241" s="42">
        <v>650</v>
      </c>
      <c r="E10241" s="43">
        <v>44621</v>
      </c>
    </row>
    <row r="10242" spans="1:5" x14ac:dyDescent="0.25">
      <c r="A10242" s="41" t="s">
        <v>99</v>
      </c>
      <c r="B10242" s="42">
        <v>0.9</v>
      </c>
      <c r="C10242" s="42">
        <v>585</v>
      </c>
      <c r="D10242" s="42">
        <v>650</v>
      </c>
      <c r="E10242" s="43">
        <v>44621</v>
      </c>
    </row>
    <row r="10243" spans="1:5" x14ac:dyDescent="0.25">
      <c r="A10243" s="41" t="s">
        <v>99</v>
      </c>
      <c r="B10243" s="42">
        <v>5.4</v>
      </c>
      <c r="C10243" s="42">
        <v>3510</v>
      </c>
      <c r="D10243" s="42">
        <v>650</v>
      </c>
      <c r="E10243" s="43">
        <v>44621</v>
      </c>
    </row>
    <row r="10244" spans="1:5" x14ac:dyDescent="0.25">
      <c r="A10244" s="41" t="s">
        <v>99</v>
      </c>
      <c r="B10244" s="42">
        <v>0.36</v>
      </c>
      <c r="C10244" s="42">
        <v>234</v>
      </c>
      <c r="D10244" s="42">
        <v>650</v>
      </c>
      <c r="E10244" s="43">
        <v>44621</v>
      </c>
    </row>
    <row r="10245" spans="1:5" x14ac:dyDescent="0.25">
      <c r="A10245" s="41" t="s">
        <v>99</v>
      </c>
      <c r="B10245" s="42">
        <v>0.36</v>
      </c>
      <c r="C10245" s="42">
        <v>234</v>
      </c>
      <c r="D10245" s="42">
        <v>650</v>
      </c>
      <c r="E10245" s="43">
        <v>44621</v>
      </c>
    </row>
    <row r="10246" spans="1:5" x14ac:dyDescent="0.25">
      <c r="A10246" s="41" t="s">
        <v>99</v>
      </c>
      <c r="B10246" s="42">
        <v>0.36</v>
      </c>
      <c r="C10246" s="42">
        <v>234</v>
      </c>
      <c r="D10246" s="42">
        <v>650</v>
      </c>
      <c r="E10246" s="43">
        <v>44621</v>
      </c>
    </row>
    <row r="10247" spans="1:5" x14ac:dyDescent="0.25">
      <c r="A10247" s="41" t="s">
        <v>99</v>
      </c>
      <c r="B10247" s="42">
        <v>0.36</v>
      </c>
      <c r="C10247" s="42">
        <v>234</v>
      </c>
      <c r="D10247" s="42">
        <v>650</v>
      </c>
      <c r="E10247" s="43">
        <v>44621</v>
      </c>
    </row>
    <row r="10248" spans="1:5" x14ac:dyDescent="0.25">
      <c r="A10248" s="41" t="s">
        <v>99</v>
      </c>
      <c r="B10248" s="42">
        <v>0.36</v>
      </c>
      <c r="C10248" s="42">
        <v>234</v>
      </c>
      <c r="D10248" s="42">
        <v>650</v>
      </c>
      <c r="E10248" s="43">
        <v>44621</v>
      </c>
    </row>
    <row r="10249" spans="1:5" x14ac:dyDescent="0.25">
      <c r="A10249" s="41" t="s">
        <v>99</v>
      </c>
      <c r="B10249" s="42">
        <v>0.36</v>
      </c>
      <c r="C10249" s="42">
        <v>234</v>
      </c>
      <c r="D10249" s="42">
        <v>650</v>
      </c>
      <c r="E10249" s="43">
        <v>44621</v>
      </c>
    </row>
    <row r="10250" spans="1:5" x14ac:dyDescent="0.25">
      <c r="A10250" s="41" t="s">
        <v>99</v>
      </c>
      <c r="B10250" s="42">
        <v>0.36</v>
      </c>
      <c r="C10250" s="42">
        <v>234</v>
      </c>
      <c r="D10250" s="42">
        <v>650</v>
      </c>
      <c r="E10250" s="43">
        <v>44621</v>
      </c>
    </row>
    <row r="10251" spans="1:5" x14ac:dyDescent="0.25">
      <c r="A10251" s="41" t="s">
        <v>99</v>
      </c>
      <c r="B10251" s="42">
        <v>0.42</v>
      </c>
      <c r="C10251" s="42">
        <v>273</v>
      </c>
      <c r="D10251" s="42">
        <v>650</v>
      </c>
      <c r="E10251" s="43">
        <v>44621</v>
      </c>
    </row>
    <row r="10252" spans="1:5" x14ac:dyDescent="0.25">
      <c r="A10252" s="41" t="s">
        <v>99</v>
      </c>
      <c r="B10252" s="42">
        <v>0.3</v>
      </c>
      <c r="C10252" s="42">
        <v>195</v>
      </c>
      <c r="D10252" s="42">
        <v>650</v>
      </c>
      <c r="E10252" s="43">
        <v>44621</v>
      </c>
    </row>
    <row r="10253" spans="1:5" x14ac:dyDescent="0.25">
      <c r="A10253" s="41" t="s">
        <v>99</v>
      </c>
      <c r="B10253" s="42">
        <v>0.48</v>
      </c>
      <c r="C10253" s="42">
        <v>312</v>
      </c>
      <c r="D10253" s="42">
        <v>650</v>
      </c>
      <c r="E10253" s="43">
        <v>44621</v>
      </c>
    </row>
    <row r="10254" spans="1:5" x14ac:dyDescent="0.25">
      <c r="A10254" s="41" t="s">
        <v>99</v>
      </c>
      <c r="B10254" s="42">
        <v>0.48</v>
      </c>
      <c r="C10254" s="42">
        <v>312</v>
      </c>
      <c r="D10254" s="42">
        <v>650</v>
      </c>
      <c r="E10254" s="43">
        <v>44621</v>
      </c>
    </row>
    <row r="10255" spans="1:5" x14ac:dyDescent="0.25">
      <c r="A10255" s="41" t="s">
        <v>99</v>
      </c>
      <c r="B10255" s="42">
        <v>0.9</v>
      </c>
      <c r="C10255" s="42">
        <v>585</v>
      </c>
      <c r="D10255" s="42">
        <v>650</v>
      </c>
      <c r="E10255" s="43">
        <v>44621</v>
      </c>
    </row>
    <row r="10256" spans="1:5" x14ac:dyDescent="0.25">
      <c r="A10256" s="41" t="s">
        <v>99</v>
      </c>
      <c r="B10256" s="42">
        <v>0.48</v>
      </c>
      <c r="C10256" s="42">
        <v>312</v>
      </c>
      <c r="D10256" s="42">
        <v>650</v>
      </c>
      <c r="E10256" s="43">
        <v>44621</v>
      </c>
    </row>
    <row r="10257" spans="1:5" x14ac:dyDescent="0.25">
      <c r="A10257" s="41" t="s">
        <v>99</v>
      </c>
      <c r="B10257" s="42">
        <v>0.9</v>
      </c>
      <c r="C10257" s="42">
        <v>585</v>
      </c>
      <c r="D10257" s="42">
        <v>650</v>
      </c>
      <c r="E10257" s="43">
        <v>44621</v>
      </c>
    </row>
    <row r="10258" spans="1:5" x14ac:dyDescent="0.25">
      <c r="A10258" s="41" t="s">
        <v>99</v>
      </c>
      <c r="B10258" s="42">
        <v>0.48</v>
      </c>
      <c r="C10258" s="42">
        <v>312</v>
      </c>
      <c r="D10258" s="42">
        <v>650</v>
      </c>
      <c r="E10258" s="43">
        <v>44621</v>
      </c>
    </row>
    <row r="10259" spans="1:5" x14ac:dyDescent="0.25">
      <c r="A10259" s="41" t="s">
        <v>105</v>
      </c>
      <c r="B10259" s="42">
        <v>16</v>
      </c>
      <c r="C10259" s="42">
        <v>13600</v>
      </c>
      <c r="D10259" s="42">
        <v>850</v>
      </c>
      <c r="E10259" s="43">
        <v>44621</v>
      </c>
    </row>
    <row r="10260" spans="1:5" x14ac:dyDescent="0.25">
      <c r="A10260" s="41" t="s">
        <v>105</v>
      </c>
      <c r="B10260" s="42">
        <v>34</v>
      </c>
      <c r="C10260" s="42">
        <v>28900</v>
      </c>
      <c r="D10260" s="42">
        <v>850</v>
      </c>
      <c r="E10260" s="43">
        <v>44621</v>
      </c>
    </row>
    <row r="10261" spans="1:5" x14ac:dyDescent="0.25">
      <c r="A10261" s="41" t="s">
        <v>106</v>
      </c>
      <c r="B10261" s="42">
        <v>7.5</v>
      </c>
      <c r="C10261" s="42">
        <v>6750</v>
      </c>
      <c r="D10261" s="42">
        <v>900</v>
      </c>
      <c r="E10261" s="43">
        <v>44621</v>
      </c>
    </row>
    <row r="10262" spans="1:5" x14ac:dyDescent="0.25">
      <c r="A10262" s="41" t="s">
        <v>106</v>
      </c>
      <c r="B10262" s="42">
        <v>8</v>
      </c>
      <c r="C10262" s="42">
        <v>7200</v>
      </c>
      <c r="D10262" s="42">
        <v>900</v>
      </c>
      <c r="E10262" s="43">
        <v>44621</v>
      </c>
    </row>
    <row r="10263" spans="1:5" x14ac:dyDescent="0.25">
      <c r="A10263" s="41" t="s">
        <v>106</v>
      </c>
      <c r="B10263" s="42">
        <v>3</v>
      </c>
      <c r="C10263" s="42">
        <v>2700</v>
      </c>
      <c r="D10263" s="42">
        <v>900</v>
      </c>
      <c r="E10263" s="43">
        <v>44621</v>
      </c>
    </row>
    <row r="10264" spans="1:5" x14ac:dyDescent="0.25">
      <c r="A10264" s="41" t="s">
        <v>106</v>
      </c>
      <c r="B10264" s="42">
        <v>21.5</v>
      </c>
      <c r="C10264" s="42">
        <v>18350</v>
      </c>
      <c r="D10264" s="42">
        <v>853.49</v>
      </c>
      <c r="E10264" s="43">
        <v>44621</v>
      </c>
    </row>
    <row r="10265" spans="1:5" x14ac:dyDescent="0.25">
      <c r="A10265" s="41" t="s">
        <v>254</v>
      </c>
      <c r="B10265" s="42">
        <v>6.6150000000000002</v>
      </c>
      <c r="C10265" s="42">
        <v>12568.5</v>
      </c>
      <c r="D10265" s="42">
        <v>1900</v>
      </c>
      <c r="E10265" s="43">
        <v>44621</v>
      </c>
    </row>
    <row r="10266" spans="1:5" x14ac:dyDescent="0.25">
      <c r="A10266" s="41" t="s">
        <v>254</v>
      </c>
      <c r="B10266" s="42">
        <v>1.5</v>
      </c>
      <c r="C10266" s="42">
        <v>2850</v>
      </c>
      <c r="D10266" s="42">
        <v>1900</v>
      </c>
      <c r="E10266" s="43">
        <v>44621</v>
      </c>
    </row>
    <row r="10267" spans="1:5" x14ac:dyDescent="0.25">
      <c r="A10267" s="41" t="s">
        <v>254</v>
      </c>
      <c r="B10267" s="42">
        <v>1.885</v>
      </c>
      <c r="C10267" s="42">
        <v>3581.5</v>
      </c>
      <c r="D10267" s="42">
        <v>1900</v>
      </c>
      <c r="E10267" s="43">
        <v>44621</v>
      </c>
    </row>
    <row r="10268" spans="1:5" x14ac:dyDescent="0.25">
      <c r="A10268" s="41" t="s">
        <v>107</v>
      </c>
      <c r="B10268" s="42">
        <v>0.5</v>
      </c>
      <c r="C10268" s="42">
        <v>475</v>
      </c>
      <c r="D10268" s="42">
        <v>950</v>
      </c>
      <c r="E10268" s="43">
        <v>44621</v>
      </c>
    </row>
    <row r="10269" spans="1:5" x14ac:dyDescent="0.25">
      <c r="A10269" s="41" t="s">
        <v>107</v>
      </c>
      <c r="B10269" s="42">
        <v>12.7</v>
      </c>
      <c r="C10269" s="42">
        <v>12065</v>
      </c>
      <c r="D10269" s="42">
        <v>950</v>
      </c>
      <c r="E10269" s="43">
        <v>44621</v>
      </c>
    </row>
    <row r="10270" spans="1:5" x14ac:dyDescent="0.25">
      <c r="A10270" s="41" t="s">
        <v>107</v>
      </c>
      <c r="B10270" s="42">
        <v>8.8000000000000007</v>
      </c>
      <c r="C10270" s="42">
        <v>8360</v>
      </c>
      <c r="D10270" s="42">
        <v>950</v>
      </c>
      <c r="E10270" s="43">
        <v>44621</v>
      </c>
    </row>
    <row r="10271" spans="1:5" x14ac:dyDescent="0.25">
      <c r="A10271" s="41" t="s">
        <v>107</v>
      </c>
      <c r="B10271" s="42">
        <v>29.4</v>
      </c>
      <c r="C10271" s="42">
        <v>27360</v>
      </c>
      <c r="D10271" s="42">
        <v>930.61</v>
      </c>
      <c r="E10271" s="43">
        <v>44621</v>
      </c>
    </row>
    <row r="10272" spans="1:5" x14ac:dyDescent="0.25">
      <c r="A10272" s="41" t="s">
        <v>107</v>
      </c>
      <c r="B10272" s="42">
        <v>30.5</v>
      </c>
      <c r="C10272" s="42">
        <v>27450</v>
      </c>
      <c r="D10272" s="42">
        <v>900</v>
      </c>
      <c r="E10272" s="43">
        <v>44621</v>
      </c>
    </row>
    <row r="10273" spans="1:5" x14ac:dyDescent="0.25">
      <c r="A10273" s="41" t="s">
        <v>107</v>
      </c>
      <c r="B10273" s="42">
        <v>30.5</v>
      </c>
      <c r="C10273" s="42">
        <v>27450</v>
      </c>
      <c r="D10273" s="42">
        <v>900</v>
      </c>
      <c r="E10273" s="43">
        <v>44621</v>
      </c>
    </row>
    <row r="10274" spans="1:5" x14ac:dyDescent="0.25">
      <c r="A10274" s="41" t="s">
        <v>107</v>
      </c>
      <c r="B10274" s="42">
        <v>25</v>
      </c>
      <c r="C10274" s="42">
        <v>22500</v>
      </c>
      <c r="D10274" s="42">
        <v>900</v>
      </c>
      <c r="E10274" s="43">
        <v>44621</v>
      </c>
    </row>
    <row r="10275" spans="1:5" x14ac:dyDescent="0.25">
      <c r="A10275" s="41" t="s">
        <v>107</v>
      </c>
      <c r="B10275" s="42">
        <v>19.2</v>
      </c>
      <c r="C10275" s="42">
        <v>17280</v>
      </c>
      <c r="D10275" s="42">
        <v>900</v>
      </c>
      <c r="E10275" s="43">
        <v>44621</v>
      </c>
    </row>
    <row r="10276" spans="1:5" x14ac:dyDescent="0.25">
      <c r="A10276" s="41" t="s">
        <v>107</v>
      </c>
      <c r="B10276" s="42">
        <v>8.5</v>
      </c>
      <c r="C10276" s="42">
        <v>7650</v>
      </c>
      <c r="D10276" s="42">
        <v>900</v>
      </c>
      <c r="E10276" s="43">
        <v>44621</v>
      </c>
    </row>
    <row r="10277" spans="1:5" x14ac:dyDescent="0.25">
      <c r="A10277" s="41" t="s">
        <v>107</v>
      </c>
      <c r="B10277" s="42">
        <v>5</v>
      </c>
      <c r="C10277" s="42">
        <v>4500</v>
      </c>
      <c r="D10277" s="42">
        <v>900</v>
      </c>
      <c r="E10277" s="43">
        <v>44621</v>
      </c>
    </row>
    <row r="10278" spans="1:5" x14ac:dyDescent="0.25">
      <c r="A10278" s="41" t="s">
        <v>107</v>
      </c>
      <c r="B10278" s="42">
        <v>21.2</v>
      </c>
      <c r="C10278" s="42">
        <v>19080</v>
      </c>
      <c r="D10278" s="42">
        <v>900</v>
      </c>
      <c r="E10278" s="43">
        <v>44621</v>
      </c>
    </row>
    <row r="10279" spans="1:5" x14ac:dyDescent="0.25">
      <c r="A10279" s="41" t="s">
        <v>108</v>
      </c>
      <c r="B10279" s="42">
        <v>14</v>
      </c>
      <c r="C10279" s="42">
        <v>7700</v>
      </c>
      <c r="D10279" s="42">
        <v>550</v>
      </c>
      <c r="E10279" s="43">
        <v>44621</v>
      </c>
    </row>
    <row r="10280" spans="1:5" x14ac:dyDescent="0.25">
      <c r="A10280" s="41" t="s">
        <v>108</v>
      </c>
      <c r="B10280" s="42">
        <v>45</v>
      </c>
      <c r="C10280" s="42">
        <v>24620</v>
      </c>
      <c r="D10280" s="42">
        <v>547.11</v>
      </c>
      <c r="E10280" s="43">
        <v>44621</v>
      </c>
    </row>
    <row r="10281" spans="1:5" x14ac:dyDescent="0.25">
      <c r="A10281" s="41" t="s">
        <v>108</v>
      </c>
      <c r="B10281" s="42">
        <v>9</v>
      </c>
      <c r="C10281" s="42">
        <v>3780</v>
      </c>
      <c r="D10281" s="42">
        <v>420</v>
      </c>
      <c r="E10281" s="43">
        <v>44621</v>
      </c>
    </row>
    <row r="10282" spans="1:5" x14ac:dyDescent="0.25">
      <c r="A10282" s="41" t="s">
        <v>108</v>
      </c>
      <c r="B10282" s="42">
        <v>9</v>
      </c>
      <c r="C10282" s="42">
        <v>3780</v>
      </c>
      <c r="D10282" s="42">
        <v>420</v>
      </c>
      <c r="E10282" s="43">
        <v>44621</v>
      </c>
    </row>
    <row r="10283" spans="1:5" x14ac:dyDescent="0.25">
      <c r="A10283" s="41" t="s">
        <v>108</v>
      </c>
      <c r="B10283" s="42">
        <v>9</v>
      </c>
      <c r="C10283" s="42">
        <v>3780</v>
      </c>
      <c r="D10283" s="42">
        <v>420</v>
      </c>
      <c r="E10283" s="43">
        <v>44621</v>
      </c>
    </row>
    <row r="10284" spans="1:5" x14ac:dyDescent="0.25">
      <c r="A10284" s="41" t="s">
        <v>108</v>
      </c>
      <c r="B10284" s="42">
        <v>52</v>
      </c>
      <c r="C10284" s="42">
        <v>23040</v>
      </c>
      <c r="D10284" s="42">
        <v>443.08</v>
      </c>
      <c r="E10284" s="43">
        <v>44621</v>
      </c>
    </row>
    <row r="10285" spans="1:5" x14ac:dyDescent="0.25">
      <c r="A10285" s="41" t="s">
        <v>108</v>
      </c>
      <c r="B10285" s="42">
        <v>12.8</v>
      </c>
      <c r="C10285" s="42">
        <v>5760</v>
      </c>
      <c r="D10285" s="42">
        <v>450</v>
      </c>
      <c r="E10285" s="43">
        <v>44621</v>
      </c>
    </row>
    <row r="10286" spans="1:5" x14ac:dyDescent="0.25">
      <c r="A10286" s="41" t="s">
        <v>108</v>
      </c>
      <c r="B10286" s="42">
        <v>18.827000000000002</v>
      </c>
      <c r="C10286" s="42">
        <v>8472.15</v>
      </c>
      <c r="D10286" s="42">
        <v>450</v>
      </c>
      <c r="E10286" s="43">
        <v>44621</v>
      </c>
    </row>
    <row r="10287" spans="1:5" x14ac:dyDescent="0.25">
      <c r="A10287" s="41" t="s">
        <v>108</v>
      </c>
      <c r="B10287" s="42">
        <v>20</v>
      </c>
      <c r="C10287" s="42">
        <v>10744.05</v>
      </c>
      <c r="D10287" s="42">
        <v>537.20000000000005</v>
      </c>
      <c r="E10287" s="43">
        <v>44621</v>
      </c>
    </row>
    <row r="10288" spans="1:5" x14ac:dyDescent="0.25">
      <c r="A10288" s="41" t="s">
        <v>108</v>
      </c>
      <c r="B10288" s="42">
        <v>15</v>
      </c>
      <c r="C10288" s="42">
        <v>9000</v>
      </c>
      <c r="D10288" s="42">
        <v>600</v>
      </c>
      <c r="E10288" s="43">
        <v>44621</v>
      </c>
    </row>
    <row r="10289" spans="1:5" x14ac:dyDescent="0.25">
      <c r="A10289" s="41" t="s">
        <v>108</v>
      </c>
      <c r="B10289" s="42">
        <v>5.8730000000000002</v>
      </c>
      <c r="C10289" s="42">
        <v>3523.8</v>
      </c>
      <c r="D10289" s="42">
        <v>600</v>
      </c>
      <c r="E10289" s="43">
        <v>44621</v>
      </c>
    </row>
    <row r="10290" spans="1:5" x14ac:dyDescent="0.25">
      <c r="A10290" s="41" t="s">
        <v>108</v>
      </c>
      <c r="B10290" s="42">
        <v>8</v>
      </c>
      <c r="C10290" s="42">
        <v>4800</v>
      </c>
      <c r="D10290" s="42">
        <v>600</v>
      </c>
      <c r="E10290" s="43">
        <v>44621</v>
      </c>
    </row>
    <row r="10291" spans="1:5" x14ac:dyDescent="0.25">
      <c r="A10291" s="41" t="s">
        <v>108</v>
      </c>
      <c r="B10291" s="42">
        <v>8</v>
      </c>
      <c r="C10291" s="42">
        <v>4800</v>
      </c>
      <c r="D10291" s="42">
        <v>600</v>
      </c>
      <c r="E10291" s="43">
        <v>44621</v>
      </c>
    </row>
    <row r="10292" spans="1:5" x14ac:dyDescent="0.25">
      <c r="A10292" s="41" t="s">
        <v>109</v>
      </c>
      <c r="B10292" s="42">
        <v>1.534</v>
      </c>
      <c r="C10292" s="42">
        <v>859.04</v>
      </c>
      <c r="D10292" s="42">
        <v>560</v>
      </c>
      <c r="E10292" s="43">
        <v>44621</v>
      </c>
    </row>
    <row r="10293" spans="1:5" x14ac:dyDescent="0.25">
      <c r="A10293" s="41" t="s">
        <v>109</v>
      </c>
      <c r="B10293" s="42">
        <v>58.284999999999997</v>
      </c>
      <c r="C10293" s="42">
        <v>28079.599999999999</v>
      </c>
      <c r="D10293" s="42">
        <v>481.76</v>
      </c>
      <c r="E10293" s="43">
        <v>44621</v>
      </c>
    </row>
    <row r="10294" spans="1:5" x14ac:dyDescent="0.25">
      <c r="A10294" s="41" t="s">
        <v>109</v>
      </c>
      <c r="B10294" s="42">
        <v>9</v>
      </c>
      <c r="C10294" s="42">
        <v>2880</v>
      </c>
      <c r="D10294" s="42">
        <v>320</v>
      </c>
      <c r="E10294" s="43">
        <v>44621</v>
      </c>
    </row>
    <row r="10295" spans="1:5" x14ac:dyDescent="0.25">
      <c r="A10295" s="41" t="s">
        <v>109</v>
      </c>
      <c r="B10295" s="42">
        <v>1.534</v>
      </c>
      <c r="C10295" s="42">
        <v>490.88</v>
      </c>
      <c r="D10295" s="42">
        <v>320</v>
      </c>
      <c r="E10295" s="43">
        <v>44621</v>
      </c>
    </row>
    <row r="10296" spans="1:5" x14ac:dyDescent="0.25">
      <c r="A10296" s="41" t="s">
        <v>109</v>
      </c>
      <c r="B10296" s="42">
        <v>9</v>
      </c>
      <c r="C10296" s="42">
        <v>2880</v>
      </c>
      <c r="D10296" s="42">
        <v>320</v>
      </c>
      <c r="E10296" s="43">
        <v>44621</v>
      </c>
    </row>
    <row r="10297" spans="1:5" x14ac:dyDescent="0.25">
      <c r="A10297" s="41" t="s">
        <v>109</v>
      </c>
      <c r="B10297" s="42">
        <v>9.92</v>
      </c>
      <c r="C10297" s="42">
        <v>3174.4</v>
      </c>
      <c r="D10297" s="42">
        <v>320</v>
      </c>
      <c r="E10297" s="43">
        <v>44621</v>
      </c>
    </row>
    <row r="10298" spans="1:5" x14ac:dyDescent="0.25">
      <c r="A10298" s="41" t="s">
        <v>109</v>
      </c>
      <c r="B10298" s="42">
        <v>0.193</v>
      </c>
      <c r="C10298" s="42">
        <v>61.76</v>
      </c>
      <c r="D10298" s="42">
        <v>320</v>
      </c>
      <c r="E10298" s="43">
        <v>44621</v>
      </c>
    </row>
    <row r="10299" spans="1:5" x14ac:dyDescent="0.25">
      <c r="A10299" s="41" t="s">
        <v>109</v>
      </c>
      <c r="B10299" s="42">
        <v>9</v>
      </c>
      <c r="C10299" s="42">
        <v>2880</v>
      </c>
      <c r="D10299" s="42">
        <v>320</v>
      </c>
      <c r="E10299" s="43">
        <v>44621</v>
      </c>
    </row>
    <row r="10300" spans="1:5" x14ac:dyDescent="0.25">
      <c r="A10300" s="41" t="s">
        <v>109</v>
      </c>
      <c r="B10300" s="42">
        <v>39.453000000000003</v>
      </c>
      <c r="C10300" s="42">
        <v>13437.96</v>
      </c>
      <c r="D10300" s="42">
        <v>340.61</v>
      </c>
      <c r="E10300" s="43">
        <v>44621</v>
      </c>
    </row>
    <row r="10301" spans="1:5" x14ac:dyDescent="0.25">
      <c r="A10301" s="41" t="s">
        <v>109</v>
      </c>
      <c r="B10301" s="42">
        <v>30.5</v>
      </c>
      <c r="C10301" s="42">
        <v>10675</v>
      </c>
      <c r="D10301" s="42">
        <v>350</v>
      </c>
      <c r="E10301" s="43">
        <v>44621</v>
      </c>
    </row>
    <row r="10302" spans="1:5" x14ac:dyDescent="0.25">
      <c r="A10302" s="41" t="s">
        <v>109</v>
      </c>
      <c r="B10302" s="42">
        <v>17.600000000000001</v>
      </c>
      <c r="C10302" s="42">
        <v>6160</v>
      </c>
      <c r="D10302" s="42">
        <v>350</v>
      </c>
      <c r="E10302" s="43">
        <v>44621</v>
      </c>
    </row>
    <row r="10303" spans="1:5" x14ac:dyDescent="0.25">
      <c r="A10303" s="41" t="s">
        <v>109</v>
      </c>
      <c r="B10303" s="42">
        <v>4.8</v>
      </c>
      <c r="C10303" s="42">
        <v>1680</v>
      </c>
      <c r="D10303" s="42">
        <v>350</v>
      </c>
      <c r="E10303" s="43">
        <v>44621</v>
      </c>
    </row>
    <row r="10304" spans="1:5" x14ac:dyDescent="0.25">
      <c r="A10304" s="41" t="s">
        <v>109</v>
      </c>
      <c r="B10304" s="42">
        <v>2.5</v>
      </c>
      <c r="C10304" s="42">
        <v>950</v>
      </c>
      <c r="D10304" s="42">
        <v>380</v>
      </c>
      <c r="E10304" s="43">
        <v>44621</v>
      </c>
    </row>
    <row r="10305" spans="1:5" x14ac:dyDescent="0.25">
      <c r="A10305" s="41" t="s">
        <v>109</v>
      </c>
      <c r="B10305" s="42">
        <v>15</v>
      </c>
      <c r="C10305" s="42">
        <v>5700</v>
      </c>
      <c r="D10305" s="42">
        <v>380</v>
      </c>
      <c r="E10305" s="43">
        <v>44621</v>
      </c>
    </row>
    <row r="10306" spans="1:5" x14ac:dyDescent="0.25">
      <c r="A10306" s="41" t="s">
        <v>109</v>
      </c>
      <c r="B10306" s="42">
        <v>0.22700000000000001</v>
      </c>
      <c r="C10306" s="42">
        <v>86.26</v>
      </c>
      <c r="D10306" s="42">
        <v>380</v>
      </c>
      <c r="E10306" s="43">
        <v>44621</v>
      </c>
    </row>
    <row r="10307" spans="1:5" x14ac:dyDescent="0.25">
      <c r="A10307" s="41" t="s">
        <v>109</v>
      </c>
      <c r="B10307" s="42">
        <v>0.45500000000000002</v>
      </c>
      <c r="C10307" s="42">
        <v>172.9</v>
      </c>
      <c r="D10307" s="42">
        <v>380</v>
      </c>
      <c r="E10307" s="43">
        <v>44621</v>
      </c>
    </row>
    <row r="10308" spans="1:5" x14ac:dyDescent="0.25">
      <c r="A10308" s="41" t="s">
        <v>109</v>
      </c>
      <c r="B10308" s="42">
        <v>1.534</v>
      </c>
      <c r="C10308" s="42">
        <v>582.91999999999996</v>
      </c>
      <c r="D10308" s="42">
        <v>380</v>
      </c>
      <c r="E10308" s="43">
        <v>44621</v>
      </c>
    </row>
    <row r="10309" spans="1:5" x14ac:dyDescent="0.25">
      <c r="A10309" s="41" t="s">
        <v>109</v>
      </c>
      <c r="B10309" s="42">
        <v>5.5839999999999996</v>
      </c>
      <c r="C10309" s="42">
        <v>2121.92</v>
      </c>
      <c r="D10309" s="42">
        <v>380</v>
      </c>
      <c r="E10309" s="43">
        <v>44621</v>
      </c>
    </row>
    <row r="10310" spans="1:5" x14ac:dyDescent="0.25">
      <c r="A10310" s="41" t="s">
        <v>109</v>
      </c>
      <c r="B10310" s="42">
        <v>1.2270000000000001</v>
      </c>
      <c r="C10310" s="42">
        <v>466.26</v>
      </c>
      <c r="D10310" s="42">
        <v>380</v>
      </c>
      <c r="E10310" s="43">
        <v>44621</v>
      </c>
    </row>
    <row r="10311" spans="1:5" x14ac:dyDescent="0.25">
      <c r="A10311" s="41" t="s">
        <v>109</v>
      </c>
      <c r="B10311" s="42">
        <v>2</v>
      </c>
      <c r="C10311" s="42">
        <v>760</v>
      </c>
      <c r="D10311" s="42">
        <v>380</v>
      </c>
      <c r="E10311" s="43">
        <v>44621</v>
      </c>
    </row>
    <row r="10312" spans="1:5" x14ac:dyDescent="0.25">
      <c r="A10312" s="41" t="s">
        <v>109</v>
      </c>
      <c r="B10312" s="42">
        <v>3</v>
      </c>
      <c r="C10312" s="42">
        <v>1140</v>
      </c>
      <c r="D10312" s="42">
        <v>380</v>
      </c>
      <c r="E10312" s="43">
        <v>44621</v>
      </c>
    </row>
    <row r="10313" spans="1:5" x14ac:dyDescent="0.25">
      <c r="A10313" s="41" t="s">
        <v>109</v>
      </c>
      <c r="B10313" s="42">
        <v>5</v>
      </c>
      <c r="C10313" s="42">
        <v>1900</v>
      </c>
      <c r="D10313" s="42">
        <v>380</v>
      </c>
      <c r="E10313" s="43">
        <v>44621</v>
      </c>
    </row>
    <row r="10314" spans="1:5" x14ac:dyDescent="0.25">
      <c r="A10314" s="41" t="s">
        <v>109</v>
      </c>
      <c r="B10314" s="42">
        <v>0.17</v>
      </c>
      <c r="C10314" s="42">
        <v>64.599999999999994</v>
      </c>
      <c r="D10314" s="42">
        <v>380</v>
      </c>
      <c r="E10314" s="43">
        <v>44621</v>
      </c>
    </row>
    <row r="10315" spans="1:5" x14ac:dyDescent="0.25">
      <c r="A10315" s="41" t="s">
        <v>109</v>
      </c>
      <c r="B10315" s="42">
        <v>8</v>
      </c>
      <c r="C10315" s="42">
        <v>3133.94</v>
      </c>
      <c r="D10315" s="42">
        <v>391.74</v>
      </c>
      <c r="E10315" s="43">
        <v>44621</v>
      </c>
    </row>
    <row r="10316" spans="1:5" x14ac:dyDescent="0.25">
      <c r="A10316" s="41" t="s">
        <v>109</v>
      </c>
      <c r="B10316" s="42">
        <v>12.303000000000001</v>
      </c>
      <c r="C10316" s="42">
        <v>4921.2</v>
      </c>
      <c r="D10316" s="42">
        <v>400</v>
      </c>
      <c r="E10316" s="43">
        <v>44621</v>
      </c>
    </row>
    <row r="10317" spans="1:5" x14ac:dyDescent="0.25">
      <c r="A10317" s="41" t="s">
        <v>109</v>
      </c>
      <c r="B10317" s="42">
        <v>8</v>
      </c>
      <c r="C10317" s="42">
        <v>3200</v>
      </c>
      <c r="D10317" s="42">
        <v>400</v>
      </c>
      <c r="E10317" s="43">
        <v>44621</v>
      </c>
    </row>
    <row r="10318" spans="1:5" x14ac:dyDescent="0.25">
      <c r="A10318" s="41" t="s">
        <v>109</v>
      </c>
      <c r="B10318" s="42">
        <v>8</v>
      </c>
      <c r="C10318" s="42">
        <v>3200</v>
      </c>
      <c r="D10318" s="42">
        <v>400</v>
      </c>
      <c r="E10318" s="43">
        <v>44621</v>
      </c>
    </row>
    <row r="10319" spans="1:5" x14ac:dyDescent="0.25">
      <c r="A10319" s="41" t="s">
        <v>116</v>
      </c>
      <c r="B10319" s="42">
        <v>0.4</v>
      </c>
      <c r="C10319" s="42">
        <v>624</v>
      </c>
      <c r="D10319" s="42">
        <v>1560</v>
      </c>
      <c r="E10319" s="43">
        <v>44621</v>
      </c>
    </row>
    <row r="10320" spans="1:5" x14ac:dyDescent="0.25">
      <c r="A10320" s="41" t="s">
        <v>116</v>
      </c>
      <c r="B10320" s="42">
        <v>0.6</v>
      </c>
      <c r="C10320" s="42">
        <v>936</v>
      </c>
      <c r="D10320" s="42">
        <v>1560</v>
      </c>
      <c r="E10320" s="43">
        <v>44621</v>
      </c>
    </row>
    <row r="10321" spans="1:5" x14ac:dyDescent="0.25">
      <c r="A10321" s="41" t="s">
        <v>116</v>
      </c>
      <c r="B10321" s="42">
        <v>0.8</v>
      </c>
      <c r="C10321" s="42">
        <v>2400</v>
      </c>
      <c r="D10321" s="42">
        <v>3000</v>
      </c>
      <c r="E10321" s="43">
        <v>44621</v>
      </c>
    </row>
    <row r="10322" spans="1:5" x14ac:dyDescent="0.25">
      <c r="A10322" s="41" t="s">
        <v>116</v>
      </c>
      <c r="B10322" s="42">
        <v>1</v>
      </c>
      <c r="C10322" s="42">
        <v>1950</v>
      </c>
      <c r="D10322" s="42">
        <v>1950</v>
      </c>
      <c r="E10322" s="43">
        <v>44621</v>
      </c>
    </row>
    <row r="10323" spans="1:5" x14ac:dyDescent="0.25">
      <c r="A10323" s="41" t="s">
        <v>116</v>
      </c>
      <c r="B10323" s="42">
        <v>1.5</v>
      </c>
      <c r="C10323" s="42">
        <v>2310</v>
      </c>
      <c r="D10323" s="42">
        <v>1540</v>
      </c>
      <c r="E10323" s="43">
        <v>44621</v>
      </c>
    </row>
    <row r="10324" spans="1:5" x14ac:dyDescent="0.25">
      <c r="A10324" s="41" t="s">
        <v>116</v>
      </c>
      <c r="B10324" s="42">
        <v>0.5</v>
      </c>
      <c r="C10324" s="42">
        <v>900</v>
      </c>
      <c r="D10324" s="42">
        <v>1800</v>
      </c>
      <c r="E10324" s="43">
        <v>44621</v>
      </c>
    </row>
    <row r="10325" spans="1:5" x14ac:dyDescent="0.25">
      <c r="A10325" s="41" t="s">
        <v>116</v>
      </c>
      <c r="B10325" s="42">
        <v>0.5</v>
      </c>
      <c r="C10325" s="42">
        <v>900</v>
      </c>
      <c r="D10325" s="42">
        <v>1800</v>
      </c>
      <c r="E10325" s="43">
        <v>44621</v>
      </c>
    </row>
    <row r="10326" spans="1:5" x14ac:dyDescent="0.25">
      <c r="A10326" s="41" t="s">
        <v>116</v>
      </c>
      <c r="B10326" s="42">
        <v>0.5</v>
      </c>
      <c r="C10326" s="42">
        <v>900</v>
      </c>
      <c r="D10326" s="42">
        <v>1800</v>
      </c>
      <c r="E10326" s="43">
        <v>44621</v>
      </c>
    </row>
    <row r="10327" spans="1:5" x14ac:dyDescent="0.25">
      <c r="A10327" s="41" t="s">
        <v>116</v>
      </c>
      <c r="B10327" s="42">
        <v>0.5</v>
      </c>
      <c r="C10327" s="42">
        <v>900</v>
      </c>
      <c r="D10327" s="42">
        <v>1800</v>
      </c>
      <c r="E10327" s="43">
        <v>44621</v>
      </c>
    </row>
    <row r="10328" spans="1:5" x14ac:dyDescent="0.25">
      <c r="A10328" s="41" t="s">
        <v>116</v>
      </c>
      <c r="B10328" s="42">
        <v>0.6</v>
      </c>
      <c r="C10328" s="42">
        <v>1080</v>
      </c>
      <c r="D10328" s="42">
        <v>1800</v>
      </c>
      <c r="E10328" s="43">
        <v>44621</v>
      </c>
    </row>
    <row r="10329" spans="1:5" x14ac:dyDescent="0.25">
      <c r="A10329" s="41" t="s">
        <v>116</v>
      </c>
      <c r="B10329" s="42">
        <v>0.6</v>
      </c>
      <c r="C10329" s="42">
        <v>1080</v>
      </c>
      <c r="D10329" s="42">
        <v>1800</v>
      </c>
      <c r="E10329" s="43">
        <v>44621</v>
      </c>
    </row>
    <row r="10330" spans="1:5" x14ac:dyDescent="0.25">
      <c r="A10330" s="41" t="s">
        <v>116</v>
      </c>
      <c r="B10330" s="42">
        <v>0.6</v>
      </c>
      <c r="C10330" s="42">
        <v>1080</v>
      </c>
      <c r="D10330" s="42">
        <v>1800</v>
      </c>
      <c r="E10330" s="43">
        <v>44621</v>
      </c>
    </row>
    <row r="10331" spans="1:5" x14ac:dyDescent="0.25">
      <c r="A10331" s="41" t="s">
        <v>116</v>
      </c>
      <c r="B10331" s="42">
        <v>1</v>
      </c>
      <c r="C10331" s="42">
        <v>1800</v>
      </c>
      <c r="D10331" s="42">
        <v>1800</v>
      </c>
      <c r="E10331" s="43">
        <v>44621</v>
      </c>
    </row>
    <row r="10332" spans="1:5" x14ac:dyDescent="0.25">
      <c r="A10332" s="41" t="s">
        <v>116</v>
      </c>
      <c r="B10332" s="42">
        <v>0.6</v>
      </c>
      <c r="C10332" s="42">
        <v>1080</v>
      </c>
      <c r="D10332" s="42">
        <v>1800</v>
      </c>
      <c r="E10332" s="43">
        <v>44621</v>
      </c>
    </row>
    <row r="10333" spans="1:5" x14ac:dyDescent="0.25">
      <c r="A10333" s="41" t="s">
        <v>116</v>
      </c>
      <c r="B10333" s="42">
        <v>0.6</v>
      </c>
      <c r="C10333" s="42">
        <v>1080</v>
      </c>
      <c r="D10333" s="42">
        <v>1800</v>
      </c>
      <c r="E10333" s="43">
        <v>44621</v>
      </c>
    </row>
    <row r="10334" spans="1:5" x14ac:dyDescent="0.25">
      <c r="A10334" s="41" t="s">
        <v>116</v>
      </c>
      <c r="B10334" s="42">
        <v>0.6</v>
      </c>
      <c r="C10334" s="42">
        <v>900</v>
      </c>
      <c r="D10334" s="42">
        <v>1500</v>
      </c>
      <c r="E10334" s="43">
        <v>44621</v>
      </c>
    </row>
    <row r="10335" spans="1:5" x14ac:dyDescent="0.25">
      <c r="A10335" s="41" t="s">
        <v>116</v>
      </c>
      <c r="B10335" s="42">
        <v>0.6</v>
      </c>
      <c r="C10335" s="42">
        <v>900</v>
      </c>
      <c r="D10335" s="42">
        <v>1500</v>
      </c>
      <c r="E10335" s="43">
        <v>44621</v>
      </c>
    </row>
    <row r="10336" spans="1:5" x14ac:dyDescent="0.25">
      <c r="A10336" s="41" t="s">
        <v>116</v>
      </c>
      <c r="B10336" s="42">
        <v>0.2</v>
      </c>
      <c r="C10336" s="42">
        <v>300</v>
      </c>
      <c r="D10336" s="42">
        <v>1500</v>
      </c>
      <c r="E10336" s="43">
        <v>44621</v>
      </c>
    </row>
    <row r="10337" spans="1:5" x14ac:dyDescent="0.25">
      <c r="A10337" s="41" t="s">
        <v>116</v>
      </c>
      <c r="B10337" s="42">
        <v>0.2</v>
      </c>
      <c r="C10337" s="42">
        <v>300</v>
      </c>
      <c r="D10337" s="42">
        <v>1500</v>
      </c>
      <c r="E10337" s="43">
        <v>44621</v>
      </c>
    </row>
    <row r="10338" spans="1:5" x14ac:dyDescent="0.25">
      <c r="A10338" s="41" t="s">
        <v>116</v>
      </c>
      <c r="B10338" s="42">
        <v>0.2</v>
      </c>
      <c r="C10338" s="42">
        <v>300</v>
      </c>
      <c r="D10338" s="42">
        <v>1500</v>
      </c>
      <c r="E10338" s="43">
        <v>44621</v>
      </c>
    </row>
    <row r="10339" spans="1:5" x14ac:dyDescent="0.25">
      <c r="A10339" s="41" t="s">
        <v>116</v>
      </c>
      <c r="B10339" s="42">
        <v>0.5</v>
      </c>
      <c r="C10339" s="42">
        <v>750</v>
      </c>
      <c r="D10339" s="42">
        <v>1500</v>
      </c>
      <c r="E10339" s="43">
        <v>44621</v>
      </c>
    </row>
    <row r="10340" spans="1:5" x14ac:dyDescent="0.25">
      <c r="A10340" s="41" t="s">
        <v>116</v>
      </c>
      <c r="B10340" s="42">
        <v>1.885</v>
      </c>
      <c r="C10340" s="42">
        <v>2827.5</v>
      </c>
      <c r="D10340" s="42">
        <v>1500</v>
      </c>
      <c r="E10340" s="43">
        <v>44621</v>
      </c>
    </row>
    <row r="10341" spans="1:5" x14ac:dyDescent="0.25">
      <c r="A10341" s="41" t="s">
        <v>116</v>
      </c>
      <c r="B10341" s="42">
        <v>0.41499999999999998</v>
      </c>
      <c r="C10341" s="42">
        <v>622.5</v>
      </c>
      <c r="D10341" s="42">
        <v>1500</v>
      </c>
      <c r="E10341" s="43">
        <v>44621</v>
      </c>
    </row>
    <row r="10342" spans="1:5" x14ac:dyDescent="0.25">
      <c r="A10342" s="41" t="s">
        <v>255</v>
      </c>
      <c r="B10342" s="42">
        <v>13</v>
      </c>
      <c r="C10342" s="42">
        <v>462.02</v>
      </c>
      <c r="D10342" s="42">
        <v>35.54</v>
      </c>
      <c r="E10342" s="43">
        <v>44562</v>
      </c>
    </row>
    <row r="10343" spans="1:5" x14ac:dyDescent="0.25">
      <c r="A10343" s="41" t="s">
        <v>255</v>
      </c>
      <c r="B10343" s="42">
        <v>37</v>
      </c>
      <c r="C10343" s="42">
        <v>1314.98</v>
      </c>
      <c r="D10343" s="42">
        <v>35.54</v>
      </c>
      <c r="E10343" s="43">
        <v>44562</v>
      </c>
    </row>
    <row r="10344" spans="1:5" x14ac:dyDescent="0.25">
      <c r="A10344" s="41" t="s">
        <v>256</v>
      </c>
      <c r="B10344" s="42">
        <v>6</v>
      </c>
      <c r="C10344" s="42">
        <v>888</v>
      </c>
      <c r="D10344" s="42">
        <v>148</v>
      </c>
      <c r="E10344" s="43">
        <v>44562</v>
      </c>
    </row>
    <row r="10345" spans="1:5" x14ac:dyDescent="0.25">
      <c r="A10345" s="41" t="s">
        <v>256</v>
      </c>
      <c r="B10345" s="42">
        <v>20</v>
      </c>
      <c r="C10345" s="42">
        <v>2980</v>
      </c>
      <c r="D10345" s="42">
        <v>149</v>
      </c>
      <c r="E10345" s="43">
        <v>44562</v>
      </c>
    </row>
    <row r="10346" spans="1:5" x14ac:dyDescent="0.25">
      <c r="A10346" s="41" t="s">
        <v>131</v>
      </c>
      <c r="B10346" s="42">
        <v>36</v>
      </c>
      <c r="C10346" s="42">
        <v>2160</v>
      </c>
      <c r="D10346" s="42">
        <v>60</v>
      </c>
      <c r="E10346" s="43">
        <v>44562</v>
      </c>
    </row>
    <row r="10347" spans="1:5" x14ac:dyDescent="0.25">
      <c r="A10347" s="41" t="s">
        <v>131</v>
      </c>
      <c r="B10347" s="42">
        <v>38</v>
      </c>
      <c r="C10347" s="42">
        <v>2280</v>
      </c>
      <c r="D10347" s="42">
        <v>60</v>
      </c>
      <c r="E10347" s="43">
        <v>44562</v>
      </c>
    </row>
    <row r="10348" spans="1:5" x14ac:dyDescent="0.25">
      <c r="A10348" s="41" t="s">
        <v>132</v>
      </c>
      <c r="B10348" s="42">
        <v>25</v>
      </c>
      <c r="C10348" s="42">
        <v>968.25</v>
      </c>
      <c r="D10348" s="42">
        <v>38.729999999999997</v>
      </c>
      <c r="E10348" s="43">
        <v>44562</v>
      </c>
    </row>
    <row r="10349" spans="1:5" x14ac:dyDescent="0.25">
      <c r="A10349" s="41" t="s">
        <v>132</v>
      </c>
      <c r="B10349" s="42">
        <v>35</v>
      </c>
      <c r="C10349" s="42">
        <v>1355.55</v>
      </c>
      <c r="D10349" s="42">
        <v>38.729999999999997</v>
      </c>
      <c r="E10349" s="43">
        <v>44562</v>
      </c>
    </row>
    <row r="10350" spans="1:5" x14ac:dyDescent="0.25">
      <c r="A10350" s="41" t="s">
        <v>196</v>
      </c>
      <c r="B10350" s="42">
        <v>2</v>
      </c>
      <c r="C10350" s="42">
        <v>5000</v>
      </c>
      <c r="D10350" s="42">
        <v>2500</v>
      </c>
      <c r="E10350" s="43">
        <v>44562</v>
      </c>
    </row>
    <row r="10351" spans="1:5" x14ac:dyDescent="0.25">
      <c r="A10351" s="41" t="s">
        <v>196</v>
      </c>
      <c r="B10351" s="42">
        <v>2</v>
      </c>
      <c r="C10351" s="42">
        <v>5000</v>
      </c>
      <c r="D10351" s="42">
        <v>2500</v>
      </c>
      <c r="E10351" s="43">
        <v>44562</v>
      </c>
    </row>
    <row r="10352" spans="1:5" x14ac:dyDescent="0.25">
      <c r="A10352" s="41" t="s">
        <v>257</v>
      </c>
      <c r="B10352" s="42">
        <v>1</v>
      </c>
      <c r="C10352" s="42">
        <v>480</v>
      </c>
      <c r="D10352" s="42">
        <v>480</v>
      </c>
      <c r="E10352" s="43">
        <v>44562</v>
      </c>
    </row>
    <row r="10353" spans="1:5" x14ac:dyDescent="0.25">
      <c r="A10353" s="41" t="s">
        <v>133</v>
      </c>
      <c r="B10353" s="42">
        <v>3</v>
      </c>
      <c r="C10353" s="42">
        <v>1332</v>
      </c>
      <c r="D10353" s="42">
        <v>444</v>
      </c>
      <c r="E10353" s="43">
        <v>44562</v>
      </c>
    </row>
    <row r="10354" spans="1:5" x14ac:dyDescent="0.25">
      <c r="A10354" s="41" t="s">
        <v>133</v>
      </c>
      <c r="B10354" s="42">
        <v>4</v>
      </c>
      <c r="C10354" s="42">
        <v>1776</v>
      </c>
      <c r="D10354" s="42">
        <v>444</v>
      </c>
      <c r="E10354" s="43">
        <v>44562</v>
      </c>
    </row>
    <row r="10355" spans="1:5" x14ac:dyDescent="0.25">
      <c r="A10355" s="41" t="s">
        <v>134</v>
      </c>
      <c r="B10355" s="42">
        <v>22</v>
      </c>
      <c r="C10355" s="42">
        <v>2062.5</v>
      </c>
      <c r="D10355" s="42">
        <v>93.75</v>
      </c>
      <c r="E10355" s="43">
        <v>44562</v>
      </c>
    </row>
    <row r="10356" spans="1:5" x14ac:dyDescent="0.25">
      <c r="A10356" s="41" t="s">
        <v>134</v>
      </c>
      <c r="B10356" s="42">
        <v>17</v>
      </c>
      <c r="C10356" s="42">
        <v>1593.75</v>
      </c>
      <c r="D10356" s="42">
        <v>93.75</v>
      </c>
      <c r="E10356" s="43">
        <v>44562</v>
      </c>
    </row>
    <row r="10357" spans="1:5" x14ac:dyDescent="0.25">
      <c r="A10357" s="41" t="s">
        <v>135</v>
      </c>
      <c r="B10357" s="42">
        <v>4</v>
      </c>
      <c r="C10357" s="42">
        <v>996</v>
      </c>
      <c r="D10357" s="42">
        <v>249</v>
      </c>
      <c r="E10357" s="43">
        <v>44562</v>
      </c>
    </row>
    <row r="10358" spans="1:5" x14ac:dyDescent="0.25">
      <c r="A10358" s="41" t="s">
        <v>135</v>
      </c>
      <c r="B10358" s="42">
        <v>4</v>
      </c>
      <c r="C10358" s="42">
        <v>996</v>
      </c>
      <c r="D10358" s="42">
        <v>249</v>
      </c>
      <c r="E10358" s="43">
        <v>44562</v>
      </c>
    </row>
    <row r="10359" spans="1:5" x14ac:dyDescent="0.25">
      <c r="A10359" s="41" t="s">
        <v>136</v>
      </c>
      <c r="B10359" s="42">
        <v>18</v>
      </c>
      <c r="C10359" s="42">
        <v>1245.5999999999999</v>
      </c>
      <c r="D10359" s="42">
        <v>69.2</v>
      </c>
      <c r="E10359" s="43">
        <v>44562</v>
      </c>
    </row>
    <row r="10360" spans="1:5" x14ac:dyDescent="0.25">
      <c r="A10360" s="41" t="s">
        <v>137</v>
      </c>
      <c r="B10360" s="42">
        <v>250</v>
      </c>
      <c r="C10360" s="42">
        <v>2277.5</v>
      </c>
      <c r="D10360" s="42">
        <v>9.11</v>
      </c>
      <c r="E10360" s="43">
        <v>44562</v>
      </c>
    </row>
    <row r="10361" spans="1:5" x14ac:dyDescent="0.25">
      <c r="A10361" s="41" t="s">
        <v>137</v>
      </c>
      <c r="B10361" s="42">
        <v>300</v>
      </c>
      <c r="C10361" s="42">
        <v>2711</v>
      </c>
      <c r="D10361" s="42">
        <v>9.0399999999999991</v>
      </c>
      <c r="E10361" s="43">
        <v>44562</v>
      </c>
    </row>
    <row r="10362" spans="1:5" x14ac:dyDescent="0.25">
      <c r="A10362" s="41" t="s">
        <v>258</v>
      </c>
      <c r="B10362" s="42">
        <v>5</v>
      </c>
      <c r="C10362" s="42">
        <v>3255</v>
      </c>
      <c r="D10362" s="42">
        <v>651</v>
      </c>
      <c r="E10362" s="43">
        <v>44562</v>
      </c>
    </row>
    <row r="10363" spans="1:5" x14ac:dyDescent="0.25">
      <c r="A10363" s="41" t="s">
        <v>258</v>
      </c>
      <c r="B10363" s="42">
        <v>2</v>
      </c>
      <c r="C10363" s="42">
        <v>1302</v>
      </c>
      <c r="D10363" s="42">
        <v>651</v>
      </c>
      <c r="E10363" s="43">
        <v>44562</v>
      </c>
    </row>
    <row r="10364" spans="1:5" x14ac:dyDescent="0.25">
      <c r="A10364" s="41" t="s">
        <v>259</v>
      </c>
      <c r="B10364" s="42">
        <v>2</v>
      </c>
      <c r="C10364" s="42">
        <v>636</v>
      </c>
      <c r="D10364" s="42">
        <v>318</v>
      </c>
      <c r="E10364" s="43">
        <v>44562</v>
      </c>
    </row>
    <row r="10365" spans="1:5" x14ac:dyDescent="0.25">
      <c r="A10365" s="41" t="s">
        <v>259</v>
      </c>
      <c r="B10365" s="42">
        <v>3</v>
      </c>
      <c r="C10365" s="42">
        <v>1058</v>
      </c>
      <c r="D10365" s="42">
        <v>352.67</v>
      </c>
      <c r="E10365" s="43">
        <v>44562</v>
      </c>
    </row>
    <row r="10366" spans="1:5" x14ac:dyDescent="0.25">
      <c r="A10366" s="41" t="s">
        <v>172</v>
      </c>
      <c r="B10366" s="42">
        <v>17</v>
      </c>
      <c r="C10366" s="42">
        <v>3754.11</v>
      </c>
      <c r="D10366" s="42">
        <v>220.83</v>
      </c>
      <c r="E10366" s="43">
        <v>44562</v>
      </c>
    </row>
    <row r="10367" spans="1:5" x14ac:dyDescent="0.25">
      <c r="A10367" s="41" t="s">
        <v>172</v>
      </c>
      <c r="B10367" s="42">
        <v>22</v>
      </c>
      <c r="C10367" s="42">
        <v>4858.26</v>
      </c>
      <c r="D10367" s="42">
        <v>220.83</v>
      </c>
      <c r="E10367" s="43">
        <v>44562</v>
      </c>
    </row>
    <row r="10368" spans="1:5" x14ac:dyDescent="0.25">
      <c r="A10368" s="41" t="s">
        <v>138</v>
      </c>
      <c r="B10368" s="42">
        <v>1</v>
      </c>
      <c r="C10368" s="42">
        <v>933.32</v>
      </c>
      <c r="D10368" s="42">
        <v>933.32</v>
      </c>
      <c r="E10368" s="43">
        <v>44562</v>
      </c>
    </row>
    <row r="10369" spans="1:5" x14ac:dyDescent="0.25">
      <c r="A10369" s="41" t="s">
        <v>138</v>
      </c>
      <c r="B10369" s="42">
        <v>1</v>
      </c>
      <c r="C10369" s="42">
        <v>604.72</v>
      </c>
      <c r="D10369" s="42">
        <v>604.72</v>
      </c>
      <c r="E10369" s="43">
        <v>44562</v>
      </c>
    </row>
    <row r="10370" spans="1:5" x14ac:dyDescent="0.25">
      <c r="A10370" s="41" t="s">
        <v>139</v>
      </c>
      <c r="B10370" s="42">
        <v>54</v>
      </c>
      <c r="C10370" s="42">
        <v>5400</v>
      </c>
      <c r="D10370" s="42">
        <v>100</v>
      </c>
      <c r="E10370" s="43">
        <v>44562</v>
      </c>
    </row>
    <row r="10371" spans="1:5" x14ac:dyDescent="0.25">
      <c r="A10371" s="41" t="s">
        <v>139</v>
      </c>
      <c r="B10371" s="42">
        <v>50</v>
      </c>
      <c r="C10371" s="42">
        <v>5352</v>
      </c>
      <c r="D10371" s="42">
        <v>107.04</v>
      </c>
      <c r="E10371" s="43">
        <v>44562</v>
      </c>
    </row>
    <row r="10372" spans="1:5" x14ac:dyDescent="0.25">
      <c r="A10372" s="41" t="s">
        <v>260</v>
      </c>
      <c r="B10372" s="42">
        <v>1</v>
      </c>
      <c r="C10372" s="42">
        <v>863.64</v>
      </c>
      <c r="D10372" s="42">
        <v>863.64</v>
      </c>
      <c r="E10372" s="43">
        <v>44562</v>
      </c>
    </row>
    <row r="10373" spans="1:5" x14ac:dyDescent="0.25">
      <c r="A10373" s="41" t="s">
        <v>261</v>
      </c>
      <c r="B10373" s="42">
        <v>1</v>
      </c>
      <c r="C10373" s="42">
        <v>289</v>
      </c>
      <c r="D10373" s="42">
        <v>289</v>
      </c>
      <c r="E10373" s="43">
        <v>44562</v>
      </c>
    </row>
    <row r="10374" spans="1:5" x14ac:dyDescent="0.25">
      <c r="A10374" s="41" t="s">
        <v>174</v>
      </c>
      <c r="B10374" s="42">
        <v>2</v>
      </c>
      <c r="C10374" s="42">
        <v>4000</v>
      </c>
      <c r="D10374" s="42">
        <v>2000</v>
      </c>
      <c r="E10374" s="43">
        <v>44562</v>
      </c>
    </row>
    <row r="10375" spans="1:5" x14ac:dyDescent="0.25">
      <c r="A10375" s="41" t="s">
        <v>144</v>
      </c>
      <c r="B10375" s="42">
        <v>300</v>
      </c>
      <c r="C10375" s="42">
        <v>10701</v>
      </c>
      <c r="D10375" s="42">
        <v>35.67</v>
      </c>
      <c r="E10375" s="43">
        <v>44562</v>
      </c>
    </row>
    <row r="10376" spans="1:5" x14ac:dyDescent="0.25">
      <c r="A10376" s="41" t="s">
        <v>144</v>
      </c>
      <c r="B10376" s="42">
        <v>350</v>
      </c>
      <c r="C10376" s="42">
        <v>11595.5</v>
      </c>
      <c r="D10376" s="42">
        <v>33.130000000000003</v>
      </c>
      <c r="E10376" s="43">
        <v>44562</v>
      </c>
    </row>
    <row r="10377" spans="1:5" x14ac:dyDescent="0.25">
      <c r="A10377" s="41" t="s">
        <v>145</v>
      </c>
      <c r="B10377" s="42">
        <v>17</v>
      </c>
      <c r="C10377" s="42">
        <v>2776.61</v>
      </c>
      <c r="D10377" s="42">
        <v>163.33000000000001</v>
      </c>
      <c r="E10377" s="43">
        <v>44562</v>
      </c>
    </row>
    <row r="10378" spans="1:5" x14ac:dyDescent="0.25">
      <c r="A10378" s="41" t="s">
        <v>145</v>
      </c>
      <c r="B10378" s="42">
        <v>14</v>
      </c>
      <c r="C10378" s="42">
        <v>2240</v>
      </c>
      <c r="D10378" s="42">
        <v>160</v>
      </c>
      <c r="E10378" s="43">
        <v>44562</v>
      </c>
    </row>
    <row r="10379" spans="1:5" x14ac:dyDescent="0.25">
      <c r="A10379" s="41" t="s">
        <v>167</v>
      </c>
      <c r="B10379" s="42">
        <v>4</v>
      </c>
      <c r="C10379" s="42">
        <v>260</v>
      </c>
      <c r="D10379" s="42">
        <v>65</v>
      </c>
      <c r="E10379" s="43">
        <v>44562</v>
      </c>
    </row>
    <row r="10380" spans="1:5" x14ac:dyDescent="0.25">
      <c r="A10380" s="41" t="s">
        <v>167</v>
      </c>
      <c r="B10380" s="42">
        <v>13</v>
      </c>
      <c r="C10380" s="42">
        <v>795</v>
      </c>
      <c r="D10380" s="42">
        <v>61.15</v>
      </c>
      <c r="E10380" s="43">
        <v>44562</v>
      </c>
    </row>
    <row r="10381" spans="1:5" x14ac:dyDescent="0.25">
      <c r="A10381" s="41" t="s">
        <v>147</v>
      </c>
      <c r="B10381" s="42">
        <v>82</v>
      </c>
      <c r="C10381" s="42">
        <v>28700</v>
      </c>
      <c r="D10381" s="42">
        <v>350</v>
      </c>
      <c r="E10381" s="43">
        <v>44562</v>
      </c>
    </row>
    <row r="10382" spans="1:5" x14ac:dyDescent="0.25">
      <c r="A10382" s="41" t="s">
        <v>147</v>
      </c>
      <c r="B10382" s="42">
        <v>108</v>
      </c>
      <c r="C10382" s="42">
        <v>37800</v>
      </c>
      <c r="D10382" s="42">
        <v>350</v>
      </c>
      <c r="E10382" s="43">
        <v>44562</v>
      </c>
    </row>
    <row r="10383" spans="1:5" x14ac:dyDescent="0.25">
      <c r="A10383" s="41" t="s">
        <v>149</v>
      </c>
      <c r="B10383" s="42">
        <v>15</v>
      </c>
      <c r="C10383" s="42">
        <v>2100</v>
      </c>
      <c r="D10383" s="42">
        <v>140</v>
      </c>
      <c r="E10383" s="43">
        <v>44562</v>
      </c>
    </row>
    <row r="10384" spans="1:5" x14ac:dyDescent="0.25">
      <c r="A10384" s="41" t="s">
        <v>149</v>
      </c>
      <c r="B10384" s="42">
        <v>14</v>
      </c>
      <c r="C10384" s="42">
        <v>2030</v>
      </c>
      <c r="D10384" s="42">
        <v>145</v>
      </c>
      <c r="E10384" s="43">
        <v>44562</v>
      </c>
    </row>
    <row r="10385" spans="1:5" x14ac:dyDescent="0.25">
      <c r="A10385" s="41" t="s">
        <v>204</v>
      </c>
      <c r="B10385" s="42">
        <v>136</v>
      </c>
      <c r="C10385" s="42">
        <v>12023.76</v>
      </c>
      <c r="D10385" s="42">
        <v>88.41</v>
      </c>
      <c r="E10385" s="43">
        <v>44562</v>
      </c>
    </row>
    <row r="10386" spans="1:5" x14ac:dyDescent="0.25">
      <c r="A10386" s="41" t="s">
        <v>204</v>
      </c>
      <c r="B10386" s="42">
        <v>107</v>
      </c>
      <c r="C10386" s="42">
        <v>9523</v>
      </c>
      <c r="D10386" s="42">
        <v>89</v>
      </c>
      <c r="E10386" s="43">
        <v>44562</v>
      </c>
    </row>
    <row r="10387" spans="1:5" x14ac:dyDescent="0.25">
      <c r="A10387" s="41" t="s">
        <v>150</v>
      </c>
      <c r="B10387" s="42">
        <v>120</v>
      </c>
      <c r="C10387" s="42">
        <v>24600</v>
      </c>
      <c r="D10387" s="42">
        <v>205</v>
      </c>
      <c r="E10387" s="43">
        <v>44562</v>
      </c>
    </row>
    <row r="10388" spans="1:5" x14ac:dyDescent="0.25">
      <c r="A10388" s="41" t="s">
        <v>150</v>
      </c>
      <c r="B10388" s="42">
        <v>53</v>
      </c>
      <c r="C10388" s="42">
        <v>10865</v>
      </c>
      <c r="D10388" s="42">
        <v>205</v>
      </c>
      <c r="E10388" s="43">
        <v>44562</v>
      </c>
    </row>
    <row r="10389" spans="1:5" x14ac:dyDescent="0.25">
      <c r="A10389" s="41" t="s">
        <v>262</v>
      </c>
      <c r="B10389" s="42">
        <v>3</v>
      </c>
      <c r="C10389" s="42">
        <v>1037.01</v>
      </c>
      <c r="D10389" s="42">
        <v>345.67</v>
      </c>
      <c r="E10389" s="43">
        <v>44562</v>
      </c>
    </row>
    <row r="10390" spans="1:5" x14ac:dyDescent="0.25">
      <c r="A10390" s="41" t="s">
        <v>262</v>
      </c>
      <c r="B10390" s="42">
        <v>6</v>
      </c>
      <c r="C10390" s="42">
        <v>3095.67</v>
      </c>
      <c r="D10390" s="42">
        <v>515.95000000000005</v>
      </c>
      <c r="E10390" s="43">
        <v>44562</v>
      </c>
    </row>
    <row r="10391" spans="1:5" x14ac:dyDescent="0.25">
      <c r="A10391" s="41" t="s">
        <v>263</v>
      </c>
      <c r="B10391" s="42">
        <v>1</v>
      </c>
      <c r="C10391" s="42">
        <v>633.33000000000004</v>
      </c>
      <c r="D10391" s="42">
        <v>633.33000000000004</v>
      </c>
      <c r="E10391" s="43">
        <v>44562</v>
      </c>
    </row>
    <row r="10392" spans="1:5" x14ac:dyDescent="0.25">
      <c r="A10392" s="41" t="s">
        <v>153</v>
      </c>
      <c r="B10392" s="42">
        <v>1</v>
      </c>
      <c r="C10392" s="42">
        <v>380</v>
      </c>
      <c r="D10392" s="42">
        <v>380</v>
      </c>
      <c r="E10392" s="43">
        <v>44562</v>
      </c>
    </row>
    <row r="10393" spans="1:5" x14ac:dyDescent="0.25">
      <c r="A10393" s="41" t="s">
        <v>153</v>
      </c>
      <c r="B10393" s="42">
        <v>2</v>
      </c>
      <c r="C10393" s="42">
        <v>760</v>
      </c>
      <c r="D10393" s="42">
        <v>380</v>
      </c>
      <c r="E10393" s="43">
        <v>44562</v>
      </c>
    </row>
    <row r="10394" spans="1:5" x14ac:dyDescent="0.25">
      <c r="A10394" s="41" t="s">
        <v>264</v>
      </c>
      <c r="B10394" s="42">
        <v>2</v>
      </c>
      <c r="C10394" s="42">
        <v>1627</v>
      </c>
      <c r="D10394" s="42">
        <v>813.5</v>
      </c>
      <c r="E10394" s="43">
        <v>44562</v>
      </c>
    </row>
    <row r="10395" spans="1:5" x14ac:dyDescent="0.25">
      <c r="A10395" s="41" t="s">
        <v>155</v>
      </c>
      <c r="B10395" s="42">
        <v>26</v>
      </c>
      <c r="C10395" s="42">
        <v>17567.419999999998</v>
      </c>
      <c r="D10395" s="42">
        <v>675.67</v>
      </c>
      <c r="E10395" s="43">
        <v>44562</v>
      </c>
    </row>
    <row r="10396" spans="1:5" x14ac:dyDescent="0.25">
      <c r="A10396" s="41" t="s">
        <v>155</v>
      </c>
      <c r="B10396" s="42">
        <v>26</v>
      </c>
      <c r="C10396" s="42">
        <v>17550.75</v>
      </c>
      <c r="D10396" s="42">
        <v>675.03</v>
      </c>
      <c r="E10396" s="43">
        <v>44562</v>
      </c>
    </row>
    <row r="10397" spans="1:5" x14ac:dyDescent="0.25">
      <c r="A10397" s="41" t="s">
        <v>158</v>
      </c>
      <c r="B10397" s="42">
        <v>44</v>
      </c>
      <c r="C10397" s="42">
        <v>1508.76</v>
      </c>
      <c r="D10397" s="42">
        <v>34.29</v>
      </c>
      <c r="E10397" s="43">
        <v>44562</v>
      </c>
    </row>
    <row r="10398" spans="1:5" x14ac:dyDescent="0.25">
      <c r="A10398" s="41" t="s">
        <v>158</v>
      </c>
      <c r="B10398" s="42">
        <v>47</v>
      </c>
      <c r="C10398" s="42">
        <v>1641.45</v>
      </c>
      <c r="D10398" s="42">
        <v>34.92</v>
      </c>
      <c r="E10398" s="43">
        <v>44562</v>
      </c>
    </row>
    <row r="10399" spans="1:5" x14ac:dyDescent="0.25">
      <c r="A10399" s="41" t="s">
        <v>140</v>
      </c>
      <c r="B10399" s="42">
        <v>107</v>
      </c>
      <c r="C10399" s="42">
        <v>7118.71</v>
      </c>
      <c r="D10399" s="42">
        <v>66.53</v>
      </c>
      <c r="E10399" s="43">
        <v>44562</v>
      </c>
    </row>
    <row r="10400" spans="1:5" x14ac:dyDescent="0.25">
      <c r="A10400" s="41" t="s">
        <v>140</v>
      </c>
      <c r="B10400" s="42">
        <v>89</v>
      </c>
      <c r="C10400" s="42">
        <v>5881.39</v>
      </c>
      <c r="D10400" s="42">
        <v>66.08</v>
      </c>
      <c r="E10400" s="43">
        <v>44562</v>
      </c>
    </row>
    <row r="10401" spans="1:5" x14ac:dyDescent="0.25">
      <c r="A10401" s="41" t="s">
        <v>140</v>
      </c>
      <c r="B10401" s="42">
        <v>28</v>
      </c>
      <c r="C10401" s="42">
        <v>6020</v>
      </c>
      <c r="D10401" s="42">
        <v>215</v>
      </c>
      <c r="E10401" s="43">
        <v>44562</v>
      </c>
    </row>
    <row r="10402" spans="1:5" x14ac:dyDescent="0.25">
      <c r="A10402" s="41" t="s">
        <v>140</v>
      </c>
      <c r="B10402" s="42">
        <v>21</v>
      </c>
      <c r="C10402" s="42">
        <v>4672.2</v>
      </c>
      <c r="D10402" s="42">
        <v>222.49</v>
      </c>
      <c r="E10402" s="43">
        <v>44562</v>
      </c>
    </row>
    <row r="10403" spans="1:5" x14ac:dyDescent="0.25">
      <c r="A10403" s="41" t="s">
        <v>140</v>
      </c>
      <c r="B10403" s="42">
        <v>43</v>
      </c>
      <c r="C10403" s="42">
        <v>4386</v>
      </c>
      <c r="D10403" s="42">
        <v>102</v>
      </c>
      <c r="E10403" s="43">
        <v>44562</v>
      </c>
    </row>
    <row r="10404" spans="1:5" x14ac:dyDescent="0.25">
      <c r="A10404" s="41" t="s">
        <v>140</v>
      </c>
      <c r="B10404" s="42">
        <v>46</v>
      </c>
      <c r="C10404" s="42">
        <v>5052</v>
      </c>
      <c r="D10404" s="42">
        <v>109.83</v>
      </c>
      <c r="E10404" s="43">
        <v>44562</v>
      </c>
    </row>
    <row r="10405" spans="1:5" x14ac:dyDescent="0.25">
      <c r="A10405" s="41" t="s">
        <v>140</v>
      </c>
      <c r="B10405" s="42">
        <v>39</v>
      </c>
      <c r="C10405" s="42">
        <v>19158.75</v>
      </c>
      <c r="D10405" s="42">
        <v>491.25</v>
      </c>
      <c r="E10405" s="43">
        <v>44562</v>
      </c>
    </row>
    <row r="10406" spans="1:5" x14ac:dyDescent="0.25">
      <c r="A10406" s="41" t="s">
        <v>140</v>
      </c>
      <c r="B10406" s="42">
        <v>47</v>
      </c>
      <c r="C10406" s="42">
        <v>19360</v>
      </c>
      <c r="D10406" s="42">
        <v>411.91</v>
      </c>
      <c r="E10406" s="43">
        <v>44562</v>
      </c>
    </row>
    <row r="10407" spans="1:5" x14ac:dyDescent="0.25">
      <c r="A10407" s="41" t="s">
        <v>140</v>
      </c>
      <c r="B10407" s="42">
        <v>3</v>
      </c>
      <c r="C10407" s="42">
        <v>1200</v>
      </c>
      <c r="D10407" s="42">
        <v>400</v>
      </c>
      <c r="E10407" s="43">
        <v>44562</v>
      </c>
    </row>
    <row r="10408" spans="1:5" x14ac:dyDescent="0.25">
      <c r="A10408" s="41" t="s">
        <v>140</v>
      </c>
      <c r="B10408" s="42">
        <v>1</v>
      </c>
      <c r="C10408" s="42">
        <v>1495</v>
      </c>
      <c r="D10408" s="42">
        <v>1495</v>
      </c>
      <c r="E10408" s="43">
        <v>44562</v>
      </c>
    </row>
    <row r="10409" spans="1:5" x14ac:dyDescent="0.25">
      <c r="A10409" s="41" t="s">
        <v>140</v>
      </c>
      <c r="B10409" s="42">
        <v>2</v>
      </c>
      <c r="C10409" s="42">
        <v>2990</v>
      </c>
      <c r="D10409" s="42">
        <v>1495</v>
      </c>
      <c r="E10409" s="43">
        <v>44562</v>
      </c>
    </row>
    <row r="10410" spans="1:5" x14ac:dyDescent="0.25">
      <c r="A10410" s="41" t="s">
        <v>140</v>
      </c>
      <c r="B10410" s="42">
        <v>5</v>
      </c>
      <c r="C10410" s="42">
        <v>31000</v>
      </c>
      <c r="D10410" s="42">
        <v>6200</v>
      </c>
      <c r="E10410" s="43">
        <v>44562</v>
      </c>
    </row>
    <row r="10411" spans="1:5" x14ac:dyDescent="0.25">
      <c r="A10411" s="41" t="s">
        <v>140</v>
      </c>
      <c r="B10411" s="42">
        <v>4</v>
      </c>
      <c r="C10411" s="42">
        <v>24800</v>
      </c>
      <c r="D10411" s="42">
        <v>6200</v>
      </c>
      <c r="E10411" s="43">
        <v>44562</v>
      </c>
    </row>
    <row r="10412" spans="1:5" x14ac:dyDescent="0.25">
      <c r="A10412" s="41" t="s">
        <v>140</v>
      </c>
      <c r="B10412" s="42">
        <v>1000</v>
      </c>
      <c r="C10412" s="42">
        <v>22000</v>
      </c>
      <c r="D10412" s="42">
        <v>22</v>
      </c>
      <c r="E10412" s="43">
        <v>44562</v>
      </c>
    </row>
    <row r="10413" spans="1:5" x14ac:dyDescent="0.25">
      <c r="A10413" s="41" t="s">
        <v>140</v>
      </c>
      <c r="B10413" s="42">
        <v>169</v>
      </c>
      <c r="C10413" s="42">
        <v>3380</v>
      </c>
      <c r="D10413" s="42">
        <v>20</v>
      </c>
      <c r="E10413" s="43">
        <v>44562</v>
      </c>
    </row>
    <row r="10414" spans="1:5" x14ac:dyDescent="0.25">
      <c r="A10414" s="41" t="s">
        <v>140</v>
      </c>
      <c r="B10414" s="42">
        <v>113</v>
      </c>
      <c r="C10414" s="42">
        <v>2260</v>
      </c>
      <c r="D10414" s="42">
        <v>20</v>
      </c>
      <c r="E10414" s="43">
        <v>44562</v>
      </c>
    </row>
    <row r="10415" spans="1:5" x14ac:dyDescent="0.25">
      <c r="A10415" s="41" t="s">
        <v>140</v>
      </c>
      <c r="B10415" s="42">
        <v>10</v>
      </c>
      <c r="C10415" s="42">
        <v>771.4</v>
      </c>
      <c r="D10415" s="42">
        <v>77.14</v>
      </c>
      <c r="E10415" s="43">
        <v>44562</v>
      </c>
    </row>
    <row r="10416" spans="1:5" x14ac:dyDescent="0.25">
      <c r="A10416" s="41" t="s">
        <v>140</v>
      </c>
      <c r="B10416" s="42">
        <v>4</v>
      </c>
      <c r="C10416" s="42">
        <v>308.56</v>
      </c>
      <c r="D10416" s="42">
        <v>77.14</v>
      </c>
      <c r="E10416" s="43">
        <v>44562</v>
      </c>
    </row>
    <row r="10417" spans="1:5" x14ac:dyDescent="0.25">
      <c r="A10417" s="41" t="s">
        <v>140</v>
      </c>
      <c r="B10417" s="42">
        <v>25</v>
      </c>
      <c r="C10417" s="42">
        <v>500</v>
      </c>
      <c r="D10417" s="42">
        <v>20</v>
      </c>
      <c r="E10417" s="43">
        <v>44562</v>
      </c>
    </row>
    <row r="10418" spans="1:5" x14ac:dyDescent="0.25">
      <c r="A10418" s="41" t="s">
        <v>140</v>
      </c>
      <c r="B10418" s="42">
        <v>20</v>
      </c>
      <c r="C10418" s="42">
        <v>400</v>
      </c>
      <c r="D10418" s="42">
        <v>20</v>
      </c>
      <c r="E10418" s="43">
        <v>44562</v>
      </c>
    </row>
    <row r="10419" spans="1:5" x14ac:dyDescent="0.25">
      <c r="A10419" s="41" t="s">
        <v>128</v>
      </c>
      <c r="B10419" s="42">
        <v>6</v>
      </c>
      <c r="C10419" s="42">
        <v>1656</v>
      </c>
      <c r="D10419" s="42">
        <v>276</v>
      </c>
      <c r="E10419" s="43">
        <v>44593</v>
      </c>
    </row>
    <row r="10420" spans="1:5" x14ac:dyDescent="0.25">
      <c r="A10420" s="41" t="s">
        <v>128</v>
      </c>
      <c r="B10420" s="42">
        <v>3</v>
      </c>
      <c r="C10420" s="42">
        <v>828</v>
      </c>
      <c r="D10420" s="42">
        <v>276</v>
      </c>
      <c r="E10420" s="43">
        <v>44593</v>
      </c>
    </row>
    <row r="10421" spans="1:5" x14ac:dyDescent="0.25">
      <c r="A10421" s="41" t="s">
        <v>255</v>
      </c>
      <c r="B10421" s="42">
        <v>20</v>
      </c>
      <c r="C10421" s="42">
        <v>950.2</v>
      </c>
      <c r="D10421" s="42">
        <v>47.51</v>
      </c>
      <c r="E10421" s="43">
        <v>44593</v>
      </c>
    </row>
    <row r="10422" spans="1:5" x14ac:dyDescent="0.25">
      <c r="A10422" s="41" t="s">
        <v>255</v>
      </c>
      <c r="B10422" s="42">
        <v>35</v>
      </c>
      <c r="C10422" s="42">
        <v>1684.9</v>
      </c>
      <c r="D10422" s="42">
        <v>48.14</v>
      </c>
      <c r="E10422" s="43">
        <v>44593</v>
      </c>
    </row>
    <row r="10423" spans="1:5" x14ac:dyDescent="0.25">
      <c r="A10423" s="41" t="s">
        <v>256</v>
      </c>
      <c r="B10423" s="42">
        <v>9</v>
      </c>
      <c r="C10423" s="42">
        <v>1521</v>
      </c>
      <c r="D10423" s="42">
        <v>169</v>
      </c>
      <c r="E10423" s="43">
        <v>44593</v>
      </c>
    </row>
    <row r="10424" spans="1:5" x14ac:dyDescent="0.25">
      <c r="A10424" s="41" t="s">
        <v>256</v>
      </c>
      <c r="B10424" s="42">
        <v>17</v>
      </c>
      <c r="C10424" s="42">
        <v>2693</v>
      </c>
      <c r="D10424" s="42">
        <v>158.41</v>
      </c>
      <c r="E10424" s="43">
        <v>44593</v>
      </c>
    </row>
    <row r="10425" spans="1:5" x14ac:dyDescent="0.25">
      <c r="A10425" s="41" t="s">
        <v>131</v>
      </c>
      <c r="B10425" s="42">
        <v>23</v>
      </c>
      <c r="C10425" s="42">
        <v>1380</v>
      </c>
      <c r="D10425" s="42">
        <v>60</v>
      </c>
      <c r="E10425" s="43">
        <v>44593</v>
      </c>
    </row>
    <row r="10426" spans="1:5" x14ac:dyDescent="0.25">
      <c r="A10426" s="41" t="s">
        <v>131</v>
      </c>
      <c r="B10426" s="42">
        <v>29</v>
      </c>
      <c r="C10426" s="42">
        <v>1640</v>
      </c>
      <c r="D10426" s="42">
        <v>56.55</v>
      </c>
      <c r="E10426" s="43">
        <v>44593</v>
      </c>
    </row>
    <row r="10427" spans="1:5" x14ac:dyDescent="0.25">
      <c r="A10427" s="41" t="s">
        <v>132</v>
      </c>
      <c r="B10427" s="42">
        <v>13</v>
      </c>
      <c r="C10427" s="42">
        <v>503.49</v>
      </c>
      <c r="D10427" s="42">
        <v>38.729999999999997</v>
      </c>
      <c r="E10427" s="43">
        <v>44593</v>
      </c>
    </row>
    <row r="10428" spans="1:5" x14ac:dyDescent="0.25">
      <c r="A10428" s="41" t="s">
        <v>132</v>
      </c>
      <c r="B10428" s="42">
        <v>29</v>
      </c>
      <c r="C10428" s="42">
        <v>1123.1500000000001</v>
      </c>
      <c r="D10428" s="42">
        <v>38.729999999999997</v>
      </c>
      <c r="E10428" s="43">
        <v>44593</v>
      </c>
    </row>
    <row r="10429" spans="1:5" x14ac:dyDescent="0.25">
      <c r="A10429" s="41" t="s">
        <v>196</v>
      </c>
      <c r="B10429" s="42">
        <v>2</v>
      </c>
      <c r="C10429" s="42">
        <v>5000</v>
      </c>
      <c r="D10429" s="42">
        <v>2500</v>
      </c>
      <c r="E10429" s="43">
        <v>44593</v>
      </c>
    </row>
    <row r="10430" spans="1:5" x14ac:dyDescent="0.25">
      <c r="A10430" s="41" t="s">
        <v>196</v>
      </c>
      <c r="B10430" s="42">
        <v>1.5</v>
      </c>
      <c r="C10430" s="42">
        <v>3750</v>
      </c>
      <c r="D10430" s="42">
        <v>2500</v>
      </c>
      <c r="E10430" s="43">
        <v>44593</v>
      </c>
    </row>
    <row r="10431" spans="1:5" x14ac:dyDescent="0.25">
      <c r="A10431" s="41" t="s">
        <v>133</v>
      </c>
      <c r="B10431" s="42">
        <v>4</v>
      </c>
      <c r="C10431" s="42">
        <v>1776</v>
      </c>
      <c r="D10431" s="42">
        <v>444</v>
      </c>
      <c r="E10431" s="43">
        <v>44593</v>
      </c>
    </row>
    <row r="10432" spans="1:5" x14ac:dyDescent="0.25">
      <c r="A10432" s="41" t="s">
        <v>133</v>
      </c>
      <c r="B10432" s="42">
        <v>5</v>
      </c>
      <c r="C10432" s="42">
        <v>2220</v>
      </c>
      <c r="D10432" s="42">
        <v>444</v>
      </c>
      <c r="E10432" s="43">
        <v>44593</v>
      </c>
    </row>
    <row r="10433" spans="1:5" x14ac:dyDescent="0.25">
      <c r="A10433" s="41" t="s">
        <v>134</v>
      </c>
      <c r="B10433" s="42">
        <v>4</v>
      </c>
      <c r="C10433" s="42">
        <v>375</v>
      </c>
      <c r="D10433" s="42">
        <v>93.75</v>
      </c>
      <c r="E10433" s="43">
        <v>44593</v>
      </c>
    </row>
    <row r="10434" spans="1:5" x14ac:dyDescent="0.25">
      <c r="A10434" s="41" t="s">
        <v>134</v>
      </c>
      <c r="B10434" s="42">
        <v>16</v>
      </c>
      <c r="C10434" s="42">
        <v>1500</v>
      </c>
      <c r="D10434" s="42">
        <v>93.75</v>
      </c>
      <c r="E10434" s="43">
        <v>44593</v>
      </c>
    </row>
    <row r="10435" spans="1:5" x14ac:dyDescent="0.25">
      <c r="A10435" s="41" t="s">
        <v>265</v>
      </c>
      <c r="B10435" s="42">
        <v>2</v>
      </c>
      <c r="C10435" s="42">
        <v>200</v>
      </c>
      <c r="D10435" s="42">
        <v>100</v>
      </c>
      <c r="E10435" s="43">
        <v>44593</v>
      </c>
    </row>
    <row r="10436" spans="1:5" x14ac:dyDescent="0.25">
      <c r="A10436" s="41" t="s">
        <v>135</v>
      </c>
      <c r="B10436" s="42">
        <v>4</v>
      </c>
      <c r="C10436" s="42">
        <v>996</v>
      </c>
      <c r="D10436" s="42">
        <v>249</v>
      </c>
      <c r="E10436" s="43">
        <v>44593</v>
      </c>
    </row>
    <row r="10437" spans="1:5" x14ac:dyDescent="0.25">
      <c r="A10437" s="41" t="s">
        <v>135</v>
      </c>
      <c r="B10437" s="42">
        <v>5</v>
      </c>
      <c r="C10437" s="42">
        <v>1229</v>
      </c>
      <c r="D10437" s="42">
        <v>245.8</v>
      </c>
      <c r="E10437" s="43">
        <v>44593</v>
      </c>
    </row>
    <row r="10438" spans="1:5" x14ac:dyDescent="0.25">
      <c r="A10438" s="41" t="s">
        <v>136</v>
      </c>
      <c r="B10438" s="42">
        <v>24</v>
      </c>
      <c r="C10438" s="42">
        <v>1660.8</v>
      </c>
      <c r="D10438" s="42">
        <v>69.2</v>
      </c>
      <c r="E10438" s="43">
        <v>44593</v>
      </c>
    </row>
    <row r="10439" spans="1:5" x14ac:dyDescent="0.25">
      <c r="A10439" s="41" t="s">
        <v>136</v>
      </c>
      <c r="B10439" s="42">
        <v>27</v>
      </c>
      <c r="C10439" s="42">
        <v>2229.6</v>
      </c>
      <c r="D10439" s="42">
        <v>82.58</v>
      </c>
      <c r="E10439" s="43">
        <v>44593</v>
      </c>
    </row>
    <row r="10440" spans="1:5" x14ac:dyDescent="0.25">
      <c r="A10440" s="41" t="s">
        <v>137</v>
      </c>
      <c r="B10440" s="42">
        <v>300</v>
      </c>
      <c r="C10440" s="42">
        <v>2605</v>
      </c>
      <c r="D10440" s="42">
        <v>8.68</v>
      </c>
      <c r="E10440" s="43">
        <v>44593</v>
      </c>
    </row>
    <row r="10441" spans="1:5" x14ac:dyDescent="0.25">
      <c r="A10441" s="41" t="s">
        <v>137</v>
      </c>
      <c r="B10441" s="42">
        <v>300</v>
      </c>
      <c r="C10441" s="42">
        <v>2650</v>
      </c>
      <c r="D10441" s="42">
        <v>8.83</v>
      </c>
      <c r="E10441" s="43">
        <v>44593</v>
      </c>
    </row>
    <row r="10442" spans="1:5" x14ac:dyDescent="0.25">
      <c r="A10442" s="41" t="s">
        <v>258</v>
      </c>
      <c r="B10442" s="42">
        <v>1</v>
      </c>
      <c r="C10442" s="42">
        <v>651</v>
      </c>
      <c r="D10442" s="42">
        <v>651</v>
      </c>
      <c r="E10442" s="43">
        <v>44593</v>
      </c>
    </row>
    <row r="10443" spans="1:5" x14ac:dyDescent="0.25">
      <c r="A10443" s="41" t="s">
        <v>258</v>
      </c>
      <c r="B10443" s="42">
        <v>1</v>
      </c>
      <c r="C10443" s="42">
        <v>651</v>
      </c>
      <c r="D10443" s="42">
        <v>651</v>
      </c>
      <c r="E10443" s="43">
        <v>44593</v>
      </c>
    </row>
    <row r="10444" spans="1:5" x14ac:dyDescent="0.25">
      <c r="A10444" s="41" t="s">
        <v>205</v>
      </c>
      <c r="B10444" s="42">
        <v>2</v>
      </c>
      <c r="C10444" s="42">
        <v>1156</v>
      </c>
      <c r="D10444" s="42">
        <v>578</v>
      </c>
      <c r="E10444" s="43">
        <v>44593</v>
      </c>
    </row>
    <row r="10445" spans="1:5" x14ac:dyDescent="0.25">
      <c r="A10445" s="41" t="s">
        <v>259</v>
      </c>
      <c r="B10445" s="42">
        <v>2</v>
      </c>
      <c r="C10445" s="42">
        <v>636</v>
      </c>
      <c r="D10445" s="42">
        <v>318</v>
      </c>
      <c r="E10445" s="43">
        <v>44593</v>
      </c>
    </row>
    <row r="10446" spans="1:5" x14ac:dyDescent="0.25">
      <c r="A10446" s="41" t="s">
        <v>172</v>
      </c>
      <c r="B10446" s="42">
        <v>21</v>
      </c>
      <c r="C10446" s="42">
        <v>4637.43</v>
      </c>
      <c r="D10446" s="42">
        <v>220.83</v>
      </c>
      <c r="E10446" s="43">
        <v>44593</v>
      </c>
    </row>
    <row r="10447" spans="1:5" x14ac:dyDescent="0.25">
      <c r="A10447" s="41" t="s">
        <v>172</v>
      </c>
      <c r="B10447" s="42">
        <v>25</v>
      </c>
      <c r="C10447" s="42">
        <v>5379.47</v>
      </c>
      <c r="D10447" s="42">
        <v>215.18</v>
      </c>
      <c r="E10447" s="43">
        <v>44593</v>
      </c>
    </row>
    <row r="10448" spans="1:5" x14ac:dyDescent="0.25">
      <c r="A10448" s="41" t="s">
        <v>139</v>
      </c>
      <c r="B10448" s="42">
        <v>39</v>
      </c>
      <c r="C10448" s="42">
        <v>4212</v>
      </c>
      <c r="D10448" s="42">
        <v>108</v>
      </c>
      <c r="E10448" s="43">
        <v>44593</v>
      </c>
    </row>
    <row r="10449" spans="1:5" x14ac:dyDescent="0.25">
      <c r="A10449" s="41" t="s">
        <v>139</v>
      </c>
      <c r="B10449" s="42">
        <v>48</v>
      </c>
      <c r="C10449" s="42">
        <v>4872</v>
      </c>
      <c r="D10449" s="42">
        <v>101.5</v>
      </c>
      <c r="E10449" s="43">
        <v>44593</v>
      </c>
    </row>
    <row r="10450" spans="1:5" x14ac:dyDescent="0.25">
      <c r="A10450" s="41" t="s">
        <v>260</v>
      </c>
      <c r="B10450" s="42">
        <v>1.4</v>
      </c>
      <c r="C10450" s="42">
        <v>1209.0999999999999</v>
      </c>
      <c r="D10450" s="42">
        <v>863.64</v>
      </c>
      <c r="E10450" s="43">
        <v>44593</v>
      </c>
    </row>
    <row r="10451" spans="1:5" x14ac:dyDescent="0.25">
      <c r="A10451" s="41" t="s">
        <v>260</v>
      </c>
      <c r="B10451" s="42">
        <v>0.6</v>
      </c>
      <c r="C10451" s="42">
        <v>518.17999999999995</v>
      </c>
      <c r="D10451" s="42">
        <v>863.63</v>
      </c>
      <c r="E10451" s="43">
        <v>44593</v>
      </c>
    </row>
    <row r="10452" spans="1:5" x14ac:dyDescent="0.25">
      <c r="A10452" s="41" t="s">
        <v>166</v>
      </c>
      <c r="B10452" s="42">
        <v>1</v>
      </c>
      <c r="C10452" s="42">
        <v>448.67</v>
      </c>
      <c r="D10452" s="42">
        <v>448.67</v>
      </c>
      <c r="E10452" s="43">
        <v>44593</v>
      </c>
    </row>
    <row r="10453" spans="1:5" x14ac:dyDescent="0.25">
      <c r="A10453" s="41" t="s">
        <v>166</v>
      </c>
      <c r="B10453" s="42">
        <v>1</v>
      </c>
      <c r="C10453" s="42">
        <v>448.67</v>
      </c>
      <c r="D10453" s="42">
        <v>448.67</v>
      </c>
      <c r="E10453" s="43">
        <v>44593</v>
      </c>
    </row>
    <row r="10454" spans="1:5" x14ac:dyDescent="0.25">
      <c r="A10454" s="41" t="s">
        <v>144</v>
      </c>
      <c r="B10454" s="42">
        <v>500</v>
      </c>
      <c r="C10454" s="42">
        <v>17600.5</v>
      </c>
      <c r="D10454" s="42">
        <v>35.200000000000003</v>
      </c>
      <c r="E10454" s="43">
        <v>44593</v>
      </c>
    </row>
    <row r="10455" spans="1:5" x14ac:dyDescent="0.25">
      <c r="A10455" s="41" t="s">
        <v>144</v>
      </c>
      <c r="B10455" s="42">
        <v>200</v>
      </c>
      <c r="C10455" s="42">
        <v>7000</v>
      </c>
      <c r="D10455" s="42">
        <v>35</v>
      </c>
      <c r="E10455" s="43">
        <v>44593</v>
      </c>
    </row>
    <row r="10456" spans="1:5" x14ac:dyDescent="0.25">
      <c r="A10456" s="41" t="s">
        <v>145</v>
      </c>
      <c r="B10456" s="42">
        <v>14</v>
      </c>
      <c r="C10456" s="42">
        <v>2240</v>
      </c>
      <c r="D10456" s="42">
        <v>160</v>
      </c>
      <c r="E10456" s="43">
        <v>44593</v>
      </c>
    </row>
    <row r="10457" spans="1:5" x14ac:dyDescent="0.25">
      <c r="A10457" s="41" t="s">
        <v>145</v>
      </c>
      <c r="B10457" s="42">
        <v>14</v>
      </c>
      <c r="C10457" s="42">
        <v>2240</v>
      </c>
      <c r="D10457" s="42">
        <v>160</v>
      </c>
      <c r="E10457" s="43">
        <v>44593</v>
      </c>
    </row>
    <row r="10458" spans="1:5" x14ac:dyDescent="0.25">
      <c r="A10458" s="41" t="s">
        <v>167</v>
      </c>
      <c r="B10458" s="42">
        <v>10</v>
      </c>
      <c r="C10458" s="42">
        <v>630</v>
      </c>
      <c r="D10458" s="42">
        <v>63</v>
      </c>
      <c r="E10458" s="43">
        <v>44593</v>
      </c>
    </row>
    <row r="10459" spans="1:5" x14ac:dyDescent="0.25">
      <c r="A10459" s="41" t="s">
        <v>167</v>
      </c>
      <c r="B10459" s="42">
        <v>11</v>
      </c>
      <c r="C10459" s="42">
        <v>760</v>
      </c>
      <c r="D10459" s="42">
        <v>69.09</v>
      </c>
      <c r="E10459" s="43">
        <v>44593</v>
      </c>
    </row>
    <row r="10460" spans="1:5" x14ac:dyDescent="0.25">
      <c r="A10460" s="41" t="s">
        <v>147</v>
      </c>
      <c r="B10460" s="42">
        <v>80</v>
      </c>
      <c r="C10460" s="42">
        <v>28000</v>
      </c>
      <c r="D10460" s="42">
        <v>350</v>
      </c>
      <c r="E10460" s="43">
        <v>44593</v>
      </c>
    </row>
    <row r="10461" spans="1:5" x14ac:dyDescent="0.25">
      <c r="A10461" s="41" t="s">
        <v>147</v>
      </c>
      <c r="B10461" s="42">
        <v>100</v>
      </c>
      <c r="C10461" s="42">
        <v>35000</v>
      </c>
      <c r="D10461" s="42">
        <v>350</v>
      </c>
      <c r="E10461" s="43">
        <v>44593</v>
      </c>
    </row>
    <row r="10462" spans="1:5" x14ac:dyDescent="0.25">
      <c r="A10462" s="41" t="s">
        <v>149</v>
      </c>
      <c r="B10462" s="42">
        <v>17</v>
      </c>
      <c r="C10462" s="42">
        <v>2658</v>
      </c>
      <c r="D10462" s="42">
        <v>156.35</v>
      </c>
      <c r="E10462" s="43">
        <v>44593</v>
      </c>
    </row>
    <row r="10463" spans="1:5" x14ac:dyDescent="0.25">
      <c r="A10463" s="41" t="s">
        <v>149</v>
      </c>
      <c r="B10463" s="42">
        <v>33</v>
      </c>
      <c r="C10463" s="42">
        <v>5281</v>
      </c>
      <c r="D10463" s="42">
        <v>160.03</v>
      </c>
      <c r="E10463" s="43">
        <v>44593</v>
      </c>
    </row>
    <row r="10464" spans="1:5" x14ac:dyDescent="0.25">
      <c r="A10464" s="41" t="s">
        <v>204</v>
      </c>
      <c r="B10464" s="42">
        <v>107</v>
      </c>
      <c r="C10464" s="42">
        <v>9523</v>
      </c>
      <c r="D10464" s="42">
        <v>89</v>
      </c>
      <c r="E10464" s="43">
        <v>44593</v>
      </c>
    </row>
    <row r="10465" spans="1:5" x14ac:dyDescent="0.25">
      <c r="A10465" s="41" t="s">
        <v>204</v>
      </c>
      <c r="B10465" s="42">
        <v>107</v>
      </c>
      <c r="C10465" s="42">
        <v>9523</v>
      </c>
      <c r="D10465" s="42">
        <v>89</v>
      </c>
      <c r="E10465" s="43">
        <v>44593</v>
      </c>
    </row>
    <row r="10466" spans="1:5" x14ac:dyDescent="0.25">
      <c r="A10466" s="41" t="s">
        <v>150</v>
      </c>
      <c r="B10466" s="42">
        <v>101</v>
      </c>
      <c r="C10466" s="42">
        <v>20705</v>
      </c>
      <c r="D10466" s="42">
        <v>205</v>
      </c>
      <c r="E10466" s="43">
        <v>44593</v>
      </c>
    </row>
    <row r="10467" spans="1:5" x14ac:dyDescent="0.25">
      <c r="A10467" s="41" t="s">
        <v>150</v>
      </c>
      <c r="B10467" s="42">
        <v>194</v>
      </c>
      <c r="C10467" s="42">
        <v>39770</v>
      </c>
      <c r="D10467" s="42">
        <v>205</v>
      </c>
      <c r="E10467" s="43">
        <v>44593</v>
      </c>
    </row>
    <row r="10468" spans="1:5" x14ac:dyDescent="0.25">
      <c r="A10468" s="41" t="s">
        <v>262</v>
      </c>
      <c r="B10468" s="42">
        <v>5</v>
      </c>
      <c r="C10468" s="42">
        <v>2665</v>
      </c>
      <c r="D10468" s="42">
        <v>533</v>
      </c>
      <c r="E10468" s="43">
        <v>44593</v>
      </c>
    </row>
    <row r="10469" spans="1:5" x14ac:dyDescent="0.25">
      <c r="A10469" s="41" t="s">
        <v>262</v>
      </c>
      <c r="B10469" s="42">
        <v>3</v>
      </c>
      <c r="C10469" s="42">
        <v>1422</v>
      </c>
      <c r="D10469" s="42">
        <v>474</v>
      </c>
      <c r="E10469" s="43">
        <v>44593</v>
      </c>
    </row>
    <row r="10470" spans="1:5" x14ac:dyDescent="0.25">
      <c r="A10470" s="41" t="s">
        <v>198</v>
      </c>
      <c r="B10470" s="42">
        <v>1</v>
      </c>
      <c r="C10470" s="42">
        <v>732</v>
      </c>
      <c r="D10470" s="42">
        <v>732</v>
      </c>
      <c r="E10470" s="43">
        <v>44593</v>
      </c>
    </row>
    <row r="10471" spans="1:5" x14ac:dyDescent="0.25">
      <c r="A10471" s="41" t="s">
        <v>263</v>
      </c>
      <c r="B10471" s="42">
        <v>2</v>
      </c>
      <c r="C10471" s="42">
        <v>1266.6600000000001</v>
      </c>
      <c r="D10471" s="42">
        <v>633.33000000000004</v>
      </c>
      <c r="E10471" s="43">
        <v>44593</v>
      </c>
    </row>
    <row r="10472" spans="1:5" x14ac:dyDescent="0.25">
      <c r="A10472" s="41" t="s">
        <v>153</v>
      </c>
      <c r="B10472" s="42">
        <v>1</v>
      </c>
      <c r="C10472" s="42">
        <v>225</v>
      </c>
      <c r="D10472" s="42">
        <v>225</v>
      </c>
      <c r="E10472" s="43">
        <v>44593</v>
      </c>
    </row>
    <row r="10473" spans="1:5" x14ac:dyDescent="0.25">
      <c r="A10473" s="41" t="s">
        <v>266</v>
      </c>
      <c r="B10473" s="42">
        <v>2</v>
      </c>
      <c r="C10473" s="42">
        <v>1392</v>
      </c>
      <c r="D10473" s="42">
        <v>696</v>
      </c>
      <c r="E10473" s="43">
        <v>44593</v>
      </c>
    </row>
    <row r="10474" spans="1:5" x14ac:dyDescent="0.25">
      <c r="A10474" s="41" t="s">
        <v>264</v>
      </c>
      <c r="B10474" s="42">
        <v>1</v>
      </c>
      <c r="C10474" s="42">
        <v>813.5</v>
      </c>
      <c r="D10474" s="42">
        <v>813.5</v>
      </c>
      <c r="E10474" s="43">
        <v>44593</v>
      </c>
    </row>
    <row r="10475" spans="1:5" x14ac:dyDescent="0.25">
      <c r="A10475" s="41" t="s">
        <v>264</v>
      </c>
      <c r="B10475" s="42">
        <v>1</v>
      </c>
      <c r="C10475" s="42">
        <v>813.5</v>
      </c>
      <c r="D10475" s="42">
        <v>813.5</v>
      </c>
      <c r="E10475" s="43">
        <v>44593</v>
      </c>
    </row>
    <row r="10476" spans="1:5" x14ac:dyDescent="0.25">
      <c r="A10476" s="41" t="s">
        <v>155</v>
      </c>
      <c r="B10476" s="42">
        <v>24</v>
      </c>
      <c r="C10476" s="42">
        <v>15816</v>
      </c>
      <c r="D10476" s="42">
        <v>659</v>
      </c>
      <c r="E10476" s="43">
        <v>44593</v>
      </c>
    </row>
    <row r="10477" spans="1:5" x14ac:dyDescent="0.25">
      <c r="A10477" s="41" t="s">
        <v>155</v>
      </c>
      <c r="B10477" s="42">
        <v>25</v>
      </c>
      <c r="C10477" s="42">
        <v>16475</v>
      </c>
      <c r="D10477" s="42">
        <v>659</v>
      </c>
      <c r="E10477" s="43">
        <v>44593</v>
      </c>
    </row>
    <row r="10478" spans="1:5" x14ac:dyDescent="0.25">
      <c r="A10478" s="41" t="s">
        <v>267</v>
      </c>
      <c r="B10478" s="42">
        <v>2</v>
      </c>
      <c r="C10478" s="42">
        <v>11000</v>
      </c>
      <c r="D10478" s="42">
        <v>5500</v>
      </c>
      <c r="E10478" s="43">
        <v>44593</v>
      </c>
    </row>
    <row r="10479" spans="1:5" x14ac:dyDescent="0.25">
      <c r="A10479" s="41" t="s">
        <v>158</v>
      </c>
      <c r="B10479" s="42">
        <v>24</v>
      </c>
      <c r="C10479" s="42">
        <v>840</v>
      </c>
      <c r="D10479" s="42">
        <v>35</v>
      </c>
      <c r="E10479" s="43">
        <v>44593</v>
      </c>
    </row>
    <row r="10480" spans="1:5" x14ac:dyDescent="0.25">
      <c r="A10480" s="41" t="s">
        <v>158</v>
      </c>
      <c r="B10480" s="42">
        <v>54</v>
      </c>
      <c r="C10480" s="42">
        <v>1860</v>
      </c>
      <c r="D10480" s="42">
        <v>34.44</v>
      </c>
      <c r="E10480" s="43">
        <v>44593</v>
      </c>
    </row>
    <row r="10481" spans="1:5" x14ac:dyDescent="0.25">
      <c r="A10481" s="41" t="s">
        <v>140</v>
      </c>
      <c r="B10481" s="42">
        <v>109</v>
      </c>
      <c r="C10481" s="42">
        <v>7085</v>
      </c>
      <c r="D10481" s="42">
        <v>65</v>
      </c>
      <c r="E10481" s="43">
        <v>44593</v>
      </c>
    </row>
    <row r="10482" spans="1:5" x14ac:dyDescent="0.25">
      <c r="A10482" s="41" t="s">
        <v>140</v>
      </c>
      <c r="B10482" s="42">
        <v>92</v>
      </c>
      <c r="C10482" s="42">
        <v>5980</v>
      </c>
      <c r="D10482" s="42">
        <v>65</v>
      </c>
      <c r="E10482" s="43">
        <v>44593</v>
      </c>
    </row>
    <row r="10483" spans="1:5" x14ac:dyDescent="0.25">
      <c r="A10483" s="41" t="s">
        <v>141</v>
      </c>
      <c r="B10483" s="42">
        <v>21</v>
      </c>
      <c r="C10483" s="42">
        <v>4829.3999999999996</v>
      </c>
      <c r="D10483" s="42">
        <v>229.97</v>
      </c>
      <c r="E10483" s="43">
        <v>44593</v>
      </c>
    </row>
    <row r="10484" spans="1:5" x14ac:dyDescent="0.25">
      <c r="A10484" s="41" t="s">
        <v>141</v>
      </c>
      <c r="B10484" s="42">
        <v>18</v>
      </c>
      <c r="C10484" s="42">
        <v>3960</v>
      </c>
      <c r="D10484" s="42">
        <v>220</v>
      </c>
      <c r="E10484" s="43">
        <v>44593</v>
      </c>
    </row>
    <row r="10485" spans="1:5" x14ac:dyDescent="0.25">
      <c r="A10485" s="41" t="s">
        <v>142</v>
      </c>
      <c r="B10485" s="42">
        <v>16</v>
      </c>
      <c r="C10485" s="42">
        <v>6402</v>
      </c>
      <c r="D10485" s="42">
        <v>400.13</v>
      </c>
      <c r="E10485" s="43">
        <v>44593</v>
      </c>
    </row>
    <row r="10486" spans="1:5" x14ac:dyDescent="0.25">
      <c r="A10486" s="41" t="s">
        <v>142</v>
      </c>
      <c r="B10486" s="42">
        <v>20</v>
      </c>
      <c r="C10486" s="42">
        <v>8000</v>
      </c>
      <c r="D10486" s="42">
        <v>400</v>
      </c>
      <c r="E10486" s="43">
        <v>44593</v>
      </c>
    </row>
    <row r="10487" spans="1:5" x14ac:dyDescent="0.25">
      <c r="A10487" s="41" t="s">
        <v>143</v>
      </c>
      <c r="B10487" s="42">
        <v>39</v>
      </c>
      <c r="C10487" s="42">
        <v>17520</v>
      </c>
      <c r="D10487" s="42">
        <v>449.23</v>
      </c>
      <c r="E10487" s="43">
        <v>44593</v>
      </c>
    </row>
    <row r="10488" spans="1:5" x14ac:dyDescent="0.25">
      <c r="A10488" s="41" t="s">
        <v>143</v>
      </c>
      <c r="B10488" s="42">
        <v>33</v>
      </c>
      <c r="C10488" s="42">
        <v>14900</v>
      </c>
      <c r="D10488" s="42">
        <v>451.52</v>
      </c>
      <c r="E10488" s="43">
        <v>44593</v>
      </c>
    </row>
    <row r="10489" spans="1:5" x14ac:dyDescent="0.25">
      <c r="A10489" s="41" t="s">
        <v>165</v>
      </c>
      <c r="B10489" s="42">
        <v>1</v>
      </c>
      <c r="C10489" s="42">
        <v>1495</v>
      </c>
      <c r="D10489" s="42">
        <v>1495</v>
      </c>
      <c r="E10489" s="43">
        <v>44593</v>
      </c>
    </row>
    <row r="10490" spans="1:5" x14ac:dyDescent="0.25">
      <c r="A10490" s="41" t="s">
        <v>165</v>
      </c>
      <c r="B10490" s="42">
        <v>2</v>
      </c>
      <c r="C10490" s="42">
        <v>2990</v>
      </c>
      <c r="D10490" s="42">
        <v>1495</v>
      </c>
      <c r="E10490" s="43">
        <v>44593</v>
      </c>
    </row>
    <row r="10491" spans="1:5" x14ac:dyDescent="0.25">
      <c r="A10491" s="41" t="s">
        <v>268</v>
      </c>
      <c r="B10491" s="42">
        <v>1</v>
      </c>
      <c r="C10491" s="42">
        <v>3500</v>
      </c>
      <c r="D10491" s="42">
        <v>3500</v>
      </c>
      <c r="E10491" s="43">
        <v>44593</v>
      </c>
    </row>
    <row r="10492" spans="1:5" x14ac:dyDescent="0.25">
      <c r="A10492" s="41" t="s">
        <v>146</v>
      </c>
      <c r="B10492" s="42">
        <v>5</v>
      </c>
      <c r="C10492" s="42">
        <v>31000</v>
      </c>
      <c r="D10492" s="42">
        <v>6200</v>
      </c>
      <c r="E10492" s="43">
        <v>44593</v>
      </c>
    </row>
    <row r="10493" spans="1:5" x14ac:dyDescent="0.25">
      <c r="A10493" s="41" t="s">
        <v>269</v>
      </c>
      <c r="B10493" s="42">
        <v>4</v>
      </c>
      <c r="C10493" s="42">
        <v>26000</v>
      </c>
      <c r="D10493" s="42">
        <v>6500</v>
      </c>
      <c r="E10493" s="43">
        <v>44593</v>
      </c>
    </row>
    <row r="10494" spans="1:5" x14ac:dyDescent="0.25">
      <c r="A10494" s="41" t="s">
        <v>270</v>
      </c>
      <c r="B10494" s="42">
        <v>1500</v>
      </c>
      <c r="C10494" s="42">
        <v>67500</v>
      </c>
      <c r="D10494" s="42">
        <v>45</v>
      </c>
      <c r="E10494" s="43">
        <v>44593</v>
      </c>
    </row>
    <row r="10495" spans="1:5" x14ac:dyDescent="0.25">
      <c r="A10495" s="41" t="s">
        <v>271</v>
      </c>
      <c r="B10495" s="42">
        <v>1500</v>
      </c>
      <c r="C10495" s="42">
        <v>34500</v>
      </c>
      <c r="D10495" s="42">
        <v>23</v>
      </c>
      <c r="E10495" s="43">
        <v>44593</v>
      </c>
    </row>
    <row r="10496" spans="1:5" x14ac:dyDescent="0.25">
      <c r="A10496" s="41" t="s">
        <v>271</v>
      </c>
      <c r="B10496" s="42">
        <v>500</v>
      </c>
      <c r="C10496" s="42">
        <v>12100</v>
      </c>
      <c r="D10496" s="42">
        <v>24.2</v>
      </c>
      <c r="E10496" s="43">
        <v>44593</v>
      </c>
    </row>
    <row r="10497" spans="1:5" x14ac:dyDescent="0.25">
      <c r="A10497" s="41" t="s">
        <v>154</v>
      </c>
      <c r="B10497" s="42">
        <v>128</v>
      </c>
      <c r="C10497" s="42">
        <v>2990</v>
      </c>
      <c r="D10497" s="42">
        <v>23.36</v>
      </c>
      <c r="E10497" s="43">
        <v>44593</v>
      </c>
    </row>
    <row r="10498" spans="1:5" x14ac:dyDescent="0.25">
      <c r="A10498" s="41" t="s">
        <v>154</v>
      </c>
      <c r="B10498" s="42">
        <v>84</v>
      </c>
      <c r="C10498" s="42">
        <v>1950</v>
      </c>
      <c r="D10498" s="42">
        <v>23.21</v>
      </c>
      <c r="E10498" s="43">
        <v>44593</v>
      </c>
    </row>
    <row r="10499" spans="1:5" x14ac:dyDescent="0.25">
      <c r="A10499" s="41" t="s">
        <v>156</v>
      </c>
      <c r="B10499" s="42">
        <v>6</v>
      </c>
      <c r="C10499" s="42">
        <v>780</v>
      </c>
      <c r="D10499" s="42">
        <v>130</v>
      </c>
      <c r="E10499" s="43">
        <v>44593</v>
      </c>
    </row>
    <row r="10500" spans="1:5" x14ac:dyDescent="0.25">
      <c r="A10500" s="41" t="s">
        <v>156</v>
      </c>
      <c r="B10500" s="42">
        <v>7</v>
      </c>
      <c r="C10500" s="42">
        <v>560</v>
      </c>
      <c r="D10500" s="42">
        <v>80</v>
      </c>
      <c r="E10500" s="43">
        <v>44593</v>
      </c>
    </row>
    <row r="10501" spans="1:5" x14ac:dyDescent="0.25">
      <c r="A10501" s="41" t="s">
        <v>157</v>
      </c>
      <c r="B10501" s="42">
        <v>20</v>
      </c>
      <c r="C10501" s="42">
        <v>500</v>
      </c>
      <c r="D10501" s="42">
        <v>25</v>
      </c>
      <c r="E10501" s="43">
        <v>44593</v>
      </c>
    </row>
    <row r="10502" spans="1:5" x14ac:dyDescent="0.25">
      <c r="A10502" s="41" t="s">
        <v>157</v>
      </c>
      <c r="B10502" s="42">
        <v>20</v>
      </c>
      <c r="C10502" s="42">
        <v>400</v>
      </c>
      <c r="D10502" s="42">
        <v>20</v>
      </c>
      <c r="E10502" s="43">
        <v>44593</v>
      </c>
    </row>
    <row r="10503" spans="1:5" x14ac:dyDescent="0.25">
      <c r="A10503" s="41" t="s">
        <v>128</v>
      </c>
      <c r="B10503" s="42">
        <v>4</v>
      </c>
      <c r="C10503" s="42">
        <v>1104</v>
      </c>
      <c r="D10503" s="42">
        <v>276</v>
      </c>
      <c r="E10503" s="43">
        <v>44621</v>
      </c>
    </row>
    <row r="10504" spans="1:5" x14ac:dyDescent="0.25">
      <c r="A10504" s="41" t="s">
        <v>128</v>
      </c>
      <c r="B10504" s="42">
        <v>1</v>
      </c>
      <c r="C10504" s="42">
        <v>276</v>
      </c>
      <c r="D10504" s="42">
        <v>276</v>
      </c>
      <c r="E10504" s="43">
        <v>44621</v>
      </c>
    </row>
    <row r="10505" spans="1:5" x14ac:dyDescent="0.25">
      <c r="A10505" s="41" t="s">
        <v>128</v>
      </c>
      <c r="B10505" s="42">
        <v>5</v>
      </c>
      <c r="C10505" s="42">
        <v>1380</v>
      </c>
      <c r="D10505" s="42">
        <v>276</v>
      </c>
      <c r="E10505" s="43">
        <v>44621</v>
      </c>
    </row>
    <row r="10506" spans="1:5" x14ac:dyDescent="0.25">
      <c r="A10506" s="41" t="s">
        <v>128</v>
      </c>
      <c r="B10506" s="42">
        <v>1</v>
      </c>
      <c r="C10506" s="42">
        <v>276</v>
      </c>
      <c r="D10506" s="42">
        <v>276</v>
      </c>
      <c r="E10506" s="43">
        <v>44621</v>
      </c>
    </row>
    <row r="10507" spans="1:5" x14ac:dyDescent="0.25">
      <c r="A10507" s="41" t="s">
        <v>255</v>
      </c>
      <c r="B10507" s="42">
        <v>16</v>
      </c>
      <c r="C10507" s="42">
        <v>770.24</v>
      </c>
      <c r="D10507" s="42">
        <v>48.14</v>
      </c>
      <c r="E10507" s="43">
        <v>44621</v>
      </c>
    </row>
    <row r="10508" spans="1:5" x14ac:dyDescent="0.25">
      <c r="A10508" s="41" t="s">
        <v>255</v>
      </c>
      <c r="B10508" s="42">
        <v>16</v>
      </c>
      <c r="C10508" s="42">
        <v>770.24</v>
      </c>
      <c r="D10508" s="42">
        <v>48.14</v>
      </c>
      <c r="E10508" s="43">
        <v>44621</v>
      </c>
    </row>
    <row r="10509" spans="1:5" x14ac:dyDescent="0.25">
      <c r="A10509" s="41" t="s">
        <v>255</v>
      </c>
      <c r="B10509" s="42">
        <v>7</v>
      </c>
      <c r="C10509" s="42">
        <v>336.98</v>
      </c>
      <c r="D10509" s="42">
        <v>48.14</v>
      </c>
      <c r="E10509" s="43">
        <v>44621</v>
      </c>
    </row>
    <row r="10510" spans="1:5" x14ac:dyDescent="0.25">
      <c r="A10510" s="41" t="s">
        <v>255</v>
      </c>
      <c r="B10510" s="42">
        <v>12</v>
      </c>
      <c r="C10510" s="42">
        <v>577.67999999999995</v>
      </c>
      <c r="D10510" s="42">
        <v>48.14</v>
      </c>
      <c r="E10510" s="43">
        <v>44621</v>
      </c>
    </row>
    <row r="10511" spans="1:5" x14ac:dyDescent="0.25">
      <c r="A10511" s="41" t="s">
        <v>256</v>
      </c>
      <c r="B10511" s="42">
        <v>9</v>
      </c>
      <c r="C10511" s="42">
        <v>1547</v>
      </c>
      <c r="D10511" s="42">
        <v>171.89</v>
      </c>
      <c r="E10511" s="43">
        <v>44621</v>
      </c>
    </row>
    <row r="10512" spans="1:5" x14ac:dyDescent="0.25">
      <c r="A10512" s="41" t="s">
        <v>256</v>
      </c>
      <c r="B10512" s="42">
        <v>3</v>
      </c>
      <c r="C10512" s="42">
        <v>531</v>
      </c>
      <c r="D10512" s="42">
        <v>177</v>
      </c>
      <c r="E10512" s="43">
        <v>44621</v>
      </c>
    </row>
    <row r="10513" spans="1:5" x14ac:dyDescent="0.25">
      <c r="A10513" s="41" t="s">
        <v>256</v>
      </c>
      <c r="B10513" s="42">
        <v>6</v>
      </c>
      <c r="C10513" s="42">
        <v>1062</v>
      </c>
      <c r="D10513" s="42">
        <v>177</v>
      </c>
      <c r="E10513" s="43">
        <v>44621</v>
      </c>
    </row>
    <row r="10514" spans="1:5" x14ac:dyDescent="0.25">
      <c r="A10514" s="41" t="s">
        <v>131</v>
      </c>
      <c r="B10514" s="42">
        <v>29</v>
      </c>
      <c r="C10514" s="42">
        <v>1450</v>
      </c>
      <c r="D10514" s="42">
        <v>50</v>
      </c>
      <c r="E10514" s="43">
        <v>44621</v>
      </c>
    </row>
    <row r="10515" spans="1:5" x14ac:dyDescent="0.25">
      <c r="A10515" s="41" t="s">
        <v>131</v>
      </c>
      <c r="B10515" s="42">
        <v>21</v>
      </c>
      <c r="C10515" s="42">
        <v>1230</v>
      </c>
      <c r="D10515" s="42">
        <v>58.57</v>
      </c>
      <c r="E10515" s="43">
        <v>44621</v>
      </c>
    </row>
    <row r="10516" spans="1:5" x14ac:dyDescent="0.25">
      <c r="A10516" s="41" t="s">
        <v>131</v>
      </c>
      <c r="B10516" s="42">
        <v>34</v>
      </c>
      <c r="C10516" s="42">
        <v>2040</v>
      </c>
      <c r="D10516" s="42">
        <v>60</v>
      </c>
      <c r="E10516" s="43">
        <v>44621</v>
      </c>
    </row>
    <row r="10517" spans="1:5" x14ac:dyDescent="0.25">
      <c r="A10517" s="41" t="s">
        <v>131</v>
      </c>
      <c r="B10517" s="42">
        <v>15</v>
      </c>
      <c r="C10517" s="42">
        <v>900</v>
      </c>
      <c r="D10517" s="42">
        <v>60</v>
      </c>
      <c r="E10517" s="43">
        <v>44621</v>
      </c>
    </row>
    <row r="10518" spans="1:5" x14ac:dyDescent="0.25">
      <c r="A10518" s="41" t="s">
        <v>132</v>
      </c>
      <c r="B10518" s="42">
        <v>16</v>
      </c>
      <c r="C10518" s="42">
        <v>619.64</v>
      </c>
      <c r="D10518" s="42">
        <v>38.729999999999997</v>
      </c>
      <c r="E10518" s="43">
        <v>44621</v>
      </c>
    </row>
    <row r="10519" spans="1:5" x14ac:dyDescent="0.25">
      <c r="A10519" s="41" t="s">
        <v>132</v>
      </c>
      <c r="B10519" s="42">
        <v>4</v>
      </c>
      <c r="C10519" s="42">
        <v>154.91</v>
      </c>
      <c r="D10519" s="42">
        <v>38.729999999999997</v>
      </c>
      <c r="E10519" s="43">
        <v>44621</v>
      </c>
    </row>
    <row r="10520" spans="1:5" x14ac:dyDescent="0.25">
      <c r="A10520" s="41" t="s">
        <v>132</v>
      </c>
      <c r="B10520" s="42">
        <v>28</v>
      </c>
      <c r="C10520" s="42">
        <v>1084.3599999999999</v>
      </c>
      <c r="D10520" s="42">
        <v>38.729999999999997</v>
      </c>
      <c r="E10520" s="43">
        <v>44621</v>
      </c>
    </row>
    <row r="10521" spans="1:5" x14ac:dyDescent="0.25">
      <c r="A10521" s="41" t="s">
        <v>132</v>
      </c>
      <c r="B10521" s="42">
        <v>10</v>
      </c>
      <c r="C10521" s="42">
        <v>387.27</v>
      </c>
      <c r="D10521" s="42">
        <v>38.729999999999997</v>
      </c>
      <c r="E10521" s="43">
        <v>44621</v>
      </c>
    </row>
    <row r="10522" spans="1:5" x14ac:dyDescent="0.25">
      <c r="A10522" s="41" t="s">
        <v>196</v>
      </c>
      <c r="B10522" s="42">
        <v>3.3330000000000002</v>
      </c>
      <c r="C10522" s="42">
        <v>8332.5</v>
      </c>
      <c r="D10522" s="42">
        <v>2500</v>
      </c>
      <c r="E10522" s="43">
        <v>44621</v>
      </c>
    </row>
    <row r="10523" spans="1:5" x14ac:dyDescent="0.25">
      <c r="A10523" s="41" t="s">
        <v>196</v>
      </c>
      <c r="B10523" s="42">
        <v>0.247</v>
      </c>
      <c r="C10523" s="42">
        <v>617.5</v>
      </c>
      <c r="D10523" s="42">
        <v>2500</v>
      </c>
      <c r="E10523" s="43">
        <v>44621</v>
      </c>
    </row>
    <row r="10524" spans="1:5" x14ac:dyDescent="0.25">
      <c r="A10524" s="41" t="s">
        <v>196</v>
      </c>
      <c r="B10524" s="42">
        <v>0.92</v>
      </c>
      <c r="C10524" s="42">
        <v>2300</v>
      </c>
      <c r="D10524" s="42">
        <v>2500</v>
      </c>
      <c r="E10524" s="43">
        <v>44621</v>
      </c>
    </row>
    <row r="10525" spans="1:5" x14ac:dyDescent="0.25">
      <c r="A10525" s="41" t="s">
        <v>196</v>
      </c>
      <c r="B10525" s="42">
        <v>1</v>
      </c>
      <c r="C10525" s="42">
        <v>2500</v>
      </c>
      <c r="D10525" s="42">
        <v>2500</v>
      </c>
      <c r="E10525" s="43">
        <v>44621</v>
      </c>
    </row>
    <row r="10526" spans="1:5" x14ac:dyDescent="0.25">
      <c r="A10526" s="41" t="s">
        <v>133</v>
      </c>
      <c r="B10526" s="42">
        <v>4</v>
      </c>
      <c r="C10526" s="42">
        <v>1776</v>
      </c>
      <c r="D10526" s="42">
        <v>444</v>
      </c>
      <c r="E10526" s="43">
        <v>44621</v>
      </c>
    </row>
    <row r="10527" spans="1:5" x14ac:dyDescent="0.25">
      <c r="A10527" s="41" t="s">
        <v>133</v>
      </c>
      <c r="B10527" s="42">
        <v>3</v>
      </c>
      <c r="C10527" s="42">
        <v>2778</v>
      </c>
      <c r="D10527" s="42">
        <v>926</v>
      </c>
      <c r="E10527" s="43">
        <v>44621</v>
      </c>
    </row>
    <row r="10528" spans="1:5" x14ac:dyDescent="0.25">
      <c r="A10528" s="41" t="s">
        <v>133</v>
      </c>
      <c r="B10528" s="42">
        <v>5</v>
      </c>
      <c r="C10528" s="42">
        <v>4630</v>
      </c>
      <c r="D10528" s="42">
        <v>926</v>
      </c>
      <c r="E10528" s="43">
        <v>44621</v>
      </c>
    </row>
    <row r="10529" spans="1:5" x14ac:dyDescent="0.25">
      <c r="A10529" s="41" t="s">
        <v>134</v>
      </c>
      <c r="B10529" s="42">
        <v>10</v>
      </c>
      <c r="C10529" s="42">
        <v>937.5</v>
      </c>
      <c r="D10529" s="42">
        <v>93.75</v>
      </c>
      <c r="E10529" s="43">
        <v>44621</v>
      </c>
    </row>
    <row r="10530" spans="1:5" x14ac:dyDescent="0.25">
      <c r="A10530" s="41" t="s">
        <v>134</v>
      </c>
      <c r="B10530" s="42">
        <v>20</v>
      </c>
      <c r="C10530" s="42">
        <v>2100</v>
      </c>
      <c r="D10530" s="42">
        <v>105</v>
      </c>
      <c r="E10530" s="43">
        <v>44621</v>
      </c>
    </row>
    <row r="10531" spans="1:5" x14ac:dyDescent="0.25">
      <c r="A10531" s="41" t="s">
        <v>265</v>
      </c>
      <c r="B10531" s="42">
        <v>3</v>
      </c>
      <c r="C10531" s="42">
        <v>300</v>
      </c>
      <c r="D10531" s="42">
        <v>100</v>
      </c>
      <c r="E10531" s="43">
        <v>44621</v>
      </c>
    </row>
    <row r="10532" spans="1:5" x14ac:dyDescent="0.25">
      <c r="A10532" s="41" t="s">
        <v>135</v>
      </c>
      <c r="B10532" s="42">
        <v>5</v>
      </c>
      <c r="C10532" s="42">
        <v>1205</v>
      </c>
      <c r="D10532" s="42">
        <v>241</v>
      </c>
      <c r="E10532" s="43">
        <v>44621</v>
      </c>
    </row>
    <row r="10533" spans="1:5" x14ac:dyDescent="0.25">
      <c r="A10533" s="41" t="s">
        <v>135</v>
      </c>
      <c r="B10533" s="42">
        <v>2</v>
      </c>
      <c r="C10533" s="42">
        <v>482</v>
      </c>
      <c r="D10533" s="42">
        <v>241</v>
      </c>
      <c r="E10533" s="43">
        <v>44621</v>
      </c>
    </row>
    <row r="10534" spans="1:5" x14ac:dyDescent="0.25">
      <c r="A10534" s="41" t="s">
        <v>135</v>
      </c>
      <c r="B10534" s="42">
        <v>1</v>
      </c>
      <c r="C10534" s="42">
        <v>241</v>
      </c>
      <c r="D10534" s="42">
        <v>241</v>
      </c>
      <c r="E10534" s="43">
        <v>44621</v>
      </c>
    </row>
    <row r="10535" spans="1:5" x14ac:dyDescent="0.25">
      <c r="A10535" s="41" t="s">
        <v>136</v>
      </c>
      <c r="B10535" s="42">
        <v>28</v>
      </c>
      <c r="C10535" s="42">
        <v>2500</v>
      </c>
      <c r="D10535" s="42">
        <v>89.29</v>
      </c>
      <c r="E10535" s="43">
        <v>44621</v>
      </c>
    </row>
    <row r="10536" spans="1:5" x14ac:dyDescent="0.25">
      <c r="A10536" s="41" t="s">
        <v>136</v>
      </c>
      <c r="B10536" s="42">
        <v>13</v>
      </c>
      <c r="C10536" s="42">
        <v>1235</v>
      </c>
      <c r="D10536" s="42">
        <v>95</v>
      </c>
      <c r="E10536" s="43">
        <v>44621</v>
      </c>
    </row>
    <row r="10537" spans="1:5" x14ac:dyDescent="0.25">
      <c r="A10537" s="41" t="s">
        <v>136</v>
      </c>
      <c r="B10537" s="42">
        <v>27</v>
      </c>
      <c r="C10537" s="42">
        <v>2565</v>
      </c>
      <c r="D10537" s="42">
        <v>95</v>
      </c>
      <c r="E10537" s="43">
        <v>44621</v>
      </c>
    </row>
    <row r="10538" spans="1:5" x14ac:dyDescent="0.25">
      <c r="A10538" s="41" t="s">
        <v>136</v>
      </c>
      <c r="B10538" s="42">
        <v>8</v>
      </c>
      <c r="C10538" s="42">
        <v>760</v>
      </c>
      <c r="D10538" s="42">
        <v>95</v>
      </c>
      <c r="E10538" s="43">
        <v>44621</v>
      </c>
    </row>
    <row r="10539" spans="1:5" x14ac:dyDescent="0.25">
      <c r="A10539" s="41" t="s">
        <v>137</v>
      </c>
      <c r="B10539" s="42">
        <v>250</v>
      </c>
      <c r="C10539" s="42">
        <v>2250</v>
      </c>
      <c r="D10539" s="42">
        <v>9</v>
      </c>
      <c r="E10539" s="43">
        <v>44621</v>
      </c>
    </row>
    <row r="10540" spans="1:5" x14ac:dyDescent="0.25">
      <c r="A10540" s="41" t="s">
        <v>137</v>
      </c>
      <c r="B10540" s="42">
        <v>150</v>
      </c>
      <c r="C10540" s="42">
        <v>1350</v>
      </c>
      <c r="D10540" s="42">
        <v>9</v>
      </c>
      <c r="E10540" s="43">
        <v>44621</v>
      </c>
    </row>
    <row r="10541" spans="1:5" x14ac:dyDescent="0.25">
      <c r="A10541" s="41" t="s">
        <v>137</v>
      </c>
      <c r="B10541" s="42">
        <v>200</v>
      </c>
      <c r="C10541" s="42">
        <v>2000</v>
      </c>
      <c r="D10541" s="42">
        <v>10</v>
      </c>
      <c r="E10541" s="43">
        <v>44621</v>
      </c>
    </row>
    <row r="10542" spans="1:5" x14ac:dyDescent="0.25">
      <c r="A10542" s="41" t="s">
        <v>137</v>
      </c>
      <c r="B10542" s="42">
        <v>100</v>
      </c>
      <c r="C10542" s="42">
        <v>906</v>
      </c>
      <c r="D10542" s="42">
        <v>9.06</v>
      </c>
      <c r="E10542" s="43">
        <v>44621</v>
      </c>
    </row>
    <row r="10543" spans="1:5" x14ac:dyDescent="0.25">
      <c r="A10543" s="41" t="s">
        <v>205</v>
      </c>
      <c r="B10543" s="42">
        <v>1</v>
      </c>
      <c r="C10543" s="42">
        <v>578</v>
      </c>
      <c r="D10543" s="42">
        <v>578</v>
      </c>
      <c r="E10543" s="43">
        <v>44621</v>
      </c>
    </row>
    <row r="10544" spans="1:5" x14ac:dyDescent="0.25">
      <c r="A10544" s="41" t="s">
        <v>205</v>
      </c>
      <c r="B10544" s="42">
        <v>3</v>
      </c>
      <c r="C10544" s="42">
        <v>1734</v>
      </c>
      <c r="D10544" s="42">
        <v>578</v>
      </c>
      <c r="E10544" s="43">
        <v>44621</v>
      </c>
    </row>
    <row r="10545" spans="1:5" x14ac:dyDescent="0.25">
      <c r="A10545" s="41" t="s">
        <v>205</v>
      </c>
      <c r="B10545" s="42">
        <v>1</v>
      </c>
      <c r="C10545" s="42">
        <v>578</v>
      </c>
      <c r="D10545" s="42">
        <v>578</v>
      </c>
      <c r="E10545" s="43">
        <v>44621</v>
      </c>
    </row>
    <row r="10546" spans="1:5" x14ac:dyDescent="0.25">
      <c r="A10546" s="41" t="s">
        <v>259</v>
      </c>
      <c r="B10546" s="42">
        <v>2</v>
      </c>
      <c r="C10546" s="42">
        <v>636</v>
      </c>
      <c r="D10546" s="42">
        <v>318</v>
      </c>
      <c r="E10546" s="43">
        <v>44621</v>
      </c>
    </row>
    <row r="10547" spans="1:5" x14ac:dyDescent="0.25">
      <c r="A10547" s="41" t="s">
        <v>259</v>
      </c>
      <c r="B10547" s="42">
        <v>3</v>
      </c>
      <c r="C10547" s="42">
        <v>954</v>
      </c>
      <c r="D10547" s="42">
        <v>318</v>
      </c>
      <c r="E10547" s="43">
        <v>44621</v>
      </c>
    </row>
    <row r="10548" spans="1:5" x14ac:dyDescent="0.25">
      <c r="A10548" s="41" t="s">
        <v>259</v>
      </c>
      <c r="B10548" s="42">
        <v>1</v>
      </c>
      <c r="C10548" s="42">
        <v>318</v>
      </c>
      <c r="D10548" s="42">
        <v>318</v>
      </c>
      <c r="E10548" s="43">
        <v>44621</v>
      </c>
    </row>
    <row r="10549" spans="1:5" x14ac:dyDescent="0.25">
      <c r="A10549" s="41" t="s">
        <v>259</v>
      </c>
      <c r="B10549" s="42">
        <v>2</v>
      </c>
      <c r="C10549" s="42">
        <v>678</v>
      </c>
      <c r="D10549" s="42">
        <v>339</v>
      </c>
      <c r="E10549" s="43">
        <v>44621</v>
      </c>
    </row>
    <row r="10550" spans="1:5" x14ac:dyDescent="0.25">
      <c r="A10550" s="41" t="s">
        <v>172</v>
      </c>
      <c r="B10550" s="42">
        <v>15</v>
      </c>
      <c r="C10550" s="42">
        <v>3180</v>
      </c>
      <c r="D10550" s="42">
        <v>212</v>
      </c>
      <c r="E10550" s="43">
        <v>44621</v>
      </c>
    </row>
    <row r="10551" spans="1:5" x14ac:dyDescent="0.25">
      <c r="A10551" s="41" t="s">
        <v>172</v>
      </c>
      <c r="B10551" s="42">
        <v>6</v>
      </c>
      <c r="C10551" s="42">
        <v>1272</v>
      </c>
      <c r="D10551" s="42">
        <v>212</v>
      </c>
      <c r="E10551" s="43">
        <v>44621</v>
      </c>
    </row>
    <row r="10552" spans="1:5" x14ac:dyDescent="0.25">
      <c r="A10552" s="41" t="s">
        <v>172</v>
      </c>
      <c r="B10552" s="42">
        <v>3</v>
      </c>
      <c r="C10552" s="42">
        <v>636</v>
      </c>
      <c r="D10552" s="42">
        <v>212</v>
      </c>
      <c r="E10552" s="43">
        <v>44621</v>
      </c>
    </row>
    <row r="10553" spans="1:5" x14ac:dyDescent="0.25">
      <c r="A10553" s="41" t="s">
        <v>172</v>
      </c>
      <c r="B10553" s="42">
        <v>8</v>
      </c>
      <c r="C10553" s="42">
        <v>1696</v>
      </c>
      <c r="D10553" s="42">
        <v>212</v>
      </c>
      <c r="E10553" s="43">
        <v>44621</v>
      </c>
    </row>
    <row r="10554" spans="1:5" x14ac:dyDescent="0.25">
      <c r="A10554" s="41" t="s">
        <v>272</v>
      </c>
      <c r="B10554" s="42">
        <v>8</v>
      </c>
      <c r="C10554" s="42">
        <v>2680</v>
      </c>
      <c r="D10554" s="42">
        <v>335</v>
      </c>
      <c r="E10554" s="43">
        <v>44621</v>
      </c>
    </row>
    <row r="10555" spans="1:5" x14ac:dyDescent="0.25">
      <c r="A10555" s="41" t="s">
        <v>272</v>
      </c>
      <c r="B10555" s="42">
        <v>7</v>
      </c>
      <c r="C10555" s="42">
        <v>2345</v>
      </c>
      <c r="D10555" s="42">
        <v>335</v>
      </c>
      <c r="E10555" s="43">
        <v>44621</v>
      </c>
    </row>
    <row r="10556" spans="1:5" x14ac:dyDescent="0.25">
      <c r="A10556" s="41" t="s">
        <v>139</v>
      </c>
      <c r="B10556" s="42">
        <v>37</v>
      </c>
      <c r="C10556" s="42">
        <v>3700</v>
      </c>
      <c r="D10556" s="42">
        <v>100</v>
      </c>
      <c r="E10556" s="43">
        <v>44621</v>
      </c>
    </row>
    <row r="10557" spans="1:5" x14ac:dyDescent="0.25">
      <c r="A10557" s="41" t="s">
        <v>139</v>
      </c>
      <c r="B10557" s="42">
        <v>37</v>
      </c>
      <c r="C10557" s="42">
        <v>3700</v>
      </c>
      <c r="D10557" s="42">
        <v>100</v>
      </c>
      <c r="E10557" s="43">
        <v>44621</v>
      </c>
    </row>
    <row r="10558" spans="1:5" x14ac:dyDescent="0.25">
      <c r="A10558" s="41" t="s">
        <v>139</v>
      </c>
      <c r="B10558" s="42">
        <v>42</v>
      </c>
      <c r="C10558" s="42">
        <v>4750.47</v>
      </c>
      <c r="D10558" s="42">
        <v>113.11</v>
      </c>
      <c r="E10558" s="43">
        <v>44621</v>
      </c>
    </row>
    <row r="10559" spans="1:5" x14ac:dyDescent="0.25">
      <c r="A10559" s="41" t="s">
        <v>139</v>
      </c>
      <c r="B10559" s="42">
        <v>16</v>
      </c>
      <c r="C10559" s="42">
        <v>2118.1</v>
      </c>
      <c r="D10559" s="42">
        <v>132.38</v>
      </c>
      <c r="E10559" s="43">
        <v>44621</v>
      </c>
    </row>
    <row r="10560" spans="1:5" x14ac:dyDescent="0.25">
      <c r="A10560" s="41" t="s">
        <v>260</v>
      </c>
      <c r="B10560" s="42">
        <v>2</v>
      </c>
      <c r="C10560" s="42">
        <v>1727.28</v>
      </c>
      <c r="D10560" s="42">
        <v>863.64</v>
      </c>
      <c r="E10560" s="43">
        <v>44621</v>
      </c>
    </row>
    <row r="10561" spans="1:5" x14ac:dyDescent="0.25">
      <c r="A10561" s="41" t="s">
        <v>261</v>
      </c>
      <c r="B10561" s="42">
        <v>1</v>
      </c>
      <c r="C10561" s="42">
        <v>289</v>
      </c>
      <c r="D10561" s="42">
        <v>289</v>
      </c>
      <c r="E10561" s="43">
        <v>44621</v>
      </c>
    </row>
    <row r="10562" spans="1:5" x14ac:dyDescent="0.25">
      <c r="A10562" s="41" t="s">
        <v>261</v>
      </c>
      <c r="B10562" s="42">
        <v>1</v>
      </c>
      <c r="C10562" s="42">
        <v>289</v>
      </c>
      <c r="D10562" s="42">
        <v>289</v>
      </c>
      <c r="E10562" s="43">
        <v>44621</v>
      </c>
    </row>
    <row r="10563" spans="1:5" x14ac:dyDescent="0.25">
      <c r="A10563" s="41" t="s">
        <v>261</v>
      </c>
      <c r="B10563" s="42">
        <v>1</v>
      </c>
      <c r="C10563" s="42">
        <v>289</v>
      </c>
      <c r="D10563" s="42">
        <v>289</v>
      </c>
      <c r="E10563" s="43">
        <v>44621</v>
      </c>
    </row>
    <row r="10564" spans="1:5" x14ac:dyDescent="0.25">
      <c r="A10564" s="41" t="s">
        <v>166</v>
      </c>
      <c r="B10564" s="42">
        <v>1</v>
      </c>
      <c r="C10564" s="42">
        <v>448.67</v>
      </c>
      <c r="D10564" s="42">
        <v>448.67</v>
      </c>
      <c r="E10564" s="43">
        <v>44621</v>
      </c>
    </row>
    <row r="10565" spans="1:5" x14ac:dyDescent="0.25">
      <c r="A10565" s="41" t="s">
        <v>166</v>
      </c>
      <c r="B10565" s="42">
        <v>1</v>
      </c>
      <c r="C10565" s="42">
        <v>448.67</v>
      </c>
      <c r="D10565" s="42">
        <v>448.67</v>
      </c>
      <c r="E10565" s="43">
        <v>44621</v>
      </c>
    </row>
    <row r="10566" spans="1:5" x14ac:dyDescent="0.25">
      <c r="A10566" s="41" t="s">
        <v>174</v>
      </c>
      <c r="B10566" s="42">
        <v>1</v>
      </c>
      <c r="C10566" s="42">
        <v>2000</v>
      </c>
      <c r="D10566" s="42">
        <v>2000</v>
      </c>
      <c r="E10566" s="43">
        <v>44621</v>
      </c>
    </row>
    <row r="10567" spans="1:5" x14ac:dyDescent="0.25">
      <c r="A10567" s="41" t="s">
        <v>144</v>
      </c>
      <c r="B10567" s="42">
        <v>400</v>
      </c>
      <c r="C10567" s="42">
        <v>15800</v>
      </c>
      <c r="D10567" s="42">
        <v>39.5</v>
      </c>
      <c r="E10567" s="43">
        <v>44621</v>
      </c>
    </row>
    <row r="10568" spans="1:5" x14ac:dyDescent="0.25">
      <c r="A10568" s="41" t="s">
        <v>144</v>
      </c>
      <c r="B10568" s="42">
        <v>300</v>
      </c>
      <c r="C10568" s="42">
        <v>11800</v>
      </c>
      <c r="D10568" s="42">
        <v>39.33</v>
      </c>
      <c r="E10568" s="43">
        <v>44621</v>
      </c>
    </row>
    <row r="10569" spans="1:5" x14ac:dyDescent="0.25">
      <c r="A10569" s="41" t="s">
        <v>144</v>
      </c>
      <c r="B10569" s="42">
        <v>250</v>
      </c>
      <c r="C10569" s="42">
        <v>10400</v>
      </c>
      <c r="D10569" s="42">
        <v>41.6</v>
      </c>
      <c r="E10569" s="43">
        <v>44621</v>
      </c>
    </row>
    <row r="10570" spans="1:5" x14ac:dyDescent="0.25">
      <c r="A10570" s="41" t="s">
        <v>144</v>
      </c>
      <c r="B10570" s="42">
        <v>150</v>
      </c>
      <c r="C10570" s="42">
        <v>4700</v>
      </c>
      <c r="D10570" s="42">
        <v>31.33</v>
      </c>
      <c r="E10570" s="43">
        <v>44621</v>
      </c>
    </row>
    <row r="10571" spans="1:5" x14ac:dyDescent="0.25">
      <c r="A10571" s="41" t="s">
        <v>273</v>
      </c>
      <c r="B10571" s="42">
        <v>9</v>
      </c>
      <c r="C10571" s="42">
        <v>1800</v>
      </c>
      <c r="D10571" s="42">
        <v>200</v>
      </c>
      <c r="E10571" s="43">
        <v>44621</v>
      </c>
    </row>
    <row r="10572" spans="1:5" x14ac:dyDescent="0.25">
      <c r="A10572" s="41" t="s">
        <v>145</v>
      </c>
      <c r="B10572" s="42">
        <v>13</v>
      </c>
      <c r="C10572" s="42">
        <v>2420</v>
      </c>
      <c r="D10572" s="42">
        <v>186.15</v>
      </c>
      <c r="E10572" s="43">
        <v>44621</v>
      </c>
    </row>
    <row r="10573" spans="1:5" x14ac:dyDescent="0.25">
      <c r="A10573" s="41" t="s">
        <v>145</v>
      </c>
      <c r="B10573" s="42">
        <v>7</v>
      </c>
      <c r="C10573" s="42">
        <v>1450</v>
      </c>
      <c r="D10573" s="42">
        <v>207.14</v>
      </c>
      <c r="E10573" s="43">
        <v>44621</v>
      </c>
    </row>
    <row r="10574" spans="1:5" x14ac:dyDescent="0.25">
      <c r="A10574" s="41" t="s">
        <v>145</v>
      </c>
      <c r="B10574" s="42">
        <v>13</v>
      </c>
      <c r="C10574" s="42">
        <v>2600</v>
      </c>
      <c r="D10574" s="42">
        <v>200</v>
      </c>
      <c r="E10574" s="43">
        <v>44621</v>
      </c>
    </row>
    <row r="10575" spans="1:5" x14ac:dyDescent="0.25">
      <c r="A10575" s="41" t="s">
        <v>145</v>
      </c>
      <c r="B10575" s="42">
        <v>8</v>
      </c>
      <c r="C10575" s="42">
        <v>2400</v>
      </c>
      <c r="D10575" s="42">
        <v>300</v>
      </c>
      <c r="E10575" s="43">
        <v>44621</v>
      </c>
    </row>
    <row r="10576" spans="1:5" x14ac:dyDescent="0.25">
      <c r="A10576" s="41" t="s">
        <v>167</v>
      </c>
      <c r="B10576" s="42">
        <v>8</v>
      </c>
      <c r="C10576" s="42">
        <v>640</v>
      </c>
      <c r="D10576" s="42">
        <v>80</v>
      </c>
      <c r="E10576" s="43">
        <v>44621</v>
      </c>
    </row>
    <row r="10577" spans="1:5" x14ac:dyDescent="0.25">
      <c r="A10577" s="41" t="s">
        <v>167</v>
      </c>
      <c r="B10577" s="42">
        <v>5</v>
      </c>
      <c r="C10577" s="42">
        <v>400</v>
      </c>
      <c r="D10577" s="42">
        <v>80</v>
      </c>
      <c r="E10577" s="43">
        <v>44621</v>
      </c>
    </row>
    <row r="10578" spans="1:5" x14ac:dyDescent="0.25">
      <c r="A10578" s="41" t="s">
        <v>167</v>
      </c>
      <c r="B10578" s="42">
        <v>6</v>
      </c>
      <c r="C10578" s="42">
        <v>480</v>
      </c>
      <c r="D10578" s="42">
        <v>80</v>
      </c>
      <c r="E10578" s="43">
        <v>44621</v>
      </c>
    </row>
    <row r="10579" spans="1:5" x14ac:dyDescent="0.25">
      <c r="A10579" s="41" t="s">
        <v>167</v>
      </c>
      <c r="B10579" s="42">
        <v>8</v>
      </c>
      <c r="C10579" s="42">
        <v>610</v>
      </c>
      <c r="D10579" s="42">
        <v>76.25</v>
      </c>
      <c r="E10579" s="43">
        <v>44621</v>
      </c>
    </row>
    <row r="10580" spans="1:5" x14ac:dyDescent="0.25">
      <c r="A10580" s="41" t="s">
        <v>147</v>
      </c>
      <c r="B10580" s="42">
        <v>78</v>
      </c>
      <c r="C10580" s="42">
        <v>27300</v>
      </c>
      <c r="D10580" s="42">
        <v>350</v>
      </c>
      <c r="E10580" s="43">
        <v>44621</v>
      </c>
    </row>
    <row r="10581" spans="1:5" x14ac:dyDescent="0.25">
      <c r="A10581" s="41" t="s">
        <v>147</v>
      </c>
      <c r="B10581" s="42">
        <v>92</v>
      </c>
      <c r="C10581" s="42">
        <v>32200</v>
      </c>
      <c r="D10581" s="42">
        <v>350</v>
      </c>
      <c r="E10581" s="43">
        <v>44621</v>
      </c>
    </row>
    <row r="10582" spans="1:5" x14ac:dyDescent="0.25">
      <c r="A10582" s="41" t="s">
        <v>147</v>
      </c>
      <c r="B10582" s="42">
        <v>71</v>
      </c>
      <c r="C10582" s="42">
        <v>24850</v>
      </c>
      <c r="D10582" s="42">
        <v>350</v>
      </c>
      <c r="E10582" s="43">
        <v>44621</v>
      </c>
    </row>
    <row r="10583" spans="1:5" x14ac:dyDescent="0.25">
      <c r="A10583" s="41" t="s">
        <v>149</v>
      </c>
      <c r="B10583" s="42">
        <v>14</v>
      </c>
      <c r="C10583" s="42">
        <v>1988</v>
      </c>
      <c r="D10583" s="42">
        <v>142</v>
      </c>
      <c r="E10583" s="43">
        <v>44621</v>
      </c>
    </row>
    <row r="10584" spans="1:5" x14ac:dyDescent="0.25">
      <c r="A10584" s="41" t="s">
        <v>149</v>
      </c>
      <c r="B10584" s="42">
        <v>20</v>
      </c>
      <c r="C10584" s="42">
        <v>2840</v>
      </c>
      <c r="D10584" s="42">
        <v>142</v>
      </c>
      <c r="E10584" s="43">
        <v>44621</v>
      </c>
    </row>
    <row r="10585" spans="1:5" x14ac:dyDescent="0.25">
      <c r="A10585" s="41" t="s">
        <v>149</v>
      </c>
      <c r="B10585" s="42">
        <v>14</v>
      </c>
      <c r="C10585" s="42">
        <v>2128</v>
      </c>
      <c r="D10585" s="42">
        <v>152</v>
      </c>
      <c r="E10585" s="43">
        <v>44621</v>
      </c>
    </row>
    <row r="10586" spans="1:5" x14ac:dyDescent="0.25">
      <c r="A10586" s="41" t="s">
        <v>149</v>
      </c>
      <c r="B10586" s="42">
        <v>16</v>
      </c>
      <c r="C10586" s="42">
        <v>2832</v>
      </c>
      <c r="D10586" s="42">
        <v>177</v>
      </c>
      <c r="E10586" s="43">
        <v>44621</v>
      </c>
    </row>
    <row r="10587" spans="1:5" x14ac:dyDescent="0.25">
      <c r="A10587" s="41" t="s">
        <v>204</v>
      </c>
      <c r="B10587" s="42">
        <v>167</v>
      </c>
      <c r="C10587" s="42">
        <v>14863</v>
      </c>
      <c r="D10587" s="42">
        <v>89</v>
      </c>
      <c r="E10587" s="43">
        <v>44621</v>
      </c>
    </row>
    <row r="10588" spans="1:5" x14ac:dyDescent="0.25">
      <c r="A10588" s="41" t="s">
        <v>204</v>
      </c>
      <c r="B10588" s="42">
        <v>207</v>
      </c>
      <c r="C10588" s="42">
        <v>18423</v>
      </c>
      <c r="D10588" s="42">
        <v>89</v>
      </c>
      <c r="E10588" s="43">
        <v>44621</v>
      </c>
    </row>
    <row r="10589" spans="1:5" x14ac:dyDescent="0.25">
      <c r="A10589" s="41" t="s">
        <v>204</v>
      </c>
      <c r="B10589" s="42">
        <v>107</v>
      </c>
      <c r="C10589" s="42">
        <v>9523</v>
      </c>
      <c r="D10589" s="42">
        <v>89</v>
      </c>
      <c r="E10589" s="43">
        <v>44621</v>
      </c>
    </row>
    <row r="10590" spans="1:5" x14ac:dyDescent="0.25">
      <c r="A10590" s="41" t="s">
        <v>150</v>
      </c>
      <c r="B10590" s="42">
        <v>100</v>
      </c>
      <c r="C10590" s="42">
        <v>20500</v>
      </c>
      <c r="D10590" s="42">
        <v>205</v>
      </c>
      <c r="E10590" s="43">
        <v>44621</v>
      </c>
    </row>
    <row r="10591" spans="1:5" x14ac:dyDescent="0.25">
      <c r="A10591" s="41" t="s">
        <v>150</v>
      </c>
      <c r="B10591" s="42">
        <v>44</v>
      </c>
      <c r="C10591" s="42">
        <v>9020</v>
      </c>
      <c r="D10591" s="42">
        <v>205</v>
      </c>
      <c r="E10591" s="43">
        <v>44621</v>
      </c>
    </row>
    <row r="10592" spans="1:5" x14ac:dyDescent="0.25">
      <c r="A10592" s="41" t="s">
        <v>150</v>
      </c>
      <c r="B10592" s="42">
        <v>56</v>
      </c>
      <c r="C10592" s="42">
        <v>11480</v>
      </c>
      <c r="D10592" s="42">
        <v>205</v>
      </c>
      <c r="E10592" s="43">
        <v>44621</v>
      </c>
    </row>
    <row r="10593" spans="1:5" x14ac:dyDescent="0.25">
      <c r="A10593" s="41" t="s">
        <v>150</v>
      </c>
      <c r="B10593" s="42">
        <v>79</v>
      </c>
      <c r="C10593" s="42">
        <v>16195</v>
      </c>
      <c r="D10593" s="42">
        <v>205</v>
      </c>
      <c r="E10593" s="43">
        <v>44621</v>
      </c>
    </row>
    <row r="10594" spans="1:5" x14ac:dyDescent="0.25">
      <c r="A10594" s="41" t="s">
        <v>151</v>
      </c>
      <c r="B10594" s="42">
        <v>1</v>
      </c>
      <c r="C10594" s="42">
        <v>650</v>
      </c>
      <c r="D10594" s="42">
        <v>650</v>
      </c>
      <c r="E10594" s="43">
        <v>44621</v>
      </c>
    </row>
    <row r="10595" spans="1:5" x14ac:dyDescent="0.25">
      <c r="A10595" s="41" t="s">
        <v>151</v>
      </c>
      <c r="B10595" s="42">
        <v>3</v>
      </c>
      <c r="C10595" s="42">
        <v>1940</v>
      </c>
      <c r="D10595" s="42">
        <v>646.66999999999996</v>
      </c>
      <c r="E10595" s="43">
        <v>44621</v>
      </c>
    </row>
    <row r="10596" spans="1:5" x14ac:dyDescent="0.25">
      <c r="A10596" s="41" t="s">
        <v>151</v>
      </c>
      <c r="B10596" s="42">
        <v>1</v>
      </c>
      <c r="C10596" s="42">
        <v>687.5</v>
      </c>
      <c r="D10596" s="42">
        <v>687.5</v>
      </c>
      <c r="E10596" s="43">
        <v>44621</v>
      </c>
    </row>
    <row r="10597" spans="1:5" x14ac:dyDescent="0.25">
      <c r="A10597" s="41" t="s">
        <v>151</v>
      </c>
      <c r="B10597" s="42">
        <v>1</v>
      </c>
      <c r="C10597" s="42">
        <v>687.5</v>
      </c>
      <c r="D10597" s="42">
        <v>687.5</v>
      </c>
      <c r="E10597" s="43">
        <v>44621</v>
      </c>
    </row>
    <row r="10598" spans="1:5" x14ac:dyDescent="0.25">
      <c r="A10598" s="41" t="s">
        <v>262</v>
      </c>
      <c r="B10598" s="42">
        <v>2</v>
      </c>
      <c r="C10598" s="42">
        <v>947</v>
      </c>
      <c r="D10598" s="42">
        <v>473.5</v>
      </c>
      <c r="E10598" s="43">
        <v>44621</v>
      </c>
    </row>
    <row r="10599" spans="1:5" x14ac:dyDescent="0.25">
      <c r="A10599" s="41" t="s">
        <v>262</v>
      </c>
      <c r="B10599" s="42">
        <v>4</v>
      </c>
      <c r="C10599" s="42">
        <v>2200</v>
      </c>
      <c r="D10599" s="42">
        <v>550</v>
      </c>
      <c r="E10599" s="43">
        <v>44621</v>
      </c>
    </row>
    <row r="10600" spans="1:5" x14ac:dyDescent="0.25">
      <c r="A10600" s="41" t="s">
        <v>153</v>
      </c>
      <c r="B10600" s="42">
        <v>1</v>
      </c>
      <c r="C10600" s="42">
        <v>380</v>
      </c>
      <c r="D10600" s="42">
        <v>380</v>
      </c>
      <c r="E10600" s="43">
        <v>44621</v>
      </c>
    </row>
    <row r="10601" spans="1:5" x14ac:dyDescent="0.25">
      <c r="A10601" s="41" t="s">
        <v>200</v>
      </c>
      <c r="B10601" s="42">
        <v>2</v>
      </c>
      <c r="C10601" s="42">
        <v>1278</v>
      </c>
      <c r="D10601" s="42">
        <v>639</v>
      </c>
      <c r="E10601" s="43">
        <v>44621</v>
      </c>
    </row>
    <row r="10602" spans="1:5" x14ac:dyDescent="0.25">
      <c r="A10602" s="41" t="s">
        <v>264</v>
      </c>
      <c r="B10602" s="42">
        <v>2</v>
      </c>
      <c r="C10602" s="42">
        <v>1631.5</v>
      </c>
      <c r="D10602" s="42">
        <v>815.75</v>
      </c>
      <c r="E10602" s="43">
        <v>44621</v>
      </c>
    </row>
    <row r="10603" spans="1:5" x14ac:dyDescent="0.25">
      <c r="A10603" s="41" t="s">
        <v>264</v>
      </c>
      <c r="B10603" s="42">
        <v>1</v>
      </c>
      <c r="C10603" s="42">
        <v>818</v>
      </c>
      <c r="D10603" s="42">
        <v>818</v>
      </c>
      <c r="E10603" s="43">
        <v>44621</v>
      </c>
    </row>
    <row r="10604" spans="1:5" x14ac:dyDescent="0.25">
      <c r="A10604" s="41" t="s">
        <v>155</v>
      </c>
      <c r="B10604" s="42">
        <v>22</v>
      </c>
      <c r="C10604" s="42">
        <v>14498</v>
      </c>
      <c r="D10604" s="42">
        <v>659</v>
      </c>
      <c r="E10604" s="43">
        <v>44621</v>
      </c>
    </row>
    <row r="10605" spans="1:5" x14ac:dyDescent="0.25">
      <c r="A10605" s="41" t="s">
        <v>155</v>
      </c>
      <c r="B10605" s="42">
        <v>18</v>
      </c>
      <c r="C10605" s="42">
        <v>11862</v>
      </c>
      <c r="D10605" s="42">
        <v>659</v>
      </c>
      <c r="E10605" s="43">
        <v>44621</v>
      </c>
    </row>
    <row r="10606" spans="1:5" x14ac:dyDescent="0.25">
      <c r="A10606" s="41" t="s">
        <v>155</v>
      </c>
      <c r="B10606" s="42">
        <v>17</v>
      </c>
      <c r="C10606" s="42">
        <v>11203</v>
      </c>
      <c r="D10606" s="42">
        <v>659</v>
      </c>
      <c r="E10606" s="43">
        <v>44621</v>
      </c>
    </row>
    <row r="10607" spans="1:5" x14ac:dyDescent="0.25">
      <c r="A10607" s="41" t="s">
        <v>155</v>
      </c>
      <c r="B10607" s="42">
        <v>16</v>
      </c>
      <c r="C10607" s="42">
        <v>10544</v>
      </c>
      <c r="D10607" s="42">
        <v>659</v>
      </c>
      <c r="E10607" s="43">
        <v>44621</v>
      </c>
    </row>
    <row r="10608" spans="1:5" x14ac:dyDescent="0.25">
      <c r="A10608" s="41" t="s">
        <v>158</v>
      </c>
      <c r="B10608" s="42">
        <v>42</v>
      </c>
      <c r="C10608" s="42">
        <v>1410</v>
      </c>
      <c r="D10608" s="42">
        <v>33.57</v>
      </c>
      <c r="E10608" s="43">
        <v>44621</v>
      </c>
    </row>
    <row r="10609" spans="1:5" x14ac:dyDescent="0.25">
      <c r="A10609" s="41" t="s">
        <v>158</v>
      </c>
      <c r="B10609" s="42">
        <v>19</v>
      </c>
      <c r="C10609" s="42">
        <v>605</v>
      </c>
      <c r="D10609" s="42">
        <v>31.84</v>
      </c>
      <c r="E10609" s="43">
        <v>44621</v>
      </c>
    </row>
    <row r="10610" spans="1:5" x14ac:dyDescent="0.25">
      <c r="A10610" s="41" t="s">
        <v>158</v>
      </c>
      <c r="B10610" s="42">
        <v>24</v>
      </c>
      <c r="C10610" s="42">
        <v>850</v>
      </c>
      <c r="D10610" s="42">
        <v>35.42</v>
      </c>
      <c r="E10610" s="43">
        <v>44621</v>
      </c>
    </row>
    <row r="10611" spans="1:5" x14ac:dyDescent="0.25">
      <c r="A10611" s="41" t="s">
        <v>158</v>
      </c>
      <c r="B10611" s="42">
        <v>15</v>
      </c>
      <c r="C10611" s="42">
        <v>675</v>
      </c>
      <c r="D10611" s="42">
        <v>45</v>
      </c>
      <c r="E10611" s="43">
        <v>44621</v>
      </c>
    </row>
    <row r="10612" spans="1:5" x14ac:dyDescent="0.25">
      <c r="A10612" s="41" t="s">
        <v>140</v>
      </c>
      <c r="B10612" s="42">
        <v>99</v>
      </c>
      <c r="C10612" s="42">
        <v>6435</v>
      </c>
      <c r="D10612" s="42">
        <v>65</v>
      </c>
      <c r="E10612" s="43">
        <v>44621</v>
      </c>
    </row>
    <row r="10613" spans="1:5" x14ac:dyDescent="0.25">
      <c r="A10613" s="41" t="s">
        <v>140</v>
      </c>
      <c r="B10613" s="42">
        <v>66</v>
      </c>
      <c r="C10613" s="42">
        <v>4290</v>
      </c>
      <c r="D10613" s="42">
        <v>65</v>
      </c>
      <c r="E10613" s="43">
        <v>44621</v>
      </c>
    </row>
    <row r="10614" spans="1:5" x14ac:dyDescent="0.25">
      <c r="A10614" s="41" t="s">
        <v>140</v>
      </c>
      <c r="B10614" s="42">
        <v>103</v>
      </c>
      <c r="C10614" s="42">
        <v>6695</v>
      </c>
      <c r="D10614" s="42">
        <v>65</v>
      </c>
      <c r="E10614" s="43">
        <v>44621</v>
      </c>
    </row>
    <row r="10615" spans="1:5" x14ac:dyDescent="0.25">
      <c r="A10615" s="41" t="s">
        <v>140</v>
      </c>
      <c r="B10615" s="42">
        <v>56</v>
      </c>
      <c r="C10615" s="42">
        <v>3640</v>
      </c>
      <c r="D10615" s="42">
        <v>65</v>
      </c>
      <c r="E10615" s="43">
        <v>44621</v>
      </c>
    </row>
    <row r="10616" spans="1:5" x14ac:dyDescent="0.25">
      <c r="A10616" s="41" t="s">
        <v>141</v>
      </c>
      <c r="B10616" s="42">
        <v>17</v>
      </c>
      <c r="C10616" s="42">
        <v>3740</v>
      </c>
      <c r="D10616" s="42">
        <v>220</v>
      </c>
      <c r="E10616" s="43">
        <v>44621</v>
      </c>
    </row>
    <row r="10617" spans="1:5" x14ac:dyDescent="0.25">
      <c r="A10617" s="41" t="s">
        <v>141</v>
      </c>
      <c r="B10617" s="42">
        <v>9</v>
      </c>
      <c r="C10617" s="42">
        <v>1980</v>
      </c>
      <c r="D10617" s="42">
        <v>220</v>
      </c>
      <c r="E10617" s="43">
        <v>44621</v>
      </c>
    </row>
    <row r="10618" spans="1:5" x14ac:dyDescent="0.25">
      <c r="A10618" s="41" t="s">
        <v>141</v>
      </c>
      <c r="B10618" s="42">
        <v>14</v>
      </c>
      <c r="C10618" s="42">
        <v>3080</v>
      </c>
      <c r="D10618" s="42">
        <v>220</v>
      </c>
      <c r="E10618" s="43">
        <v>44621</v>
      </c>
    </row>
    <row r="10619" spans="1:5" x14ac:dyDescent="0.25">
      <c r="A10619" s="41" t="s">
        <v>141</v>
      </c>
      <c r="B10619" s="42">
        <v>12</v>
      </c>
      <c r="C10619" s="42">
        <v>2640</v>
      </c>
      <c r="D10619" s="42">
        <v>220</v>
      </c>
      <c r="E10619" s="43">
        <v>44621</v>
      </c>
    </row>
    <row r="10620" spans="1:5" x14ac:dyDescent="0.25">
      <c r="A10620" s="41" t="s">
        <v>142</v>
      </c>
      <c r="B10620" s="42">
        <v>42</v>
      </c>
      <c r="C10620" s="42">
        <v>4620</v>
      </c>
      <c r="D10620" s="42">
        <v>110</v>
      </c>
      <c r="E10620" s="43">
        <v>44621</v>
      </c>
    </row>
    <row r="10621" spans="1:5" x14ac:dyDescent="0.25">
      <c r="A10621" s="41" t="s">
        <v>142</v>
      </c>
      <c r="B10621" s="42">
        <v>34</v>
      </c>
      <c r="C10621" s="42">
        <v>3740</v>
      </c>
      <c r="D10621" s="42">
        <v>110</v>
      </c>
      <c r="E10621" s="43">
        <v>44621</v>
      </c>
    </row>
    <row r="10622" spans="1:5" x14ac:dyDescent="0.25">
      <c r="A10622" s="41" t="s">
        <v>142</v>
      </c>
      <c r="B10622" s="42">
        <v>29</v>
      </c>
      <c r="C10622" s="42">
        <v>3340</v>
      </c>
      <c r="D10622" s="42">
        <v>115.17</v>
      </c>
      <c r="E10622" s="43">
        <v>44621</v>
      </c>
    </row>
    <row r="10623" spans="1:5" x14ac:dyDescent="0.25">
      <c r="A10623" s="41" t="s">
        <v>142</v>
      </c>
      <c r="B10623" s="42">
        <v>30</v>
      </c>
      <c r="C10623" s="42">
        <v>3600</v>
      </c>
      <c r="D10623" s="42">
        <v>120</v>
      </c>
      <c r="E10623" s="43">
        <v>44621</v>
      </c>
    </row>
    <row r="10624" spans="1:5" x14ac:dyDescent="0.25">
      <c r="A10624" s="41" t="s">
        <v>143</v>
      </c>
      <c r="B10624" s="42">
        <v>42</v>
      </c>
      <c r="C10624" s="42">
        <v>18720</v>
      </c>
      <c r="D10624" s="42">
        <v>445.71</v>
      </c>
      <c r="E10624" s="43">
        <v>44621</v>
      </c>
    </row>
    <row r="10625" spans="1:5" x14ac:dyDescent="0.25">
      <c r="A10625" s="41" t="s">
        <v>143</v>
      </c>
      <c r="B10625" s="42">
        <v>25</v>
      </c>
      <c r="C10625" s="42">
        <v>11500</v>
      </c>
      <c r="D10625" s="42">
        <v>460</v>
      </c>
      <c r="E10625" s="43">
        <v>44621</v>
      </c>
    </row>
    <row r="10626" spans="1:5" x14ac:dyDescent="0.25">
      <c r="A10626" s="41" t="s">
        <v>143</v>
      </c>
      <c r="B10626" s="42">
        <v>31</v>
      </c>
      <c r="C10626" s="42">
        <v>13500</v>
      </c>
      <c r="D10626" s="42">
        <v>435.48</v>
      </c>
      <c r="E10626" s="43">
        <v>44621</v>
      </c>
    </row>
    <row r="10627" spans="1:5" x14ac:dyDescent="0.25">
      <c r="A10627" s="41" t="s">
        <v>143</v>
      </c>
      <c r="B10627" s="42">
        <v>18</v>
      </c>
      <c r="C10627" s="42">
        <v>6840</v>
      </c>
      <c r="D10627" s="42">
        <v>380</v>
      </c>
      <c r="E10627" s="43">
        <v>44621</v>
      </c>
    </row>
    <row r="10628" spans="1:5" x14ac:dyDescent="0.25">
      <c r="A10628" s="41" t="s">
        <v>165</v>
      </c>
      <c r="B10628" s="42">
        <v>1</v>
      </c>
      <c r="C10628" s="42">
        <v>1495</v>
      </c>
      <c r="D10628" s="42">
        <v>1495</v>
      </c>
      <c r="E10628" s="43">
        <v>44621</v>
      </c>
    </row>
    <row r="10629" spans="1:5" x14ac:dyDescent="0.25">
      <c r="A10629" s="41" t="s">
        <v>165</v>
      </c>
      <c r="B10629" s="42">
        <v>1</v>
      </c>
      <c r="C10629" s="42">
        <v>1495</v>
      </c>
      <c r="D10629" s="42">
        <v>1495</v>
      </c>
      <c r="E10629" s="43">
        <v>44621</v>
      </c>
    </row>
    <row r="10630" spans="1:5" x14ac:dyDescent="0.25">
      <c r="A10630" s="41" t="s">
        <v>165</v>
      </c>
      <c r="B10630" s="42">
        <v>1</v>
      </c>
      <c r="C10630" s="42">
        <v>1495</v>
      </c>
      <c r="D10630" s="42">
        <v>1495</v>
      </c>
      <c r="E10630" s="43">
        <v>44621</v>
      </c>
    </row>
    <row r="10631" spans="1:5" x14ac:dyDescent="0.25">
      <c r="A10631" s="41" t="s">
        <v>165</v>
      </c>
      <c r="B10631" s="42">
        <v>1</v>
      </c>
      <c r="C10631" s="42">
        <v>1965</v>
      </c>
      <c r="D10631" s="42">
        <v>1965</v>
      </c>
      <c r="E10631" s="43">
        <v>44621</v>
      </c>
    </row>
    <row r="10632" spans="1:5" x14ac:dyDescent="0.25">
      <c r="A10632" s="41" t="s">
        <v>146</v>
      </c>
      <c r="B10632" s="42">
        <v>1</v>
      </c>
      <c r="C10632" s="42">
        <v>6200</v>
      </c>
      <c r="D10632" s="42">
        <v>6200</v>
      </c>
      <c r="E10632" s="43">
        <v>44621</v>
      </c>
    </row>
    <row r="10633" spans="1:5" x14ac:dyDescent="0.25">
      <c r="A10633" s="41" t="s">
        <v>269</v>
      </c>
      <c r="B10633" s="42">
        <v>4</v>
      </c>
      <c r="C10633" s="42">
        <v>26000</v>
      </c>
      <c r="D10633" s="42">
        <v>6500</v>
      </c>
      <c r="E10633" s="43">
        <v>44621</v>
      </c>
    </row>
    <row r="10634" spans="1:5" x14ac:dyDescent="0.25">
      <c r="A10634" s="41" t="s">
        <v>269</v>
      </c>
      <c r="B10634" s="42">
        <v>1</v>
      </c>
      <c r="C10634" s="42">
        <v>6500</v>
      </c>
      <c r="D10634" s="42">
        <v>6500</v>
      </c>
      <c r="E10634" s="43">
        <v>44621</v>
      </c>
    </row>
    <row r="10635" spans="1:5" x14ac:dyDescent="0.25">
      <c r="A10635" s="41" t="s">
        <v>269</v>
      </c>
      <c r="B10635" s="42">
        <v>3</v>
      </c>
      <c r="C10635" s="42">
        <v>19500</v>
      </c>
      <c r="D10635" s="42">
        <v>6500</v>
      </c>
      <c r="E10635" s="43">
        <v>44621</v>
      </c>
    </row>
    <row r="10636" spans="1:5" x14ac:dyDescent="0.25">
      <c r="A10636" s="41" t="s">
        <v>269</v>
      </c>
      <c r="B10636" s="42">
        <v>2</v>
      </c>
      <c r="C10636" s="42">
        <v>13000</v>
      </c>
      <c r="D10636" s="42">
        <v>6500</v>
      </c>
      <c r="E10636" s="43">
        <v>44621</v>
      </c>
    </row>
    <row r="10637" spans="1:5" x14ac:dyDescent="0.25">
      <c r="A10637" s="41" t="s">
        <v>199</v>
      </c>
      <c r="B10637" s="42">
        <v>1</v>
      </c>
      <c r="C10637" s="42">
        <v>650</v>
      </c>
      <c r="D10637" s="42">
        <v>650</v>
      </c>
      <c r="E10637" s="43">
        <v>44621</v>
      </c>
    </row>
    <row r="10638" spans="1:5" x14ac:dyDescent="0.25">
      <c r="A10638" s="41" t="s">
        <v>271</v>
      </c>
      <c r="B10638" s="42">
        <v>1200</v>
      </c>
      <c r="C10638" s="42">
        <v>27600</v>
      </c>
      <c r="D10638" s="42">
        <v>23</v>
      </c>
      <c r="E10638" s="43">
        <v>44621</v>
      </c>
    </row>
    <row r="10639" spans="1:5" x14ac:dyDescent="0.25">
      <c r="A10639" s="41" t="s">
        <v>271</v>
      </c>
      <c r="B10639" s="42">
        <v>600</v>
      </c>
      <c r="C10639" s="42">
        <v>14800</v>
      </c>
      <c r="D10639" s="42">
        <v>24.67</v>
      </c>
      <c r="E10639" s="43">
        <v>44621</v>
      </c>
    </row>
    <row r="10640" spans="1:5" x14ac:dyDescent="0.25">
      <c r="A10640" s="41" t="s">
        <v>271</v>
      </c>
      <c r="B10640" s="42">
        <v>600</v>
      </c>
      <c r="C10640" s="42">
        <v>15000</v>
      </c>
      <c r="D10640" s="42">
        <v>25</v>
      </c>
      <c r="E10640" s="43">
        <v>44621</v>
      </c>
    </row>
    <row r="10641" spans="1:5" x14ac:dyDescent="0.25">
      <c r="A10641" s="41" t="s">
        <v>154</v>
      </c>
      <c r="B10641" s="42">
        <v>121</v>
      </c>
      <c r="C10641" s="42">
        <v>2770</v>
      </c>
      <c r="D10641" s="42">
        <v>22.89</v>
      </c>
      <c r="E10641" s="43">
        <v>44621</v>
      </c>
    </row>
    <row r="10642" spans="1:5" x14ac:dyDescent="0.25">
      <c r="A10642" s="41" t="s">
        <v>154</v>
      </c>
      <c r="B10642" s="42">
        <v>58</v>
      </c>
      <c r="C10642" s="42">
        <v>1160</v>
      </c>
      <c r="D10642" s="42">
        <v>20</v>
      </c>
      <c r="E10642" s="43">
        <v>44621</v>
      </c>
    </row>
    <row r="10643" spans="1:5" x14ac:dyDescent="0.25">
      <c r="A10643" s="41" t="s">
        <v>154</v>
      </c>
      <c r="B10643" s="42">
        <v>98</v>
      </c>
      <c r="C10643" s="42">
        <v>2395</v>
      </c>
      <c r="D10643" s="42">
        <v>24.44</v>
      </c>
      <c r="E10643" s="43">
        <v>44621</v>
      </c>
    </row>
    <row r="10644" spans="1:5" x14ac:dyDescent="0.25">
      <c r="A10644" s="41" t="s">
        <v>154</v>
      </c>
      <c r="B10644" s="42">
        <v>53</v>
      </c>
      <c r="C10644" s="42">
        <v>1250</v>
      </c>
      <c r="D10644" s="42">
        <v>23.58</v>
      </c>
      <c r="E10644" s="43">
        <v>44621</v>
      </c>
    </row>
    <row r="10645" spans="1:5" x14ac:dyDescent="0.25">
      <c r="A10645" s="41" t="s">
        <v>156</v>
      </c>
      <c r="B10645" s="42">
        <v>7</v>
      </c>
      <c r="C10645" s="42">
        <v>480</v>
      </c>
      <c r="D10645" s="42">
        <v>68.569999999999993</v>
      </c>
      <c r="E10645" s="43">
        <v>44621</v>
      </c>
    </row>
    <row r="10646" spans="1:5" x14ac:dyDescent="0.25">
      <c r="A10646" s="41" t="s">
        <v>156</v>
      </c>
      <c r="B10646" s="42">
        <v>4</v>
      </c>
      <c r="C10646" s="42">
        <v>240</v>
      </c>
      <c r="D10646" s="42">
        <v>60</v>
      </c>
      <c r="E10646" s="43">
        <v>44621</v>
      </c>
    </row>
    <row r="10647" spans="1:5" x14ac:dyDescent="0.25">
      <c r="A10647" s="41" t="s">
        <v>156</v>
      </c>
      <c r="B10647" s="42">
        <v>4</v>
      </c>
      <c r="C10647" s="42">
        <v>280</v>
      </c>
      <c r="D10647" s="42">
        <v>70</v>
      </c>
      <c r="E10647" s="43">
        <v>44621</v>
      </c>
    </row>
    <row r="10648" spans="1:5" x14ac:dyDescent="0.25">
      <c r="A10648" s="41" t="s">
        <v>157</v>
      </c>
      <c r="B10648" s="42">
        <v>20</v>
      </c>
      <c r="C10648" s="42">
        <v>400</v>
      </c>
      <c r="D10648" s="42">
        <v>20</v>
      </c>
      <c r="E10648" s="43">
        <v>44621</v>
      </c>
    </row>
    <row r="10649" spans="1:5" x14ac:dyDescent="0.25">
      <c r="A10649" s="41" t="s">
        <v>157</v>
      </c>
      <c r="B10649" s="42">
        <v>20</v>
      </c>
      <c r="C10649" s="42">
        <v>400</v>
      </c>
      <c r="D10649" s="42">
        <v>20</v>
      </c>
      <c r="E10649" s="43">
        <v>44621</v>
      </c>
    </row>
    <row r="10650" spans="1:5" x14ac:dyDescent="0.25">
      <c r="A10650" s="41" t="s">
        <v>157</v>
      </c>
      <c r="B10650" s="42">
        <v>12</v>
      </c>
      <c r="C10650" s="42">
        <v>240</v>
      </c>
      <c r="D10650" s="42">
        <v>20</v>
      </c>
      <c r="E10650" s="43">
        <v>44621</v>
      </c>
    </row>
    <row r="10651" spans="1:5" x14ac:dyDescent="0.25">
      <c r="A10651" s="41" t="s">
        <v>157</v>
      </c>
      <c r="B10651" s="42">
        <v>8</v>
      </c>
      <c r="C10651" s="42">
        <v>160</v>
      </c>
      <c r="D10651" s="42">
        <v>20</v>
      </c>
      <c r="E10651" s="43">
        <v>44621</v>
      </c>
    </row>
    <row r="10652" spans="1:5" x14ac:dyDescent="0.25">
      <c r="A10652" s="51" t="s">
        <v>9</v>
      </c>
      <c r="B10652" s="52">
        <v>7.98</v>
      </c>
      <c r="C10652" s="53">
        <v>11025</v>
      </c>
      <c r="D10652" s="53">
        <v>1381.58</v>
      </c>
      <c r="E10652" s="43">
        <v>44652</v>
      </c>
    </row>
    <row r="10653" spans="1:5" x14ac:dyDescent="0.25">
      <c r="A10653" s="51" t="s">
        <v>221</v>
      </c>
      <c r="B10653" s="52">
        <v>0.43</v>
      </c>
      <c r="C10653" s="54">
        <v>430</v>
      </c>
      <c r="D10653" s="53">
        <v>1000</v>
      </c>
      <c r="E10653" s="43">
        <v>44652</v>
      </c>
    </row>
    <row r="10654" spans="1:5" x14ac:dyDescent="0.25">
      <c r="A10654" s="51" t="s">
        <v>10</v>
      </c>
      <c r="B10654" s="52">
        <v>3.6280000000000001</v>
      </c>
      <c r="C10654" s="53">
        <v>6088.32</v>
      </c>
      <c r="D10654" s="53">
        <v>1678.15</v>
      </c>
      <c r="E10654" s="43">
        <v>44652</v>
      </c>
    </row>
    <row r="10655" spans="1:5" x14ac:dyDescent="0.25">
      <c r="A10655" s="51" t="s">
        <v>11</v>
      </c>
      <c r="B10655" s="52">
        <v>18.329999999999998</v>
      </c>
      <c r="C10655" s="53">
        <v>17765.71</v>
      </c>
      <c r="D10655" s="54">
        <v>969.21</v>
      </c>
      <c r="E10655" s="43">
        <v>44652</v>
      </c>
    </row>
    <row r="10656" spans="1:5" ht="20.399999999999999" x14ac:dyDescent="0.25">
      <c r="A10656" s="51" t="s">
        <v>12</v>
      </c>
      <c r="B10656" s="52">
        <v>6.5819999999999999</v>
      </c>
      <c r="C10656" s="53">
        <v>5756.58</v>
      </c>
      <c r="D10656" s="54">
        <v>874.59</v>
      </c>
      <c r="E10656" s="43">
        <v>44652</v>
      </c>
    </row>
    <row r="10657" spans="1:5" x14ac:dyDescent="0.25">
      <c r="A10657" s="51" t="s">
        <v>13</v>
      </c>
      <c r="B10657" s="52">
        <v>1.96</v>
      </c>
      <c r="C10657" s="53">
        <v>2261.5500000000002</v>
      </c>
      <c r="D10657" s="53">
        <v>1153.8499999999999</v>
      </c>
      <c r="E10657" s="43">
        <v>44652</v>
      </c>
    </row>
    <row r="10658" spans="1:5" x14ac:dyDescent="0.25">
      <c r="A10658" s="51" t="s">
        <v>14</v>
      </c>
      <c r="B10658" s="52">
        <v>2</v>
      </c>
      <c r="C10658" s="53">
        <v>6476.7</v>
      </c>
      <c r="D10658" s="53">
        <v>3238.35</v>
      </c>
      <c r="E10658" s="43">
        <v>44652</v>
      </c>
    </row>
    <row r="10659" spans="1:5" x14ac:dyDescent="0.25">
      <c r="A10659" s="51" t="s">
        <v>16</v>
      </c>
      <c r="B10659" s="52">
        <v>28.466999999999999</v>
      </c>
      <c r="C10659" s="53">
        <v>43886.1</v>
      </c>
      <c r="D10659" s="53">
        <v>1541.65</v>
      </c>
      <c r="E10659" s="43">
        <v>44652</v>
      </c>
    </row>
    <row r="10660" spans="1:5" x14ac:dyDescent="0.25">
      <c r="A10660" s="51" t="s">
        <v>17</v>
      </c>
      <c r="B10660" s="52">
        <v>16.170000000000002</v>
      </c>
      <c r="C10660" s="53">
        <v>17024.400000000001</v>
      </c>
      <c r="D10660" s="53">
        <v>1052.8399999999999</v>
      </c>
      <c r="E10660" s="43">
        <v>44652</v>
      </c>
    </row>
    <row r="10661" spans="1:5" x14ac:dyDescent="0.25">
      <c r="A10661" s="51" t="s">
        <v>19</v>
      </c>
      <c r="B10661" s="52">
        <v>18.074999999999999</v>
      </c>
      <c r="C10661" s="53">
        <v>15942.15</v>
      </c>
      <c r="D10661" s="54">
        <v>882</v>
      </c>
      <c r="E10661" s="43">
        <v>44652</v>
      </c>
    </row>
    <row r="10662" spans="1:5" x14ac:dyDescent="0.25">
      <c r="A10662" s="51" t="s">
        <v>178</v>
      </c>
      <c r="B10662" s="52">
        <v>1.8</v>
      </c>
      <c r="C10662" s="53">
        <v>2700</v>
      </c>
      <c r="D10662" s="53">
        <v>1500</v>
      </c>
      <c r="E10662" s="43">
        <v>44652</v>
      </c>
    </row>
    <row r="10663" spans="1:5" x14ac:dyDescent="0.25">
      <c r="A10663" s="51" t="s">
        <v>20</v>
      </c>
      <c r="B10663" s="52">
        <v>1.8</v>
      </c>
      <c r="C10663" s="53">
        <v>3040</v>
      </c>
      <c r="D10663" s="53">
        <v>1688.89</v>
      </c>
      <c r="E10663" s="43">
        <v>44652</v>
      </c>
    </row>
    <row r="10664" spans="1:5" x14ac:dyDescent="0.25">
      <c r="A10664" s="51" t="s">
        <v>21</v>
      </c>
      <c r="B10664" s="52">
        <v>54</v>
      </c>
      <c r="C10664" s="53">
        <v>4644</v>
      </c>
      <c r="D10664" s="54">
        <v>86</v>
      </c>
      <c r="E10664" s="43">
        <v>44652</v>
      </c>
    </row>
    <row r="10665" spans="1:5" x14ac:dyDescent="0.25">
      <c r="A10665" s="51" t="s">
        <v>22</v>
      </c>
      <c r="B10665" s="52">
        <v>269.50799999999998</v>
      </c>
      <c r="C10665" s="53">
        <v>87931.8</v>
      </c>
      <c r="D10665" s="54">
        <v>326.27</v>
      </c>
      <c r="E10665" s="43">
        <v>44652</v>
      </c>
    </row>
    <row r="10666" spans="1:5" x14ac:dyDescent="0.25">
      <c r="A10666" s="51" t="s">
        <v>228</v>
      </c>
      <c r="B10666" s="52">
        <v>27.3</v>
      </c>
      <c r="C10666" s="53">
        <v>14140.6</v>
      </c>
      <c r="D10666" s="54">
        <v>517.97</v>
      </c>
      <c r="E10666" s="43">
        <v>44652</v>
      </c>
    </row>
    <row r="10667" spans="1:5" x14ac:dyDescent="0.25">
      <c r="A10667" s="51" t="s">
        <v>23</v>
      </c>
      <c r="B10667" s="52">
        <v>7.8</v>
      </c>
      <c r="C10667" s="53">
        <v>3760</v>
      </c>
      <c r="D10667" s="54">
        <v>482.05</v>
      </c>
      <c r="E10667" s="43">
        <v>44652</v>
      </c>
    </row>
    <row r="10668" spans="1:5" x14ac:dyDescent="0.25">
      <c r="A10668" s="51" t="s">
        <v>25</v>
      </c>
      <c r="B10668" s="52">
        <v>18.2</v>
      </c>
      <c r="C10668" s="53">
        <v>17365</v>
      </c>
      <c r="D10668" s="54">
        <v>954.12</v>
      </c>
      <c r="E10668" s="43">
        <v>44652</v>
      </c>
    </row>
    <row r="10669" spans="1:5" x14ac:dyDescent="0.25">
      <c r="A10669" s="51" t="s">
        <v>26</v>
      </c>
      <c r="B10669" s="52">
        <v>431.45299999999997</v>
      </c>
      <c r="C10669" s="53">
        <v>103086.3</v>
      </c>
      <c r="D10669" s="54">
        <v>238.93</v>
      </c>
      <c r="E10669" s="43">
        <v>44652</v>
      </c>
    </row>
    <row r="10670" spans="1:5" x14ac:dyDescent="0.25">
      <c r="A10670" s="51" t="s">
        <v>27</v>
      </c>
      <c r="B10670" s="52">
        <v>12</v>
      </c>
      <c r="C10670" s="53">
        <v>10110</v>
      </c>
      <c r="D10670" s="54">
        <v>842.5</v>
      </c>
      <c r="E10670" s="43">
        <v>44652</v>
      </c>
    </row>
    <row r="10671" spans="1:5" x14ac:dyDescent="0.25">
      <c r="A10671" s="51" t="s">
        <v>29</v>
      </c>
      <c r="B10671" s="52">
        <v>486.37599999999998</v>
      </c>
      <c r="C10671" s="53">
        <v>170951.74</v>
      </c>
      <c r="D10671" s="54">
        <v>351.48</v>
      </c>
      <c r="E10671" s="43">
        <v>44652</v>
      </c>
    </row>
    <row r="10672" spans="1:5" x14ac:dyDescent="0.25">
      <c r="A10672" s="51" t="s">
        <v>119</v>
      </c>
      <c r="B10672" s="52">
        <v>0.2</v>
      </c>
      <c r="C10672" s="53">
        <v>1000</v>
      </c>
      <c r="D10672" s="53">
        <v>5000</v>
      </c>
      <c r="E10672" s="43">
        <v>44652</v>
      </c>
    </row>
    <row r="10673" spans="1:5" x14ac:dyDescent="0.25">
      <c r="A10673" s="51" t="s">
        <v>30</v>
      </c>
      <c r="B10673" s="52">
        <v>0.496</v>
      </c>
      <c r="C10673" s="54">
        <v>356.24</v>
      </c>
      <c r="D10673" s="54">
        <v>718.23</v>
      </c>
      <c r="E10673" s="43">
        <v>44652</v>
      </c>
    </row>
    <row r="10674" spans="1:5" x14ac:dyDescent="0.25">
      <c r="A10674" s="51" t="s">
        <v>31</v>
      </c>
      <c r="B10674" s="52">
        <v>4.1900000000000004</v>
      </c>
      <c r="C10674" s="53">
        <v>4405.82</v>
      </c>
      <c r="D10674" s="53">
        <v>1051.51</v>
      </c>
      <c r="E10674" s="43">
        <v>44652</v>
      </c>
    </row>
    <row r="10675" spans="1:5" x14ac:dyDescent="0.25">
      <c r="A10675" s="51" t="s">
        <v>32</v>
      </c>
      <c r="B10675" s="52">
        <v>20.234999999999999</v>
      </c>
      <c r="C10675" s="53">
        <v>26741.91</v>
      </c>
      <c r="D10675" s="53">
        <v>1321.57</v>
      </c>
      <c r="E10675" s="43">
        <v>44652</v>
      </c>
    </row>
    <row r="10676" spans="1:5" x14ac:dyDescent="0.25">
      <c r="A10676" s="51" t="s">
        <v>33</v>
      </c>
      <c r="B10676" s="52">
        <v>62.767000000000003</v>
      </c>
      <c r="C10676" s="53">
        <v>88525.08</v>
      </c>
      <c r="D10676" s="53">
        <v>1410.38</v>
      </c>
      <c r="E10676" s="43">
        <v>44652</v>
      </c>
    </row>
    <row r="10677" spans="1:5" ht="20.399999999999999" x14ac:dyDescent="0.25">
      <c r="A10677" s="51" t="s">
        <v>34</v>
      </c>
      <c r="B10677" s="52">
        <v>15.185</v>
      </c>
      <c r="C10677" s="53">
        <v>9465.36</v>
      </c>
      <c r="D10677" s="54">
        <v>623.34</v>
      </c>
      <c r="E10677" s="43">
        <v>44652</v>
      </c>
    </row>
    <row r="10678" spans="1:5" ht="20.399999999999999" x14ac:dyDescent="0.25">
      <c r="A10678" s="51" t="s">
        <v>222</v>
      </c>
      <c r="B10678" s="52">
        <v>0.5</v>
      </c>
      <c r="C10678" s="53">
        <v>1575</v>
      </c>
      <c r="D10678" s="53">
        <v>3150</v>
      </c>
      <c r="E10678" s="43">
        <v>44652</v>
      </c>
    </row>
    <row r="10679" spans="1:5" x14ac:dyDescent="0.25">
      <c r="A10679" s="51" t="s">
        <v>35</v>
      </c>
      <c r="B10679" s="52">
        <v>3.27</v>
      </c>
      <c r="C10679" s="53">
        <v>22613.360000000001</v>
      </c>
      <c r="D10679" s="53">
        <v>6915.4</v>
      </c>
      <c r="E10679" s="43">
        <v>44652</v>
      </c>
    </row>
    <row r="10680" spans="1:5" x14ac:dyDescent="0.25">
      <c r="A10680" s="51" t="s">
        <v>36</v>
      </c>
      <c r="B10680" s="52">
        <v>392</v>
      </c>
      <c r="C10680" s="53">
        <v>14834.59</v>
      </c>
      <c r="D10680" s="54">
        <v>37.840000000000003</v>
      </c>
      <c r="E10680" s="43">
        <v>44652</v>
      </c>
    </row>
    <row r="10681" spans="1:5" x14ac:dyDescent="0.25">
      <c r="A10681" s="51" t="s">
        <v>37</v>
      </c>
      <c r="B10681" s="52">
        <v>4.8499999999999996</v>
      </c>
      <c r="C10681" s="53">
        <v>9477</v>
      </c>
      <c r="D10681" s="53">
        <v>1954.02</v>
      </c>
      <c r="E10681" s="43">
        <v>44652</v>
      </c>
    </row>
    <row r="10682" spans="1:5" x14ac:dyDescent="0.25">
      <c r="A10682" s="51" t="s">
        <v>219</v>
      </c>
      <c r="B10682" s="52">
        <v>0.7</v>
      </c>
      <c r="C10682" s="54">
        <v>343</v>
      </c>
      <c r="D10682" s="54">
        <v>490</v>
      </c>
      <c r="E10682" s="43">
        <v>44652</v>
      </c>
    </row>
    <row r="10683" spans="1:5" x14ac:dyDescent="0.25">
      <c r="A10683" s="51" t="s">
        <v>38</v>
      </c>
      <c r="B10683" s="52">
        <v>3.2</v>
      </c>
      <c r="C10683" s="53">
        <v>2516</v>
      </c>
      <c r="D10683" s="54">
        <v>786.25</v>
      </c>
      <c r="E10683" s="43">
        <v>44652</v>
      </c>
    </row>
    <row r="10684" spans="1:5" x14ac:dyDescent="0.25">
      <c r="A10684" s="51" t="s">
        <v>39</v>
      </c>
      <c r="B10684" s="52">
        <v>9.7899999999999991</v>
      </c>
      <c r="C10684" s="53">
        <v>2626.98</v>
      </c>
      <c r="D10684" s="54">
        <v>268.33</v>
      </c>
      <c r="E10684" s="43">
        <v>44652</v>
      </c>
    </row>
    <row r="10685" spans="1:5" x14ac:dyDescent="0.25">
      <c r="A10685" s="51" t="s">
        <v>40</v>
      </c>
      <c r="B10685" s="52">
        <v>31.138000000000002</v>
      </c>
      <c r="C10685" s="53">
        <v>18197.48</v>
      </c>
      <c r="D10685" s="54">
        <v>584.41</v>
      </c>
      <c r="E10685" s="43">
        <v>44652</v>
      </c>
    </row>
    <row r="10686" spans="1:5" x14ac:dyDescent="0.25">
      <c r="A10686" s="51" t="s">
        <v>241</v>
      </c>
      <c r="B10686" s="52">
        <v>0.65</v>
      </c>
      <c r="C10686" s="54">
        <v>269.5</v>
      </c>
      <c r="D10686" s="54">
        <v>414.62</v>
      </c>
      <c r="E10686" s="43">
        <v>44652</v>
      </c>
    </row>
    <row r="10687" spans="1:5" x14ac:dyDescent="0.25">
      <c r="A10687" s="51" t="s">
        <v>41</v>
      </c>
      <c r="B10687" s="52">
        <v>8.3680000000000003</v>
      </c>
      <c r="C10687" s="53">
        <v>2790.34</v>
      </c>
      <c r="D10687" s="54">
        <v>333.45</v>
      </c>
      <c r="E10687" s="43">
        <v>44652</v>
      </c>
    </row>
    <row r="10688" spans="1:5" x14ac:dyDescent="0.25">
      <c r="A10688" s="51" t="s">
        <v>2</v>
      </c>
      <c r="B10688" s="52">
        <v>5.6349999999999998</v>
      </c>
      <c r="C10688" s="53">
        <v>3988.73</v>
      </c>
      <c r="D10688" s="54">
        <v>707.85</v>
      </c>
      <c r="E10688" s="43">
        <v>44652</v>
      </c>
    </row>
    <row r="10689" spans="1:5" x14ac:dyDescent="0.25">
      <c r="A10689" s="51" t="s">
        <v>42</v>
      </c>
      <c r="B10689" s="52">
        <v>10.45</v>
      </c>
      <c r="C10689" s="53">
        <v>4153.88</v>
      </c>
      <c r="D10689" s="54">
        <v>397.5</v>
      </c>
      <c r="E10689" s="43">
        <v>44652</v>
      </c>
    </row>
    <row r="10690" spans="1:5" x14ac:dyDescent="0.25">
      <c r="A10690" s="51" t="s">
        <v>43</v>
      </c>
      <c r="B10690" s="52">
        <v>11.048999999999999</v>
      </c>
      <c r="C10690" s="53">
        <v>2555.86</v>
      </c>
      <c r="D10690" s="54">
        <v>231.32</v>
      </c>
      <c r="E10690" s="43">
        <v>44652</v>
      </c>
    </row>
    <row r="10691" spans="1:5" x14ac:dyDescent="0.25">
      <c r="A10691" s="51" t="s">
        <v>44</v>
      </c>
      <c r="B10691" s="52">
        <v>6.88</v>
      </c>
      <c r="C10691" s="53">
        <v>2012.53</v>
      </c>
      <c r="D10691" s="54">
        <v>292.52</v>
      </c>
      <c r="E10691" s="43">
        <v>44652</v>
      </c>
    </row>
    <row r="10692" spans="1:5" x14ac:dyDescent="0.25">
      <c r="A10692" s="51" t="s">
        <v>45</v>
      </c>
      <c r="B10692" s="52">
        <v>5.9</v>
      </c>
      <c r="C10692" s="53">
        <v>2101.88</v>
      </c>
      <c r="D10692" s="54">
        <v>356.25</v>
      </c>
      <c r="E10692" s="43">
        <v>44652</v>
      </c>
    </row>
    <row r="10693" spans="1:5" x14ac:dyDescent="0.25">
      <c r="A10693" s="51" t="s">
        <v>46</v>
      </c>
      <c r="B10693" s="52">
        <v>7.3769999999999998</v>
      </c>
      <c r="C10693" s="53">
        <v>5848.43</v>
      </c>
      <c r="D10693" s="54">
        <v>792.79</v>
      </c>
      <c r="E10693" s="43">
        <v>44652</v>
      </c>
    </row>
    <row r="10694" spans="1:5" x14ac:dyDescent="0.25">
      <c r="A10694" s="51" t="s">
        <v>47</v>
      </c>
      <c r="B10694" s="52">
        <v>3.9409999999999998</v>
      </c>
      <c r="C10694" s="53">
        <v>3289.03</v>
      </c>
      <c r="D10694" s="54">
        <v>834.57</v>
      </c>
      <c r="E10694" s="43">
        <v>44652</v>
      </c>
    </row>
    <row r="10695" spans="1:5" x14ac:dyDescent="0.25">
      <c r="A10695" s="51" t="s">
        <v>48</v>
      </c>
      <c r="B10695" s="52">
        <v>7.2350000000000003</v>
      </c>
      <c r="C10695" s="53">
        <v>9260.7999999999993</v>
      </c>
      <c r="D10695" s="53">
        <v>1280</v>
      </c>
      <c r="E10695" s="43">
        <v>44652</v>
      </c>
    </row>
    <row r="10696" spans="1:5" x14ac:dyDescent="0.25">
      <c r="A10696" s="51" t="s">
        <v>123</v>
      </c>
      <c r="B10696" s="52">
        <v>1.92</v>
      </c>
      <c r="C10696" s="53">
        <v>5760</v>
      </c>
      <c r="D10696" s="53">
        <v>3000</v>
      </c>
      <c r="E10696" s="43">
        <v>44652</v>
      </c>
    </row>
    <row r="10697" spans="1:5" x14ac:dyDescent="0.25">
      <c r="A10697" s="51" t="s">
        <v>50</v>
      </c>
      <c r="B10697" s="52">
        <v>40.027999999999999</v>
      </c>
      <c r="C10697" s="53">
        <v>40028</v>
      </c>
      <c r="D10697" s="53">
        <v>1000</v>
      </c>
      <c r="E10697" s="43">
        <v>44652</v>
      </c>
    </row>
    <row r="10698" spans="1:5" x14ac:dyDescent="0.25">
      <c r="A10698" s="51" t="s">
        <v>161</v>
      </c>
      <c r="B10698" s="52">
        <v>1.484</v>
      </c>
      <c r="C10698" s="53">
        <v>5015.53</v>
      </c>
      <c r="D10698" s="53">
        <v>3379.74</v>
      </c>
      <c r="E10698" s="43">
        <v>44652</v>
      </c>
    </row>
    <row r="10699" spans="1:5" x14ac:dyDescent="0.25">
      <c r="A10699" s="51" t="s">
        <v>51</v>
      </c>
      <c r="B10699" s="52">
        <v>343.47300000000001</v>
      </c>
      <c r="C10699" s="53">
        <v>71526.539999999994</v>
      </c>
      <c r="D10699" s="54">
        <v>208.25</v>
      </c>
      <c r="E10699" s="43">
        <v>44652</v>
      </c>
    </row>
    <row r="10700" spans="1:5" x14ac:dyDescent="0.25">
      <c r="A10700" s="51" t="s">
        <v>52</v>
      </c>
      <c r="B10700" s="52">
        <v>40.024000000000001</v>
      </c>
      <c r="C10700" s="53">
        <v>32979.769999999997</v>
      </c>
      <c r="D10700" s="54">
        <v>824</v>
      </c>
      <c r="E10700" s="43">
        <v>44652</v>
      </c>
    </row>
    <row r="10701" spans="1:5" x14ac:dyDescent="0.25">
      <c r="A10701" s="51" t="s">
        <v>53</v>
      </c>
      <c r="B10701" s="52">
        <v>66.221999999999994</v>
      </c>
      <c r="C10701" s="53">
        <v>19798.32</v>
      </c>
      <c r="D10701" s="54">
        <v>298.97000000000003</v>
      </c>
      <c r="E10701" s="43">
        <v>44652</v>
      </c>
    </row>
    <row r="10702" spans="1:5" x14ac:dyDescent="0.25">
      <c r="A10702" s="51" t="s">
        <v>191</v>
      </c>
      <c r="B10702" s="52">
        <v>40</v>
      </c>
      <c r="C10702" s="53">
        <v>28200</v>
      </c>
      <c r="D10702" s="54">
        <v>705</v>
      </c>
      <c r="E10702" s="43">
        <v>44652</v>
      </c>
    </row>
    <row r="10703" spans="1:5" x14ac:dyDescent="0.25">
      <c r="A10703" s="51" t="s">
        <v>54</v>
      </c>
      <c r="B10703" s="52">
        <v>16.25</v>
      </c>
      <c r="C10703" s="53">
        <v>13520</v>
      </c>
      <c r="D10703" s="54">
        <v>832</v>
      </c>
      <c r="E10703" s="43">
        <v>44652</v>
      </c>
    </row>
    <row r="10704" spans="1:5" x14ac:dyDescent="0.25">
      <c r="A10704" s="51" t="s">
        <v>55</v>
      </c>
      <c r="B10704" s="52">
        <v>0.9</v>
      </c>
      <c r="C10704" s="53">
        <v>4159.8</v>
      </c>
      <c r="D10704" s="53">
        <v>4622</v>
      </c>
      <c r="E10704" s="43">
        <v>44652</v>
      </c>
    </row>
    <row r="10705" spans="1:5" x14ac:dyDescent="0.25">
      <c r="A10705" s="51" t="s">
        <v>56</v>
      </c>
      <c r="B10705" s="52">
        <v>127.434</v>
      </c>
      <c r="C10705" s="53">
        <v>99397.64</v>
      </c>
      <c r="D10705" s="54">
        <v>779.99</v>
      </c>
      <c r="E10705" s="43">
        <v>44652</v>
      </c>
    </row>
    <row r="10706" spans="1:5" x14ac:dyDescent="0.25">
      <c r="A10706" s="51" t="s">
        <v>57</v>
      </c>
      <c r="B10706" s="52">
        <v>79.492999999999995</v>
      </c>
      <c r="C10706" s="53">
        <v>180899.20000000001</v>
      </c>
      <c r="D10706" s="53">
        <v>2275.66</v>
      </c>
      <c r="E10706" s="43">
        <v>44652</v>
      </c>
    </row>
    <row r="10707" spans="1:5" x14ac:dyDescent="0.25">
      <c r="A10707" s="51" t="s">
        <v>223</v>
      </c>
      <c r="B10707" s="52">
        <v>2.64</v>
      </c>
      <c r="C10707" s="53">
        <v>1760</v>
      </c>
      <c r="D10707" s="54">
        <v>666.67</v>
      </c>
      <c r="E10707" s="43">
        <v>44652</v>
      </c>
    </row>
    <row r="10708" spans="1:5" x14ac:dyDescent="0.25">
      <c r="A10708" s="51" t="s">
        <v>58</v>
      </c>
      <c r="B10708" s="52">
        <v>19</v>
      </c>
      <c r="C10708" s="53">
        <v>28380</v>
      </c>
      <c r="D10708" s="53">
        <v>1493.68</v>
      </c>
      <c r="E10708" s="43">
        <v>44652</v>
      </c>
    </row>
    <row r="10709" spans="1:5" x14ac:dyDescent="0.25">
      <c r="A10709" s="51" t="s">
        <v>124</v>
      </c>
      <c r="B10709" s="52">
        <v>45</v>
      </c>
      <c r="C10709" s="53">
        <v>10192</v>
      </c>
      <c r="D10709" s="54">
        <v>226.49</v>
      </c>
      <c r="E10709" s="43">
        <v>44652</v>
      </c>
    </row>
    <row r="10710" spans="1:5" x14ac:dyDescent="0.25">
      <c r="A10710" s="51" t="s">
        <v>59</v>
      </c>
      <c r="B10710" s="55">
        <v>2978</v>
      </c>
      <c r="C10710" s="53">
        <v>425854</v>
      </c>
      <c r="D10710" s="54">
        <v>143</v>
      </c>
      <c r="E10710" s="43">
        <v>44652</v>
      </c>
    </row>
    <row r="10711" spans="1:5" x14ac:dyDescent="0.25">
      <c r="A10711" s="51" t="s">
        <v>60</v>
      </c>
      <c r="B10711" s="52">
        <v>755.73800000000006</v>
      </c>
      <c r="C10711" s="53">
        <v>222991.59</v>
      </c>
      <c r="D10711" s="54">
        <v>295.06</v>
      </c>
      <c r="E10711" s="43">
        <v>44652</v>
      </c>
    </row>
    <row r="10712" spans="1:5" x14ac:dyDescent="0.25">
      <c r="A10712" s="51" t="s">
        <v>61</v>
      </c>
      <c r="B10712" s="52">
        <v>8.5939999999999994</v>
      </c>
      <c r="C10712" s="53">
        <v>13750.4</v>
      </c>
      <c r="D10712" s="53">
        <v>1600</v>
      </c>
      <c r="E10712" s="43">
        <v>44652</v>
      </c>
    </row>
    <row r="10713" spans="1:5" x14ac:dyDescent="0.25">
      <c r="A10713" s="51" t="s">
        <v>62</v>
      </c>
      <c r="B10713" s="52">
        <v>383.31400000000002</v>
      </c>
      <c r="C10713" s="53">
        <v>87092.04</v>
      </c>
      <c r="D10713" s="54">
        <v>227.21</v>
      </c>
      <c r="E10713" s="43">
        <v>44652</v>
      </c>
    </row>
    <row r="10714" spans="1:5" x14ac:dyDescent="0.25">
      <c r="A10714" s="51" t="s">
        <v>179</v>
      </c>
      <c r="B10714" s="52">
        <v>102.447</v>
      </c>
      <c r="C10714" s="53">
        <v>19977.27</v>
      </c>
      <c r="D10714" s="54">
        <v>195</v>
      </c>
      <c r="E10714" s="43">
        <v>44652</v>
      </c>
    </row>
    <row r="10715" spans="1:5" x14ac:dyDescent="0.25">
      <c r="A10715" s="51" t="s">
        <v>64</v>
      </c>
      <c r="B10715" s="52">
        <v>25</v>
      </c>
      <c r="C10715" s="53">
        <v>57500</v>
      </c>
      <c r="D10715" s="53">
        <v>2300</v>
      </c>
      <c r="E10715" s="43">
        <v>44652</v>
      </c>
    </row>
    <row r="10716" spans="1:5" x14ac:dyDescent="0.25">
      <c r="A10716" s="51" t="s">
        <v>65</v>
      </c>
      <c r="B10716" s="52">
        <v>285.48899999999998</v>
      </c>
      <c r="C10716" s="53">
        <v>648688.92000000004</v>
      </c>
      <c r="D10716" s="53">
        <v>2272.1999999999998</v>
      </c>
      <c r="E10716" s="43">
        <v>44652</v>
      </c>
    </row>
    <row r="10717" spans="1:5" x14ac:dyDescent="0.25">
      <c r="A10717" s="51" t="s">
        <v>66</v>
      </c>
      <c r="B10717" s="52">
        <v>14.2</v>
      </c>
      <c r="C10717" s="53">
        <v>32030.98</v>
      </c>
      <c r="D10717" s="53">
        <v>2255.6999999999998</v>
      </c>
      <c r="E10717" s="43">
        <v>44652</v>
      </c>
    </row>
    <row r="10718" spans="1:5" x14ac:dyDescent="0.25">
      <c r="A10718" s="51" t="s">
        <v>68</v>
      </c>
      <c r="B10718" s="52">
        <v>9.5</v>
      </c>
      <c r="C10718" s="53">
        <v>8200</v>
      </c>
      <c r="D10718" s="54">
        <v>863.16</v>
      </c>
      <c r="E10718" s="43">
        <v>44652</v>
      </c>
    </row>
    <row r="10719" spans="1:5" x14ac:dyDescent="0.25">
      <c r="A10719" s="51" t="s">
        <v>70</v>
      </c>
      <c r="B10719" s="52">
        <v>36.524000000000001</v>
      </c>
      <c r="C10719" s="53">
        <v>22820.58</v>
      </c>
      <c r="D10719" s="54">
        <v>624.80999999999995</v>
      </c>
      <c r="E10719" s="43">
        <v>44652</v>
      </c>
    </row>
    <row r="10720" spans="1:5" x14ac:dyDescent="0.25">
      <c r="A10720" s="51" t="s">
        <v>71</v>
      </c>
      <c r="B10720" s="52">
        <v>37.454000000000001</v>
      </c>
      <c r="C10720" s="53">
        <v>18999.03</v>
      </c>
      <c r="D10720" s="54">
        <v>507.26</v>
      </c>
      <c r="E10720" s="43">
        <v>44652</v>
      </c>
    </row>
    <row r="10721" spans="1:5" x14ac:dyDescent="0.25">
      <c r="A10721" s="51" t="s">
        <v>72</v>
      </c>
      <c r="B10721" s="52">
        <v>296.54500000000002</v>
      </c>
      <c r="C10721" s="53">
        <v>314517.02</v>
      </c>
      <c r="D10721" s="53">
        <v>1060.5999999999999</v>
      </c>
      <c r="E10721" s="43">
        <v>44652</v>
      </c>
    </row>
    <row r="10722" spans="1:5" x14ac:dyDescent="0.25">
      <c r="A10722" s="51" t="s">
        <v>214</v>
      </c>
      <c r="B10722" s="52">
        <v>0.26500000000000001</v>
      </c>
      <c r="C10722" s="53">
        <v>1007</v>
      </c>
      <c r="D10722" s="53">
        <v>3800</v>
      </c>
      <c r="E10722" s="43">
        <v>44652</v>
      </c>
    </row>
    <row r="10723" spans="1:5" x14ac:dyDescent="0.25">
      <c r="A10723" s="51" t="s">
        <v>73</v>
      </c>
      <c r="B10723" s="52">
        <v>1.512</v>
      </c>
      <c r="C10723" s="53">
        <v>2184.15</v>
      </c>
      <c r="D10723" s="53">
        <v>1444.54</v>
      </c>
      <c r="E10723" s="43">
        <v>44652</v>
      </c>
    </row>
    <row r="10724" spans="1:5" x14ac:dyDescent="0.25">
      <c r="A10724" s="51" t="s">
        <v>74</v>
      </c>
      <c r="B10724" s="52">
        <v>16.783000000000001</v>
      </c>
      <c r="C10724" s="53">
        <v>11201.44</v>
      </c>
      <c r="D10724" s="54">
        <v>667.43</v>
      </c>
      <c r="E10724" s="43">
        <v>44652</v>
      </c>
    </row>
    <row r="10725" spans="1:5" x14ac:dyDescent="0.25">
      <c r="A10725" s="51" t="s">
        <v>75</v>
      </c>
      <c r="B10725" s="52">
        <v>23.373000000000001</v>
      </c>
      <c r="C10725" s="53">
        <v>38890.699999999997</v>
      </c>
      <c r="D10725" s="53">
        <v>1663.92</v>
      </c>
      <c r="E10725" s="43">
        <v>44652</v>
      </c>
    </row>
    <row r="10726" spans="1:5" x14ac:dyDescent="0.25">
      <c r="A10726" s="51" t="s">
        <v>162</v>
      </c>
      <c r="B10726" s="52">
        <v>0.99099999999999999</v>
      </c>
      <c r="C10726" s="54">
        <v>924.31</v>
      </c>
      <c r="D10726" s="54">
        <v>932.7</v>
      </c>
      <c r="E10726" s="43">
        <v>44652</v>
      </c>
    </row>
    <row r="10727" spans="1:5" x14ac:dyDescent="0.25">
      <c r="A10727" s="51" t="s">
        <v>193</v>
      </c>
      <c r="B10727" s="52">
        <v>2.4489999999999998</v>
      </c>
      <c r="C10727" s="53">
        <v>10821.5</v>
      </c>
      <c r="D10727" s="53">
        <v>4418.74</v>
      </c>
      <c r="E10727" s="43">
        <v>44652</v>
      </c>
    </row>
    <row r="10728" spans="1:5" x14ac:dyDescent="0.25">
      <c r="A10728" s="51" t="s">
        <v>76</v>
      </c>
      <c r="B10728" s="52">
        <v>3.0859999999999999</v>
      </c>
      <c r="C10728" s="53">
        <v>5549.37</v>
      </c>
      <c r="D10728" s="53">
        <v>1798.24</v>
      </c>
      <c r="E10728" s="43">
        <v>44652</v>
      </c>
    </row>
    <row r="10729" spans="1:5" x14ac:dyDescent="0.25">
      <c r="A10729" s="51" t="s">
        <v>77</v>
      </c>
      <c r="B10729" s="52">
        <v>41.1</v>
      </c>
      <c r="C10729" s="53">
        <v>28317.9</v>
      </c>
      <c r="D10729" s="54">
        <v>689</v>
      </c>
      <c r="E10729" s="43">
        <v>44652</v>
      </c>
    </row>
    <row r="10730" spans="1:5" x14ac:dyDescent="0.25">
      <c r="A10730" s="51" t="s">
        <v>78</v>
      </c>
      <c r="B10730" s="52">
        <v>29.527999999999999</v>
      </c>
      <c r="C10730" s="53">
        <v>26964.6</v>
      </c>
      <c r="D10730" s="54">
        <v>913.19</v>
      </c>
      <c r="E10730" s="43">
        <v>44652</v>
      </c>
    </row>
    <row r="10731" spans="1:5" x14ac:dyDescent="0.25">
      <c r="A10731" s="51" t="s">
        <v>252</v>
      </c>
      <c r="B10731" s="52">
        <v>26.75</v>
      </c>
      <c r="C10731" s="53">
        <v>7130</v>
      </c>
      <c r="D10731" s="54">
        <v>266.54000000000002</v>
      </c>
      <c r="E10731" s="43">
        <v>44652</v>
      </c>
    </row>
    <row r="10732" spans="1:5" x14ac:dyDescent="0.25">
      <c r="A10732" s="51" t="s">
        <v>79</v>
      </c>
      <c r="B10732" s="52">
        <v>53.23</v>
      </c>
      <c r="C10732" s="53">
        <v>8832.39</v>
      </c>
      <c r="D10732" s="54">
        <v>165.93</v>
      </c>
      <c r="E10732" s="43">
        <v>44652</v>
      </c>
    </row>
    <row r="10733" spans="1:5" x14ac:dyDescent="0.25">
      <c r="A10733" s="51" t="s">
        <v>80</v>
      </c>
      <c r="B10733" s="52">
        <v>218.607</v>
      </c>
      <c r="C10733" s="53">
        <v>61702.39</v>
      </c>
      <c r="D10733" s="54">
        <v>282.25</v>
      </c>
      <c r="E10733" s="43">
        <v>44652</v>
      </c>
    </row>
    <row r="10734" spans="1:5" x14ac:dyDescent="0.25">
      <c r="A10734" s="51" t="s">
        <v>82</v>
      </c>
      <c r="B10734" s="52">
        <v>60</v>
      </c>
      <c r="C10734" s="53">
        <v>82200</v>
      </c>
      <c r="D10734" s="53">
        <v>1370</v>
      </c>
      <c r="E10734" s="43">
        <v>44652</v>
      </c>
    </row>
    <row r="10735" spans="1:5" x14ac:dyDescent="0.25">
      <c r="A10735" s="51" t="s">
        <v>83</v>
      </c>
      <c r="B10735" s="52">
        <v>3.22</v>
      </c>
      <c r="C10735" s="53">
        <v>4296.3100000000004</v>
      </c>
      <c r="D10735" s="53">
        <v>1334.26</v>
      </c>
      <c r="E10735" s="43">
        <v>44652</v>
      </c>
    </row>
    <row r="10736" spans="1:5" x14ac:dyDescent="0.25">
      <c r="A10736" s="51" t="s">
        <v>84</v>
      </c>
      <c r="B10736" s="52">
        <v>201.32499999999999</v>
      </c>
      <c r="C10736" s="53">
        <v>97718.12</v>
      </c>
      <c r="D10736" s="54">
        <v>485.37</v>
      </c>
      <c r="E10736" s="43">
        <v>44652</v>
      </c>
    </row>
    <row r="10737" spans="1:5" x14ac:dyDescent="0.25">
      <c r="A10737" s="51" t="s">
        <v>85</v>
      </c>
      <c r="B10737" s="52">
        <v>15.74</v>
      </c>
      <c r="C10737" s="53">
        <v>8844.66</v>
      </c>
      <c r="D10737" s="54">
        <v>561.91999999999996</v>
      </c>
      <c r="E10737" s="43">
        <v>44652</v>
      </c>
    </row>
    <row r="10738" spans="1:5" x14ac:dyDescent="0.25">
      <c r="A10738" s="51" t="s">
        <v>86</v>
      </c>
      <c r="B10738" s="52">
        <v>10</v>
      </c>
      <c r="C10738" s="53">
        <v>7000</v>
      </c>
      <c r="D10738" s="54">
        <v>700</v>
      </c>
      <c r="E10738" s="43">
        <v>44652</v>
      </c>
    </row>
    <row r="10739" spans="1:5" x14ac:dyDescent="0.25">
      <c r="A10739" s="51" t="s">
        <v>87</v>
      </c>
      <c r="B10739" s="52">
        <v>126.70399999999999</v>
      </c>
      <c r="C10739" s="53">
        <v>29609.74</v>
      </c>
      <c r="D10739" s="54">
        <v>233.69</v>
      </c>
      <c r="E10739" s="43">
        <v>44652</v>
      </c>
    </row>
    <row r="10740" spans="1:5" x14ac:dyDescent="0.25">
      <c r="A10740" s="51" t="s">
        <v>242</v>
      </c>
      <c r="B10740" s="52">
        <v>13.46</v>
      </c>
      <c r="C10740" s="53">
        <v>13460</v>
      </c>
      <c r="D10740" s="53">
        <v>1000</v>
      </c>
      <c r="E10740" s="43">
        <v>44652</v>
      </c>
    </row>
    <row r="10741" spans="1:5" x14ac:dyDescent="0.25">
      <c r="A10741" s="51" t="s">
        <v>88</v>
      </c>
      <c r="B10741" s="52">
        <v>20</v>
      </c>
      <c r="C10741" s="53">
        <v>21094.799999999999</v>
      </c>
      <c r="D10741" s="53">
        <v>1054.74</v>
      </c>
      <c r="E10741" s="43">
        <v>44652</v>
      </c>
    </row>
    <row r="10742" spans="1:5" x14ac:dyDescent="0.25">
      <c r="A10742" s="51" t="s">
        <v>91</v>
      </c>
      <c r="B10742" s="52">
        <v>317.58</v>
      </c>
      <c r="C10742" s="53">
        <v>78098.92</v>
      </c>
      <c r="D10742" s="54">
        <v>245.92</v>
      </c>
      <c r="E10742" s="43">
        <v>44652</v>
      </c>
    </row>
    <row r="10743" spans="1:5" x14ac:dyDescent="0.25">
      <c r="A10743" s="51" t="s">
        <v>92</v>
      </c>
      <c r="B10743" s="52">
        <v>27.484999999999999</v>
      </c>
      <c r="C10743" s="53">
        <v>1519.09</v>
      </c>
      <c r="D10743" s="54">
        <v>55.27</v>
      </c>
      <c r="E10743" s="43">
        <v>44652</v>
      </c>
    </row>
    <row r="10744" spans="1:5" x14ac:dyDescent="0.25">
      <c r="A10744" s="51" t="s">
        <v>94</v>
      </c>
      <c r="B10744" s="52">
        <v>5.1920000000000002</v>
      </c>
      <c r="C10744" s="53">
        <v>4420.13</v>
      </c>
      <c r="D10744" s="54">
        <v>851.33</v>
      </c>
      <c r="E10744" s="43">
        <v>44652</v>
      </c>
    </row>
    <row r="10745" spans="1:5" x14ac:dyDescent="0.25">
      <c r="A10745" s="51" t="s">
        <v>95</v>
      </c>
      <c r="B10745" s="52">
        <v>45.78</v>
      </c>
      <c r="C10745" s="53">
        <v>13619.56</v>
      </c>
      <c r="D10745" s="54">
        <v>297.5</v>
      </c>
      <c r="E10745" s="43">
        <v>44652</v>
      </c>
    </row>
    <row r="10746" spans="1:5" x14ac:dyDescent="0.25">
      <c r="A10746" s="51" t="s">
        <v>96</v>
      </c>
      <c r="B10746" s="52">
        <v>2.456</v>
      </c>
      <c r="C10746" s="53">
        <v>9806.16</v>
      </c>
      <c r="D10746" s="53">
        <v>3992.74</v>
      </c>
      <c r="E10746" s="43">
        <v>44652</v>
      </c>
    </row>
    <row r="10747" spans="1:5" x14ac:dyDescent="0.25">
      <c r="A10747" s="51" t="s">
        <v>97</v>
      </c>
      <c r="B10747" s="52">
        <v>15</v>
      </c>
      <c r="C10747" s="53">
        <v>38610</v>
      </c>
      <c r="D10747" s="53">
        <v>2574</v>
      </c>
      <c r="E10747" s="43">
        <v>44652</v>
      </c>
    </row>
    <row r="10748" spans="1:5" x14ac:dyDescent="0.25">
      <c r="A10748" s="51" t="s">
        <v>98</v>
      </c>
      <c r="B10748" s="52">
        <v>105.22</v>
      </c>
      <c r="C10748" s="53">
        <v>10404.68</v>
      </c>
      <c r="D10748" s="54">
        <v>98.89</v>
      </c>
      <c r="E10748" s="43">
        <v>44652</v>
      </c>
    </row>
    <row r="10749" spans="1:5" x14ac:dyDescent="0.25">
      <c r="A10749" s="51" t="s">
        <v>220</v>
      </c>
      <c r="B10749" s="52">
        <v>7.4260000000000002</v>
      </c>
      <c r="C10749" s="53">
        <v>2227.8000000000002</v>
      </c>
      <c r="D10749" s="54">
        <v>300</v>
      </c>
      <c r="E10749" s="43">
        <v>44652</v>
      </c>
    </row>
    <row r="10750" spans="1:5" x14ac:dyDescent="0.25">
      <c r="A10750" s="51" t="s">
        <v>99</v>
      </c>
      <c r="B10750" s="52">
        <v>28.54</v>
      </c>
      <c r="C10750" s="53">
        <v>18209</v>
      </c>
      <c r="D10750" s="54">
        <v>638.02</v>
      </c>
      <c r="E10750" s="43">
        <v>44652</v>
      </c>
    </row>
    <row r="10751" spans="1:5" x14ac:dyDescent="0.25">
      <c r="A10751" s="51" t="s">
        <v>100</v>
      </c>
      <c r="B10751" s="52">
        <v>56.262</v>
      </c>
      <c r="C10751" s="53">
        <v>177964.78</v>
      </c>
      <c r="D10751" s="53">
        <v>3163.14</v>
      </c>
      <c r="E10751" s="43">
        <v>44652</v>
      </c>
    </row>
    <row r="10752" spans="1:5" x14ac:dyDescent="0.25">
      <c r="A10752" s="51" t="s">
        <v>243</v>
      </c>
      <c r="B10752" s="52">
        <v>13.76</v>
      </c>
      <c r="C10752" s="53">
        <v>12384</v>
      </c>
      <c r="D10752" s="54">
        <v>900</v>
      </c>
      <c r="E10752" s="43">
        <v>44652</v>
      </c>
    </row>
    <row r="10753" spans="1:5" x14ac:dyDescent="0.25">
      <c r="A10753" s="51" t="s">
        <v>163</v>
      </c>
      <c r="B10753" s="52">
        <v>16.3</v>
      </c>
      <c r="C10753" s="53">
        <v>24241.78</v>
      </c>
      <c r="D10753" s="53">
        <v>1487.23</v>
      </c>
      <c r="E10753" s="43">
        <v>44652</v>
      </c>
    </row>
    <row r="10754" spans="1:5" x14ac:dyDescent="0.25">
      <c r="A10754" s="51" t="s">
        <v>103</v>
      </c>
      <c r="B10754" s="52">
        <v>45.585000000000001</v>
      </c>
      <c r="C10754" s="53">
        <v>13675.5</v>
      </c>
      <c r="D10754" s="54">
        <v>300</v>
      </c>
      <c r="E10754" s="43">
        <v>44652</v>
      </c>
    </row>
    <row r="10755" spans="1:5" x14ac:dyDescent="0.25">
      <c r="A10755" s="51" t="s">
        <v>104</v>
      </c>
      <c r="B10755" s="52">
        <v>1.3</v>
      </c>
      <c r="C10755" s="53">
        <v>1403.34</v>
      </c>
      <c r="D10755" s="53">
        <v>1079.49</v>
      </c>
      <c r="E10755" s="43">
        <v>44652</v>
      </c>
    </row>
    <row r="10756" spans="1:5" x14ac:dyDescent="0.25">
      <c r="A10756" s="51" t="s">
        <v>105</v>
      </c>
      <c r="B10756" s="52">
        <v>136.69999999999999</v>
      </c>
      <c r="C10756" s="53">
        <v>104840</v>
      </c>
      <c r="D10756" s="54">
        <v>766.93</v>
      </c>
      <c r="E10756" s="43">
        <v>44652</v>
      </c>
    </row>
    <row r="10757" spans="1:5" x14ac:dyDescent="0.25">
      <c r="A10757" s="51" t="s">
        <v>106</v>
      </c>
      <c r="B10757" s="52">
        <v>195.6</v>
      </c>
      <c r="C10757" s="53">
        <v>142050</v>
      </c>
      <c r="D10757" s="54">
        <v>726.23</v>
      </c>
      <c r="E10757" s="43">
        <v>44652</v>
      </c>
    </row>
    <row r="10758" spans="1:5" x14ac:dyDescent="0.25">
      <c r="A10758" s="51" t="s">
        <v>107</v>
      </c>
      <c r="B10758" s="52">
        <v>84.2</v>
      </c>
      <c r="C10758" s="53">
        <v>82530</v>
      </c>
      <c r="D10758" s="54">
        <v>980.17</v>
      </c>
      <c r="E10758" s="43">
        <v>44652</v>
      </c>
    </row>
    <row r="10759" spans="1:5" x14ac:dyDescent="0.25">
      <c r="A10759" s="51" t="s">
        <v>108</v>
      </c>
      <c r="B10759" s="52">
        <v>76.5</v>
      </c>
      <c r="C10759" s="53">
        <v>45900</v>
      </c>
      <c r="D10759" s="54">
        <v>600</v>
      </c>
      <c r="E10759" s="43">
        <v>44652</v>
      </c>
    </row>
    <row r="10760" spans="1:5" x14ac:dyDescent="0.25">
      <c r="A10760" s="51" t="s">
        <v>109</v>
      </c>
      <c r="B10760" s="52">
        <v>163.68600000000001</v>
      </c>
      <c r="C10760" s="53">
        <v>82607.399999999994</v>
      </c>
      <c r="D10760" s="54">
        <v>504.67</v>
      </c>
      <c r="E10760" s="43">
        <v>44652</v>
      </c>
    </row>
    <row r="10761" spans="1:5" x14ac:dyDescent="0.25">
      <c r="A10761" s="51" t="s">
        <v>110</v>
      </c>
      <c r="B10761" s="52">
        <v>2.4089999999999998</v>
      </c>
      <c r="C10761" s="53">
        <v>3259.23</v>
      </c>
      <c r="D10761" s="53">
        <v>1352.94</v>
      </c>
      <c r="E10761" s="43">
        <v>44652</v>
      </c>
    </row>
    <row r="10762" spans="1:5" x14ac:dyDescent="0.25">
      <c r="A10762" s="51" t="s">
        <v>111</v>
      </c>
      <c r="B10762" s="52">
        <v>3.9289999999999998</v>
      </c>
      <c r="C10762" s="53">
        <v>9528.7800000000007</v>
      </c>
      <c r="D10762" s="53">
        <v>2425.2399999999998</v>
      </c>
      <c r="E10762" s="43">
        <v>44652</v>
      </c>
    </row>
    <row r="10763" spans="1:5" x14ac:dyDescent="0.25">
      <c r="A10763" s="51" t="s">
        <v>112</v>
      </c>
      <c r="B10763" s="52">
        <v>3.12</v>
      </c>
      <c r="C10763" s="53">
        <v>11449.62</v>
      </c>
      <c r="D10763" s="53">
        <v>3669.75</v>
      </c>
      <c r="E10763" s="43">
        <v>44652</v>
      </c>
    </row>
    <row r="10764" spans="1:5" x14ac:dyDescent="0.25">
      <c r="A10764" s="51" t="s">
        <v>113</v>
      </c>
      <c r="B10764" s="55">
        <v>1315</v>
      </c>
      <c r="C10764" s="53">
        <v>18851.439999999999</v>
      </c>
      <c r="D10764" s="54">
        <v>14.34</v>
      </c>
      <c r="E10764" s="43">
        <v>44652</v>
      </c>
    </row>
    <row r="10765" spans="1:5" x14ac:dyDescent="0.25">
      <c r="A10765" s="51" t="s">
        <v>114</v>
      </c>
      <c r="B10765" s="55">
        <v>12131</v>
      </c>
      <c r="C10765" s="53">
        <v>149559.47</v>
      </c>
      <c r="D10765" s="54">
        <v>12.33</v>
      </c>
      <c r="E10765" s="43">
        <v>44652</v>
      </c>
    </row>
    <row r="10766" spans="1:5" x14ac:dyDescent="0.25">
      <c r="A10766" s="51" t="s">
        <v>115</v>
      </c>
      <c r="B10766" s="52">
        <v>16.36</v>
      </c>
      <c r="C10766" s="53">
        <v>25947.84</v>
      </c>
      <c r="D10766" s="53">
        <v>1586.05</v>
      </c>
      <c r="E10766" s="43">
        <v>44652</v>
      </c>
    </row>
    <row r="10767" spans="1:5" x14ac:dyDescent="0.25">
      <c r="A10767" s="51" t="s">
        <v>216</v>
      </c>
      <c r="B10767" s="52">
        <v>1.22</v>
      </c>
      <c r="C10767" s="53">
        <v>3843</v>
      </c>
      <c r="D10767" s="53">
        <v>3150</v>
      </c>
      <c r="E10767" s="43">
        <v>44652</v>
      </c>
    </row>
    <row r="10768" spans="1:5" x14ac:dyDescent="0.25">
      <c r="A10768" s="51" t="s">
        <v>217</v>
      </c>
      <c r="B10768" s="52">
        <v>0.83</v>
      </c>
      <c r="C10768" s="53">
        <v>2614.5</v>
      </c>
      <c r="D10768" s="53">
        <v>3150</v>
      </c>
      <c r="E10768" s="43">
        <v>44652</v>
      </c>
    </row>
    <row r="10769" spans="1:6" x14ac:dyDescent="0.25">
      <c r="A10769" s="51" t="s">
        <v>116</v>
      </c>
      <c r="B10769" s="52">
        <v>9.2799999999999994</v>
      </c>
      <c r="C10769" s="53">
        <v>13920</v>
      </c>
      <c r="D10769" s="53">
        <v>1500</v>
      </c>
      <c r="E10769" s="43">
        <v>44652</v>
      </c>
    </row>
    <row r="10770" spans="1:6" x14ac:dyDescent="0.25">
      <c r="A10770" s="51" t="s">
        <v>117</v>
      </c>
      <c r="B10770" s="52">
        <v>196.107</v>
      </c>
      <c r="C10770" s="53">
        <v>164850.92000000001</v>
      </c>
      <c r="D10770" s="54">
        <v>840.62</v>
      </c>
      <c r="E10770" s="43">
        <v>44652</v>
      </c>
      <c r="F10770" s="56">
        <f>SUM(C10652:C10770)</f>
        <v>4933459.7000000011</v>
      </c>
    </row>
    <row r="10771" spans="1:6" x14ac:dyDescent="0.25">
      <c r="A10771" s="51" t="s">
        <v>276</v>
      </c>
      <c r="B10771" s="52">
        <v>1</v>
      </c>
      <c r="C10771" s="53">
        <v>2000</v>
      </c>
      <c r="D10771" s="53">
        <v>2000</v>
      </c>
      <c r="E10771" s="43">
        <v>44652</v>
      </c>
    </row>
    <row r="10772" spans="1:6" x14ac:dyDescent="0.25">
      <c r="A10772" s="51" t="s">
        <v>128</v>
      </c>
      <c r="B10772" s="52">
        <v>6</v>
      </c>
      <c r="C10772" s="53">
        <v>1656</v>
      </c>
      <c r="D10772" s="54">
        <v>276</v>
      </c>
      <c r="E10772" s="43">
        <v>44652</v>
      </c>
    </row>
    <row r="10773" spans="1:6" x14ac:dyDescent="0.25">
      <c r="A10773" s="51" t="s">
        <v>255</v>
      </c>
      <c r="B10773" s="52">
        <v>14</v>
      </c>
      <c r="C10773" s="54">
        <v>669.27</v>
      </c>
      <c r="D10773" s="54">
        <v>47.81</v>
      </c>
      <c r="E10773" s="43">
        <v>44652</v>
      </c>
    </row>
    <row r="10774" spans="1:6" x14ac:dyDescent="0.25">
      <c r="A10774" s="51" t="s">
        <v>256</v>
      </c>
      <c r="B10774" s="52">
        <v>5</v>
      </c>
      <c r="C10774" s="54">
        <v>885</v>
      </c>
      <c r="D10774" s="54">
        <v>177</v>
      </c>
      <c r="E10774" s="43">
        <v>44652</v>
      </c>
    </row>
    <row r="10775" spans="1:6" x14ac:dyDescent="0.25">
      <c r="A10775" s="51" t="s">
        <v>131</v>
      </c>
      <c r="B10775" s="52">
        <v>26</v>
      </c>
      <c r="C10775" s="53">
        <v>2010</v>
      </c>
      <c r="D10775" s="54">
        <v>77.31</v>
      </c>
      <c r="E10775" s="43">
        <v>44652</v>
      </c>
    </row>
    <row r="10776" spans="1:6" x14ac:dyDescent="0.25">
      <c r="A10776" s="51" t="s">
        <v>132</v>
      </c>
      <c r="B10776" s="52">
        <v>92</v>
      </c>
      <c r="C10776" s="53">
        <v>3201.71</v>
      </c>
      <c r="D10776" s="54">
        <v>34.799999999999997</v>
      </c>
      <c r="E10776" s="43">
        <v>44652</v>
      </c>
    </row>
    <row r="10777" spans="1:6" x14ac:dyDescent="0.25">
      <c r="A10777" s="51" t="s">
        <v>196</v>
      </c>
      <c r="B10777" s="52">
        <v>4</v>
      </c>
      <c r="C10777" s="53">
        <v>10000</v>
      </c>
      <c r="D10777" s="53">
        <v>2500</v>
      </c>
      <c r="E10777" s="43">
        <v>44652</v>
      </c>
    </row>
    <row r="10778" spans="1:6" x14ac:dyDescent="0.25">
      <c r="A10778" s="51" t="s">
        <v>133</v>
      </c>
      <c r="B10778" s="52">
        <v>7</v>
      </c>
      <c r="C10778" s="53">
        <v>7004</v>
      </c>
      <c r="D10778" s="53">
        <v>1000.57</v>
      </c>
      <c r="E10778" s="43">
        <v>44652</v>
      </c>
    </row>
    <row r="10779" spans="1:6" x14ac:dyDescent="0.25">
      <c r="A10779" s="51" t="s">
        <v>134</v>
      </c>
      <c r="B10779" s="52">
        <v>30</v>
      </c>
      <c r="C10779" s="53">
        <v>3675</v>
      </c>
      <c r="D10779" s="54">
        <v>122.5</v>
      </c>
      <c r="E10779" s="43">
        <v>44652</v>
      </c>
    </row>
    <row r="10780" spans="1:6" x14ac:dyDescent="0.25">
      <c r="A10780" s="51" t="s">
        <v>135</v>
      </c>
      <c r="B10780" s="52">
        <v>6</v>
      </c>
      <c r="C10780" s="53">
        <v>1518</v>
      </c>
      <c r="D10780" s="54">
        <v>253</v>
      </c>
      <c r="E10780" s="43">
        <v>44652</v>
      </c>
    </row>
    <row r="10781" spans="1:6" x14ac:dyDescent="0.25">
      <c r="A10781" s="51" t="s">
        <v>136</v>
      </c>
      <c r="B10781" s="52">
        <v>25</v>
      </c>
      <c r="C10781" s="53">
        <v>2950</v>
      </c>
      <c r="D10781" s="54">
        <v>118</v>
      </c>
      <c r="E10781" s="43">
        <v>44652</v>
      </c>
    </row>
    <row r="10782" spans="1:6" x14ac:dyDescent="0.25">
      <c r="A10782" s="51" t="s">
        <v>205</v>
      </c>
      <c r="B10782" s="52">
        <v>3</v>
      </c>
      <c r="C10782" s="53">
        <v>2002</v>
      </c>
      <c r="D10782" s="54">
        <v>667.33</v>
      </c>
      <c r="E10782" s="43">
        <v>44652</v>
      </c>
    </row>
    <row r="10783" spans="1:6" x14ac:dyDescent="0.25">
      <c r="A10783" s="51" t="s">
        <v>259</v>
      </c>
      <c r="B10783" s="52">
        <v>4</v>
      </c>
      <c r="C10783" s="53">
        <v>1452</v>
      </c>
      <c r="D10783" s="54">
        <v>363</v>
      </c>
      <c r="E10783" s="43">
        <v>44652</v>
      </c>
    </row>
    <row r="10784" spans="1:6" x14ac:dyDescent="0.25">
      <c r="A10784" s="51" t="s">
        <v>172</v>
      </c>
      <c r="B10784" s="52">
        <v>12</v>
      </c>
      <c r="C10784" s="53">
        <v>2544</v>
      </c>
      <c r="D10784" s="54">
        <v>212</v>
      </c>
      <c r="E10784" s="43">
        <v>44652</v>
      </c>
    </row>
    <row r="10785" spans="1:5" x14ac:dyDescent="0.25">
      <c r="A10785" s="51" t="s">
        <v>272</v>
      </c>
      <c r="B10785" s="52">
        <v>17</v>
      </c>
      <c r="C10785" s="53">
        <v>5695</v>
      </c>
      <c r="D10785" s="54">
        <v>335</v>
      </c>
      <c r="E10785" s="43">
        <v>44652</v>
      </c>
    </row>
    <row r="10786" spans="1:5" x14ac:dyDescent="0.25">
      <c r="A10786" s="51" t="s">
        <v>139</v>
      </c>
      <c r="B10786" s="52">
        <v>93</v>
      </c>
      <c r="C10786" s="53">
        <v>14620.19</v>
      </c>
      <c r="D10786" s="54">
        <v>157.21</v>
      </c>
      <c r="E10786" s="43">
        <v>44652</v>
      </c>
    </row>
    <row r="10787" spans="1:5" x14ac:dyDescent="0.25">
      <c r="A10787" s="51" t="s">
        <v>260</v>
      </c>
      <c r="B10787" s="52">
        <v>3</v>
      </c>
      <c r="C10787" s="53">
        <v>2409.1</v>
      </c>
      <c r="D10787" s="54">
        <v>803.03</v>
      </c>
      <c r="E10787" s="43">
        <v>44652</v>
      </c>
    </row>
    <row r="10788" spans="1:5" ht="20.399999999999999" x14ac:dyDescent="0.25">
      <c r="A10788" s="51" t="s">
        <v>261</v>
      </c>
      <c r="B10788" s="52">
        <v>1</v>
      </c>
      <c r="C10788" s="54">
        <v>289</v>
      </c>
      <c r="D10788" s="54">
        <v>289</v>
      </c>
      <c r="E10788" s="43">
        <v>44652</v>
      </c>
    </row>
    <row r="10789" spans="1:5" ht="20.399999999999999" x14ac:dyDescent="0.25">
      <c r="A10789" s="51" t="s">
        <v>166</v>
      </c>
      <c r="B10789" s="52">
        <v>1</v>
      </c>
      <c r="C10789" s="54">
        <v>448.67</v>
      </c>
      <c r="D10789" s="54">
        <v>448.67</v>
      </c>
      <c r="E10789" s="43">
        <v>44652</v>
      </c>
    </row>
    <row r="10790" spans="1:5" x14ac:dyDescent="0.25">
      <c r="A10790" s="51" t="s">
        <v>174</v>
      </c>
      <c r="B10790" s="52">
        <v>2</v>
      </c>
      <c r="C10790" s="53">
        <v>4000</v>
      </c>
      <c r="D10790" s="53">
        <v>2000</v>
      </c>
      <c r="E10790" s="43">
        <v>44652</v>
      </c>
    </row>
    <row r="10791" spans="1:5" x14ac:dyDescent="0.25">
      <c r="A10791" s="51" t="s">
        <v>144</v>
      </c>
      <c r="B10791" s="52">
        <v>350</v>
      </c>
      <c r="C10791" s="53">
        <v>20500</v>
      </c>
      <c r="D10791" s="54">
        <v>58.57</v>
      </c>
      <c r="E10791" s="43">
        <v>44652</v>
      </c>
    </row>
    <row r="10792" spans="1:5" x14ac:dyDescent="0.25">
      <c r="A10792" s="51" t="s">
        <v>145</v>
      </c>
      <c r="B10792" s="52">
        <v>23</v>
      </c>
      <c r="C10792" s="53">
        <v>7182</v>
      </c>
      <c r="D10792" s="54">
        <v>312.26</v>
      </c>
      <c r="E10792" s="43">
        <v>44652</v>
      </c>
    </row>
    <row r="10793" spans="1:5" x14ac:dyDescent="0.25">
      <c r="A10793" s="51" t="s">
        <v>277</v>
      </c>
      <c r="B10793" s="52">
        <v>5</v>
      </c>
      <c r="C10793" s="53">
        <v>1735</v>
      </c>
      <c r="D10793" s="54">
        <v>347</v>
      </c>
      <c r="E10793" s="43">
        <v>44652</v>
      </c>
    </row>
    <row r="10794" spans="1:5" x14ac:dyDescent="0.25">
      <c r="A10794" s="51" t="s">
        <v>167</v>
      </c>
      <c r="B10794" s="52">
        <v>8</v>
      </c>
      <c r="C10794" s="54">
        <v>545</v>
      </c>
      <c r="D10794" s="54">
        <v>68.13</v>
      </c>
      <c r="E10794" s="43">
        <v>44652</v>
      </c>
    </row>
    <row r="10795" spans="1:5" x14ac:dyDescent="0.25">
      <c r="A10795" s="51" t="s">
        <v>147</v>
      </c>
      <c r="B10795" s="52">
        <v>149</v>
      </c>
      <c r="C10795" s="53">
        <v>52150</v>
      </c>
      <c r="D10795" s="54">
        <v>350</v>
      </c>
      <c r="E10795" s="43">
        <v>44652</v>
      </c>
    </row>
    <row r="10796" spans="1:5" x14ac:dyDescent="0.25">
      <c r="A10796" s="51" t="s">
        <v>149</v>
      </c>
      <c r="B10796" s="52">
        <v>40</v>
      </c>
      <c r="C10796" s="53">
        <v>6200</v>
      </c>
      <c r="D10796" s="54">
        <v>155</v>
      </c>
      <c r="E10796" s="43">
        <v>44652</v>
      </c>
    </row>
    <row r="10797" spans="1:5" x14ac:dyDescent="0.25">
      <c r="A10797" s="51" t="s">
        <v>204</v>
      </c>
      <c r="B10797" s="52">
        <v>117</v>
      </c>
      <c r="C10797" s="53">
        <v>10438</v>
      </c>
      <c r="D10797" s="54">
        <v>89.21</v>
      </c>
      <c r="E10797" s="43">
        <v>44652</v>
      </c>
    </row>
    <row r="10798" spans="1:5" x14ac:dyDescent="0.25">
      <c r="A10798" s="51" t="s">
        <v>150</v>
      </c>
      <c r="B10798" s="52">
        <v>254</v>
      </c>
      <c r="C10798" s="53">
        <v>52070</v>
      </c>
      <c r="D10798" s="54">
        <v>205</v>
      </c>
      <c r="E10798" s="43">
        <v>44652</v>
      </c>
    </row>
    <row r="10799" spans="1:5" x14ac:dyDescent="0.25">
      <c r="A10799" s="51" t="s">
        <v>151</v>
      </c>
      <c r="B10799" s="52">
        <v>5</v>
      </c>
      <c r="C10799" s="53">
        <v>3190</v>
      </c>
      <c r="D10799" s="54">
        <v>638</v>
      </c>
      <c r="E10799" s="43">
        <v>44652</v>
      </c>
    </row>
    <row r="10800" spans="1:5" x14ac:dyDescent="0.25">
      <c r="A10800" s="51" t="s">
        <v>198</v>
      </c>
      <c r="B10800" s="52">
        <v>1</v>
      </c>
      <c r="C10800" s="54">
        <v>732</v>
      </c>
      <c r="D10800" s="54">
        <v>732</v>
      </c>
      <c r="E10800" s="43">
        <v>44652</v>
      </c>
    </row>
    <row r="10801" spans="1:5" x14ac:dyDescent="0.25">
      <c r="A10801" s="51" t="s">
        <v>153</v>
      </c>
      <c r="B10801" s="52">
        <v>1</v>
      </c>
      <c r="C10801" s="54">
        <v>600</v>
      </c>
      <c r="D10801" s="54">
        <v>600</v>
      </c>
      <c r="E10801" s="43">
        <v>44652</v>
      </c>
    </row>
    <row r="10802" spans="1:5" ht="20.399999999999999" x14ac:dyDescent="0.25">
      <c r="A10802" s="51" t="s">
        <v>278</v>
      </c>
      <c r="B10802" s="52">
        <v>1</v>
      </c>
      <c r="C10802" s="54">
        <v>158.29</v>
      </c>
      <c r="D10802" s="54">
        <v>158.29</v>
      </c>
      <c r="E10802" s="43">
        <v>44652</v>
      </c>
    </row>
    <row r="10803" spans="1:5" x14ac:dyDescent="0.25">
      <c r="A10803" s="51" t="s">
        <v>200</v>
      </c>
      <c r="B10803" s="52">
        <v>1</v>
      </c>
      <c r="C10803" s="54">
        <v>639</v>
      </c>
      <c r="D10803" s="54">
        <v>639</v>
      </c>
      <c r="E10803" s="43">
        <v>44652</v>
      </c>
    </row>
    <row r="10804" spans="1:5" x14ac:dyDescent="0.25">
      <c r="A10804" s="51" t="s">
        <v>264</v>
      </c>
      <c r="B10804" s="52">
        <v>3</v>
      </c>
      <c r="C10804" s="53">
        <v>2454</v>
      </c>
      <c r="D10804" s="54">
        <v>818</v>
      </c>
      <c r="E10804" s="43">
        <v>44652</v>
      </c>
    </row>
    <row r="10805" spans="1:5" x14ac:dyDescent="0.25">
      <c r="A10805" s="51" t="s">
        <v>155</v>
      </c>
      <c r="B10805" s="52">
        <v>40</v>
      </c>
      <c r="C10805" s="53">
        <v>27951</v>
      </c>
      <c r="D10805" s="54">
        <v>698.78</v>
      </c>
      <c r="E10805" s="43">
        <v>44652</v>
      </c>
    </row>
    <row r="10806" spans="1:5" x14ac:dyDescent="0.25">
      <c r="A10806" s="51" t="s">
        <v>279</v>
      </c>
      <c r="B10806" s="52">
        <v>4</v>
      </c>
      <c r="C10806" s="53">
        <v>5800</v>
      </c>
      <c r="D10806" s="53">
        <v>1450</v>
      </c>
      <c r="E10806" s="43">
        <v>44652</v>
      </c>
    </row>
    <row r="10807" spans="1:5" x14ac:dyDescent="0.25">
      <c r="A10807" s="51" t="s">
        <v>280</v>
      </c>
      <c r="B10807" s="52">
        <v>102</v>
      </c>
      <c r="C10807" s="53">
        <v>3942</v>
      </c>
      <c r="D10807" s="54">
        <v>38.65</v>
      </c>
      <c r="E10807" s="43">
        <v>44652</v>
      </c>
    </row>
    <row r="10808" spans="1:5" x14ac:dyDescent="0.25">
      <c r="A10808" s="51" t="s">
        <v>140</v>
      </c>
      <c r="B10808" s="52">
        <v>120</v>
      </c>
      <c r="C10808" s="53">
        <v>8015</v>
      </c>
      <c r="D10808" s="54">
        <v>66.790000000000006</v>
      </c>
      <c r="E10808" s="43">
        <v>44652</v>
      </c>
    </row>
    <row r="10809" spans="1:5" x14ac:dyDescent="0.25">
      <c r="A10809" s="51" t="s">
        <v>281</v>
      </c>
      <c r="B10809" s="52">
        <v>99</v>
      </c>
      <c r="C10809" s="53">
        <v>6930</v>
      </c>
      <c r="D10809" s="54">
        <v>70</v>
      </c>
      <c r="E10809" s="43">
        <v>44652</v>
      </c>
    </row>
    <row r="10810" spans="1:5" x14ac:dyDescent="0.25">
      <c r="A10810" s="51" t="s">
        <v>141</v>
      </c>
      <c r="B10810" s="52">
        <v>39</v>
      </c>
      <c r="C10810" s="53">
        <v>10500</v>
      </c>
      <c r="D10810" s="54">
        <v>269.23</v>
      </c>
      <c r="E10810" s="43">
        <v>44652</v>
      </c>
    </row>
    <row r="10811" spans="1:5" x14ac:dyDescent="0.25">
      <c r="A10811" s="51" t="s">
        <v>142</v>
      </c>
      <c r="B10811" s="52">
        <v>90</v>
      </c>
      <c r="C10811" s="53">
        <v>13500</v>
      </c>
      <c r="D10811" s="54">
        <v>150</v>
      </c>
      <c r="E10811" s="43">
        <v>44652</v>
      </c>
    </row>
    <row r="10812" spans="1:5" x14ac:dyDescent="0.25">
      <c r="A10812" s="51" t="s">
        <v>143</v>
      </c>
      <c r="B10812" s="52">
        <v>97</v>
      </c>
      <c r="C10812" s="53">
        <v>43220</v>
      </c>
      <c r="D10812" s="54">
        <v>445.57</v>
      </c>
      <c r="E10812" s="43">
        <v>44652</v>
      </c>
    </row>
    <row r="10813" spans="1:5" x14ac:dyDescent="0.25">
      <c r="A10813" s="51" t="s">
        <v>282</v>
      </c>
      <c r="B10813" s="52">
        <v>5</v>
      </c>
      <c r="C10813" s="54">
        <v>57.8</v>
      </c>
      <c r="D10813" s="54">
        <v>11.56</v>
      </c>
      <c r="E10813" s="43">
        <v>44652</v>
      </c>
    </row>
    <row r="10814" spans="1:5" x14ac:dyDescent="0.25">
      <c r="A10814" s="51" t="s">
        <v>165</v>
      </c>
      <c r="B10814" s="52">
        <v>3</v>
      </c>
      <c r="C10814" s="53">
        <v>7955</v>
      </c>
      <c r="D10814" s="53">
        <v>2651.67</v>
      </c>
      <c r="E10814" s="43">
        <v>44652</v>
      </c>
    </row>
    <row r="10815" spans="1:5" x14ac:dyDescent="0.25">
      <c r="A10815" s="51" t="s">
        <v>268</v>
      </c>
      <c r="B10815" s="52">
        <v>1</v>
      </c>
      <c r="C10815" s="53">
        <v>3500</v>
      </c>
      <c r="D10815" s="53">
        <v>3500</v>
      </c>
      <c r="E10815" s="43">
        <v>44652</v>
      </c>
    </row>
    <row r="10816" spans="1:5" x14ac:dyDescent="0.25">
      <c r="A10816" s="51" t="s">
        <v>269</v>
      </c>
      <c r="B10816" s="52">
        <v>8</v>
      </c>
      <c r="C10816" s="53">
        <v>55000</v>
      </c>
      <c r="D10816" s="53">
        <v>6875</v>
      </c>
      <c r="E10816" s="43">
        <v>44652</v>
      </c>
    </row>
    <row r="10817" spans="1:5" x14ac:dyDescent="0.25">
      <c r="A10817" s="51" t="s">
        <v>271</v>
      </c>
      <c r="B10817" s="55">
        <v>2600</v>
      </c>
      <c r="C10817" s="53">
        <v>62000</v>
      </c>
      <c r="D10817" s="54">
        <v>23.85</v>
      </c>
      <c r="E10817" s="43">
        <v>44652</v>
      </c>
    </row>
    <row r="10818" spans="1:5" x14ac:dyDescent="0.25">
      <c r="A10818" s="51" t="s">
        <v>154</v>
      </c>
      <c r="B10818" s="52">
        <v>290</v>
      </c>
      <c r="C10818" s="53">
        <v>6150</v>
      </c>
      <c r="D10818" s="54">
        <v>21.21</v>
      </c>
      <c r="E10818" s="43">
        <v>44652</v>
      </c>
    </row>
    <row r="10819" spans="1:5" x14ac:dyDescent="0.25">
      <c r="A10819" s="51" t="s">
        <v>283</v>
      </c>
      <c r="B10819" s="52">
        <v>12</v>
      </c>
      <c r="C10819" s="54">
        <v>920</v>
      </c>
      <c r="D10819" s="54">
        <v>76.67</v>
      </c>
      <c r="E10819" s="43">
        <v>44652</v>
      </c>
    </row>
    <row r="10820" spans="1:5" x14ac:dyDescent="0.25">
      <c r="A10820" s="51" t="s">
        <v>157</v>
      </c>
      <c r="B10820" s="52">
        <v>2</v>
      </c>
      <c r="C10820" s="54">
        <v>40</v>
      </c>
      <c r="D10820" s="54">
        <v>20</v>
      </c>
      <c r="E10820" s="43">
        <v>44652</v>
      </c>
    </row>
    <row r="10821" spans="1:5" x14ac:dyDescent="0.25">
      <c r="A10821" s="51" t="s">
        <v>9</v>
      </c>
      <c r="B10821" s="52">
        <v>8.1910000000000007</v>
      </c>
      <c r="C10821" s="53">
        <v>12097.7</v>
      </c>
      <c r="D10821" s="53">
        <v>1476.95</v>
      </c>
      <c r="E10821" s="43">
        <v>44682</v>
      </c>
    </row>
    <row r="10822" spans="1:5" x14ac:dyDescent="0.25">
      <c r="A10822" s="51" t="s">
        <v>221</v>
      </c>
      <c r="B10822" s="52">
        <v>1.07</v>
      </c>
      <c r="C10822" s="53">
        <v>1070</v>
      </c>
      <c r="D10822" s="53">
        <v>1000</v>
      </c>
      <c r="E10822" s="43">
        <v>44682</v>
      </c>
    </row>
    <row r="10823" spans="1:5" x14ac:dyDescent="0.25">
      <c r="A10823" s="51" t="s">
        <v>10</v>
      </c>
      <c r="B10823" s="52">
        <v>4.07</v>
      </c>
      <c r="C10823" s="53">
        <v>7081.8</v>
      </c>
      <c r="D10823" s="53">
        <v>1740</v>
      </c>
      <c r="E10823" s="43">
        <v>44682</v>
      </c>
    </row>
    <row r="10824" spans="1:5" x14ac:dyDescent="0.25">
      <c r="A10824" s="51" t="s">
        <v>11</v>
      </c>
      <c r="B10824" s="52">
        <v>19.87</v>
      </c>
      <c r="C10824" s="53">
        <v>23596.89</v>
      </c>
      <c r="D10824" s="53">
        <v>1187.56</v>
      </c>
      <c r="E10824" s="43">
        <v>44682</v>
      </c>
    </row>
    <row r="10825" spans="1:5" ht="20.399999999999999" x14ac:dyDescent="0.25">
      <c r="A10825" s="51" t="s">
        <v>12</v>
      </c>
      <c r="B10825" s="52">
        <v>4.5529999999999999</v>
      </c>
      <c r="C10825" s="53">
        <v>4282.9799999999996</v>
      </c>
      <c r="D10825" s="54">
        <v>940.69</v>
      </c>
      <c r="E10825" s="43">
        <v>44682</v>
      </c>
    </row>
    <row r="10826" spans="1:5" x14ac:dyDescent="0.25">
      <c r="A10826" s="51" t="s">
        <v>13</v>
      </c>
      <c r="B10826" s="52">
        <v>1.0629999999999999</v>
      </c>
      <c r="C10826" s="53">
        <v>1226.54</v>
      </c>
      <c r="D10826" s="53">
        <v>1153.8499999999999</v>
      </c>
      <c r="E10826" s="43">
        <v>44682</v>
      </c>
    </row>
    <row r="10827" spans="1:5" x14ac:dyDescent="0.25">
      <c r="A10827" s="51" t="s">
        <v>14</v>
      </c>
      <c r="B10827" s="52">
        <v>3.79</v>
      </c>
      <c r="C10827" s="53">
        <v>12575.14</v>
      </c>
      <c r="D10827" s="53">
        <v>3317.98</v>
      </c>
      <c r="E10827" s="43">
        <v>44682</v>
      </c>
    </row>
    <row r="10828" spans="1:5" x14ac:dyDescent="0.25">
      <c r="A10828" s="51" t="s">
        <v>16</v>
      </c>
      <c r="B10828" s="52">
        <v>22.231000000000002</v>
      </c>
      <c r="C10828" s="53">
        <v>51131.3</v>
      </c>
      <c r="D10828" s="53">
        <v>2300</v>
      </c>
      <c r="E10828" s="43">
        <v>44682</v>
      </c>
    </row>
    <row r="10829" spans="1:5" x14ac:dyDescent="0.25">
      <c r="A10829" s="51" t="s">
        <v>17</v>
      </c>
      <c r="B10829" s="52">
        <v>14.807</v>
      </c>
      <c r="C10829" s="53">
        <v>15691.5</v>
      </c>
      <c r="D10829" s="53">
        <v>1059.74</v>
      </c>
      <c r="E10829" s="43">
        <v>44682</v>
      </c>
    </row>
    <row r="10830" spans="1:5" x14ac:dyDescent="0.25">
      <c r="A10830" s="51" t="s">
        <v>18</v>
      </c>
      <c r="B10830" s="52">
        <v>1.5</v>
      </c>
      <c r="C10830" s="53">
        <v>1050</v>
      </c>
      <c r="D10830" s="54">
        <v>700</v>
      </c>
      <c r="E10830" s="43">
        <v>44682</v>
      </c>
    </row>
    <row r="10831" spans="1:5" x14ac:dyDescent="0.25">
      <c r="A10831" s="51" t="s">
        <v>19</v>
      </c>
      <c r="B10831" s="52">
        <v>12.6</v>
      </c>
      <c r="C10831" s="53">
        <v>11603.2</v>
      </c>
      <c r="D10831" s="54">
        <v>920.89</v>
      </c>
      <c r="E10831" s="43">
        <v>44682</v>
      </c>
    </row>
    <row r="10832" spans="1:5" x14ac:dyDescent="0.25">
      <c r="A10832" s="51" t="s">
        <v>178</v>
      </c>
      <c r="B10832" s="52">
        <v>1.03</v>
      </c>
      <c r="C10832" s="53">
        <v>1545</v>
      </c>
      <c r="D10832" s="53">
        <v>1500</v>
      </c>
      <c r="E10832" s="43">
        <v>44682</v>
      </c>
    </row>
    <row r="10833" spans="1:5" x14ac:dyDescent="0.25">
      <c r="A10833" s="51" t="s">
        <v>21</v>
      </c>
      <c r="B10833" s="52">
        <v>46</v>
      </c>
      <c r="C10833" s="53">
        <v>3956</v>
      </c>
      <c r="D10833" s="54">
        <v>86</v>
      </c>
      <c r="E10833" s="43">
        <v>44682</v>
      </c>
    </row>
    <row r="10834" spans="1:5" x14ac:dyDescent="0.25">
      <c r="A10834" s="51" t="s">
        <v>22</v>
      </c>
      <c r="B10834" s="52">
        <v>282.517</v>
      </c>
      <c r="C10834" s="53">
        <v>52281.68</v>
      </c>
      <c r="D10834" s="54">
        <v>185.06</v>
      </c>
      <c r="E10834" s="43">
        <v>44682</v>
      </c>
    </row>
    <row r="10835" spans="1:5" x14ac:dyDescent="0.25">
      <c r="A10835" s="51" t="s">
        <v>228</v>
      </c>
      <c r="B10835" s="52">
        <v>9.1999999999999993</v>
      </c>
      <c r="C10835" s="53">
        <v>2317</v>
      </c>
      <c r="D10835" s="54">
        <v>251.85</v>
      </c>
      <c r="E10835" s="43">
        <v>44682</v>
      </c>
    </row>
    <row r="10836" spans="1:5" x14ac:dyDescent="0.25">
      <c r="A10836" s="51" t="s">
        <v>23</v>
      </c>
      <c r="B10836" s="52">
        <v>14.2</v>
      </c>
      <c r="C10836" s="53">
        <v>6890</v>
      </c>
      <c r="D10836" s="54">
        <v>485.21</v>
      </c>
      <c r="E10836" s="43">
        <v>44682</v>
      </c>
    </row>
    <row r="10837" spans="1:5" x14ac:dyDescent="0.25">
      <c r="A10837" s="51" t="s">
        <v>25</v>
      </c>
      <c r="B10837" s="52">
        <v>26.1</v>
      </c>
      <c r="C10837" s="53">
        <v>16470</v>
      </c>
      <c r="D10837" s="54">
        <v>631.03</v>
      </c>
      <c r="E10837" s="43">
        <v>44682</v>
      </c>
    </row>
    <row r="10838" spans="1:5" x14ac:dyDescent="0.25">
      <c r="A10838" s="51" t="s">
        <v>26</v>
      </c>
      <c r="B10838" s="52">
        <v>550.97199999999998</v>
      </c>
      <c r="C10838" s="53">
        <v>123658.98</v>
      </c>
      <c r="D10838" s="54">
        <v>224.44</v>
      </c>
      <c r="E10838" s="43">
        <v>44682</v>
      </c>
    </row>
    <row r="10839" spans="1:5" x14ac:dyDescent="0.25">
      <c r="A10839" s="51" t="s">
        <v>27</v>
      </c>
      <c r="B10839" s="52">
        <v>27.274999999999999</v>
      </c>
      <c r="C10839" s="53">
        <v>19603.79</v>
      </c>
      <c r="D10839" s="54">
        <v>718.75</v>
      </c>
      <c r="E10839" s="43">
        <v>44682</v>
      </c>
    </row>
    <row r="10840" spans="1:5" x14ac:dyDescent="0.25">
      <c r="A10840" s="51" t="s">
        <v>29</v>
      </c>
      <c r="B10840" s="52">
        <v>483.44400000000002</v>
      </c>
      <c r="C10840" s="53">
        <v>177895.61</v>
      </c>
      <c r="D10840" s="54">
        <v>367.98</v>
      </c>
      <c r="E10840" s="43">
        <v>44682</v>
      </c>
    </row>
    <row r="10841" spans="1:5" x14ac:dyDescent="0.25">
      <c r="A10841" s="51" t="s">
        <v>119</v>
      </c>
      <c r="B10841" s="52">
        <v>0.5</v>
      </c>
      <c r="C10841" s="53">
        <v>2500</v>
      </c>
      <c r="D10841" s="53">
        <v>5000</v>
      </c>
      <c r="E10841" s="43">
        <v>44682</v>
      </c>
    </row>
    <row r="10842" spans="1:5" x14ac:dyDescent="0.25">
      <c r="A10842" s="51" t="s">
        <v>30</v>
      </c>
      <c r="B10842" s="52">
        <v>0.255</v>
      </c>
      <c r="C10842" s="54">
        <v>160.94</v>
      </c>
      <c r="D10842" s="54">
        <v>631.14</v>
      </c>
      <c r="E10842" s="43">
        <v>44682</v>
      </c>
    </row>
    <row r="10843" spans="1:5" x14ac:dyDescent="0.25">
      <c r="A10843" s="51" t="s">
        <v>31</v>
      </c>
      <c r="B10843" s="52">
        <v>10.8</v>
      </c>
      <c r="C10843" s="53">
        <v>15657.41</v>
      </c>
      <c r="D10843" s="53">
        <v>1449.76</v>
      </c>
      <c r="E10843" s="43">
        <v>44682</v>
      </c>
    </row>
    <row r="10844" spans="1:5" x14ac:dyDescent="0.25">
      <c r="A10844" s="51" t="s">
        <v>32</v>
      </c>
      <c r="B10844" s="52">
        <v>24.527000000000001</v>
      </c>
      <c r="C10844" s="53">
        <v>28002.81</v>
      </c>
      <c r="D10844" s="53">
        <v>1141.71</v>
      </c>
      <c r="E10844" s="43">
        <v>44682</v>
      </c>
    </row>
    <row r="10845" spans="1:5" x14ac:dyDescent="0.25">
      <c r="A10845" s="51" t="s">
        <v>33</v>
      </c>
      <c r="B10845" s="52">
        <v>71.683999999999997</v>
      </c>
      <c r="C10845" s="53">
        <v>86018</v>
      </c>
      <c r="D10845" s="53">
        <v>1199.96</v>
      </c>
      <c r="E10845" s="43">
        <v>44682</v>
      </c>
    </row>
    <row r="10846" spans="1:5" ht="20.399999999999999" x14ac:dyDescent="0.25">
      <c r="A10846" s="51" t="s">
        <v>34</v>
      </c>
      <c r="B10846" s="52">
        <v>16.79</v>
      </c>
      <c r="C10846" s="53">
        <v>12743.61</v>
      </c>
      <c r="D10846" s="54">
        <v>759</v>
      </c>
      <c r="E10846" s="43">
        <v>44682</v>
      </c>
    </row>
    <row r="10847" spans="1:5" ht="20.399999999999999" x14ac:dyDescent="0.25">
      <c r="A10847" s="51" t="s">
        <v>222</v>
      </c>
      <c r="B10847" s="52">
        <v>2</v>
      </c>
      <c r="C10847" s="53">
        <v>6300</v>
      </c>
      <c r="D10847" s="53">
        <v>3150</v>
      </c>
      <c r="E10847" s="43">
        <v>44682</v>
      </c>
    </row>
    <row r="10848" spans="1:5" x14ac:dyDescent="0.25">
      <c r="A10848" s="51" t="s">
        <v>35</v>
      </c>
      <c r="B10848" s="52">
        <v>3.585</v>
      </c>
      <c r="C10848" s="53">
        <v>27812.44</v>
      </c>
      <c r="D10848" s="53">
        <v>7758</v>
      </c>
      <c r="E10848" s="43">
        <v>44682</v>
      </c>
    </row>
    <row r="10849" spans="1:5" x14ac:dyDescent="0.25">
      <c r="A10849" s="51" t="s">
        <v>36</v>
      </c>
      <c r="B10849" s="52">
        <v>519</v>
      </c>
      <c r="C10849" s="53">
        <v>19629.96</v>
      </c>
      <c r="D10849" s="54">
        <v>37.82</v>
      </c>
      <c r="E10849" s="43">
        <v>44682</v>
      </c>
    </row>
    <row r="10850" spans="1:5" x14ac:dyDescent="0.25">
      <c r="A10850" s="51" t="s">
        <v>37</v>
      </c>
      <c r="B10850" s="52">
        <v>4.6500000000000004</v>
      </c>
      <c r="C10850" s="53">
        <v>5704</v>
      </c>
      <c r="D10850" s="53">
        <v>1226.67</v>
      </c>
      <c r="E10850" s="43">
        <v>44682</v>
      </c>
    </row>
    <row r="10851" spans="1:5" x14ac:dyDescent="0.25">
      <c r="A10851" s="51" t="s">
        <v>219</v>
      </c>
      <c r="B10851" s="52">
        <v>0.5</v>
      </c>
      <c r="C10851" s="54">
        <v>250</v>
      </c>
      <c r="D10851" s="54">
        <v>500</v>
      </c>
      <c r="E10851" s="43">
        <v>44682</v>
      </c>
    </row>
    <row r="10852" spans="1:5" x14ac:dyDescent="0.25">
      <c r="A10852" s="51" t="s">
        <v>38</v>
      </c>
      <c r="B10852" s="52">
        <v>2.9039999999999999</v>
      </c>
      <c r="C10852" s="53">
        <v>2657.33</v>
      </c>
      <c r="D10852" s="54">
        <v>915.06</v>
      </c>
      <c r="E10852" s="43">
        <v>44682</v>
      </c>
    </row>
    <row r="10853" spans="1:5" x14ac:dyDescent="0.25">
      <c r="A10853" s="51" t="s">
        <v>39</v>
      </c>
      <c r="B10853" s="52">
        <v>7.61</v>
      </c>
      <c r="C10853" s="53">
        <v>2042.01</v>
      </c>
      <c r="D10853" s="54">
        <v>268.33</v>
      </c>
      <c r="E10853" s="43">
        <v>44682</v>
      </c>
    </row>
    <row r="10854" spans="1:5" x14ac:dyDescent="0.25">
      <c r="A10854" s="51" t="s">
        <v>40</v>
      </c>
      <c r="B10854" s="52">
        <v>43.371000000000002</v>
      </c>
      <c r="C10854" s="53">
        <v>29851</v>
      </c>
      <c r="D10854" s="54">
        <v>688.27</v>
      </c>
      <c r="E10854" s="43">
        <v>44682</v>
      </c>
    </row>
    <row r="10855" spans="1:5" x14ac:dyDescent="0.25">
      <c r="A10855" s="51" t="s">
        <v>41</v>
      </c>
      <c r="B10855" s="52">
        <v>10.385999999999999</v>
      </c>
      <c r="C10855" s="53">
        <v>3774.5</v>
      </c>
      <c r="D10855" s="54">
        <v>363.42</v>
      </c>
      <c r="E10855" s="43">
        <v>44682</v>
      </c>
    </row>
    <row r="10856" spans="1:5" x14ac:dyDescent="0.25">
      <c r="A10856" s="51" t="s">
        <v>2</v>
      </c>
      <c r="B10856" s="52">
        <v>5.42</v>
      </c>
      <c r="C10856" s="53">
        <v>3936</v>
      </c>
      <c r="D10856" s="54">
        <v>726.2</v>
      </c>
      <c r="E10856" s="43">
        <v>44682</v>
      </c>
    </row>
    <row r="10857" spans="1:5" x14ac:dyDescent="0.25">
      <c r="A10857" s="51" t="s">
        <v>42</v>
      </c>
      <c r="B10857" s="52">
        <v>7.25</v>
      </c>
      <c r="C10857" s="53">
        <v>2873.75</v>
      </c>
      <c r="D10857" s="54">
        <v>396.38</v>
      </c>
      <c r="E10857" s="43">
        <v>44682</v>
      </c>
    </row>
    <row r="10858" spans="1:5" x14ac:dyDescent="0.25">
      <c r="A10858" s="51" t="s">
        <v>43</v>
      </c>
      <c r="B10858" s="52">
        <v>12.898999999999999</v>
      </c>
      <c r="C10858" s="53">
        <v>3612.67</v>
      </c>
      <c r="D10858" s="54">
        <v>280.07</v>
      </c>
      <c r="E10858" s="43">
        <v>44682</v>
      </c>
    </row>
    <row r="10859" spans="1:5" x14ac:dyDescent="0.25">
      <c r="A10859" s="51" t="s">
        <v>44</v>
      </c>
      <c r="B10859" s="52">
        <v>8.18</v>
      </c>
      <c r="C10859" s="53">
        <v>2633.25</v>
      </c>
      <c r="D10859" s="54">
        <v>321.91000000000003</v>
      </c>
      <c r="E10859" s="43">
        <v>44682</v>
      </c>
    </row>
    <row r="10860" spans="1:5" x14ac:dyDescent="0.25">
      <c r="A10860" s="51" t="s">
        <v>45</v>
      </c>
      <c r="B10860" s="52">
        <v>5.0599999999999996</v>
      </c>
      <c r="C10860" s="53">
        <v>1815.5</v>
      </c>
      <c r="D10860" s="54">
        <v>358.79</v>
      </c>
      <c r="E10860" s="43">
        <v>44682</v>
      </c>
    </row>
    <row r="10861" spans="1:5" x14ac:dyDescent="0.25">
      <c r="A10861" s="51" t="s">
        <v>46</v>
      </c>
      <c r="B10861" s="52">
        <v>5.7320000000000002</v>
      </c>
      <c r="C10861" s="53">
        <v>4413.7</v>
      </c>
      <c r="D10861" s="54">
        <v>770.01</v>
      </c>
      <c r="E10861" s="43">
        <v>44682</v>
      </c>
    </row>
    <row r="10862" spans="1:5" x14ac:dyDescent="0.25">
      <c r="A10862" s="51" t="s">
        <v>47</v>
      </c>
      <c r="B10862" s="52">
        <v>6.0730000000000004</v>
      </c>
      <c r="C10862" s="53">
        <v>4190.05</v>
      </c>
      <c r="D10862" s="54">
        <v>689.95</v>
      </c>
      <c r="E10862" s="43">
        <v>44682</v>
      </c>
    </row>
    <row r="10863" spans="1:5" x14ac:dyDescent="0.25">
      <c r="A10863" s="51" t="s">
        <v>48</v>
      </c>
      <c r="B10863" s="52">
        <v>7.1509999999999998</v>
      </c>
      <c r="C10863" s="53">
        <v>9153.2800000000007</v>
      </c>
      <c r="D10863" s="53">
        <v>1280</v>
      </c>
      <c r="E10863" s="43">
        <v>44682</v>
      </c>
    </row>
    <row r="10864" spans="1:5" x14ac:dyDescent="0.25">
      <c r="A10864" s="51" t="s">
        <v>123</v>
      </c>
      <c r="B10864" s="52">
        <v>1.9750000000000001</v>
      </c>
      <c r="C10864" s="53">
        <v>5925</v>
      </c>
      <c r="D10864" s="53">
        <v>3000</v>
      </c>
      <c r="E10864" s="43">
        <v>44682</v>
      </c>
    </row>
    <row r="10865" spans="1:5" x14ac:dyDescent="0.25">
      <c r="A10865" s="51" t="s">
        <v>50</v>
      </c>
      <c r="B10865" s="52">
        <v>33.289000000000001</v>
      </c>
      <c r="C10865" s="53">
        <v>41366</v>
      </c>
      <c r="D10865" s="53">
        <v>1242.6300000000001</v>
      </c>
      <c r="E10865" s="43">
        <v>44682</v>
      </c>
    </row>
    <row r="10866" spans="1:5" x14ac:dyDescent="0.25">
      <c r="A10866" s="51" t="s">
        <v>161</v>
      </c>
      <c r="B10866" s="52">
        <v>0.14299999999999999</v>
      </c>
      <c r="C10866" s="54">
        <v>483.34</v>
      </c>
      <c r="D10866" s="53">
        <v>3380</v>
      </c>
      <c r="E10866" s="43">
        <v>44682</v>
      </c>
    </row>
    <row r="10867" spans="1:5" x14ac:dyDescent="0.25">
      <c r="A10867" s="51" t="s">
        <v>51</v>
      </c>
      <c r="B10867" s="52">
        <v>315.99099999999999</v>
      </c>
      <c r="C10867" s="53">
        <v>64291.4</v>
      </c>
      <c r="D10867" s="54">
        <v>203.46</v>
      </c>
      <c r="E10867" s="43">
        <v>44682</v>
      </c>
    </row>
    <row r="10868" spans="1:5" x14ac:dyDescent="0.25">
      <c r="A10868" s="51" t="s">
        <v>52</v>
      </c>
      <c r="B10868" s="52">
        <v>49.35</v>
      </c>
      <c r="C10868" s="53">
        <v>40664.400000000001</v>
      </c>
      <c r="D10868" s="54">
        <v>824</v>
      </c>
      <c r="E10868" s="43">
        <v>44682</v>
      </c>
    </row>
    <row r="10869" spans="1:5" x14ac:dyDescent="0.25">
      <c r="A10869" s="51" t="s">
        <v>53</v>
      </c>
      <c r="B10869" s="52">
        <v>102.794</v>
      </c>
      <c r="C10869" s="53">
        <v>30816.58</v>
      </c>
      <c r="D10869" s="54">
        <v>299.79000000000002</v>
      </c>
      <c r="E10869" s="43">
        <v>44682</v>
      </c>
    </row>
    <row r="10870" spans="1:5" x14ac:dyDescent="0.25">
      <c r="A10870" s="51" t="s">
        <v>54</v>
      </c>
      <c r="B10870" s="52">
        <v>24.51</v>
      </c>
      <c r="C10870" s="53">
        <v>21505.919999999998</v>
      </c>
      <c r="D10870" s="54">
        <v>877.43</v>
      </c>
      <c r="E10870" s="43">
        <v>44682</v>
      </c>
    </row>
    <row r="10871" spans="1:5" x14ac:dyDescent="0.25">
      <c r="A10871" s="51" t="s">
        <v>55</v>
      </c>
      <c r="B10871" s="52">
        <v>0.09</v>
      </c>
      <c r="C10871" s="54">
        <v>380</v>
      </c>
      <c r="D10871" s="53">
        <v>4222.22</v>
      </c>
      <c r="E10871" s="43">
        <v>44682</v>
      </c>
    </row>
    <row r="10872" spans="1:5" x14ac:dyDescent="0.25">
      <c r="A10872" s="51" t="s">
        <v>56</v>
      </c>
      <c r="B10872" s="52">
        <v>157.46</v>
      </c>
      <c r="C10872" s="53">
        <v>120069.6</v>
      </c>
      <c r="D10872" s="54">
        <v>762.54</v>
      </c>
      <c r="E10872" s="43">
        <v>44682</v>
      </c>
    </row>
    <row r="10873" spans="1:5" x14ac:dyDescent="0.25">
      <c r="A10873" s="51" t="s">
        <v>57</v>
      </c>
      <c r="B10873" s="52">
        <v>86.24</v>
      </c>
      <c r="C10873" s="53">
        <v>102186</v>
      </c>
      <c r="D10873" s="53">
        <v>1184.9000000000001</v>
      </c>
      <c r="E10873" s="43">
        <v>44682</v>
      </c>
    </row>
    <row r="10874" spans="1:5" x14ac:dyDescent="0.25">
      <c r="A10874" s="51" t="s">
        <v>223</v>
      </c>
      <c r="B10874" s="52">
        <v>3.2789999999999999</v>
      </c>
      <c r="C10874" s="53">
        <v>2186</v>
      </c>
      <c r="D10874" s="54">
        <v>666.67</v>
      </c>
      <c r="E10874" s="43">
        <v>44682</v>
      </c>
    </row>
    <row r="10875" spans="1:5" x14ac:dyDescent="0.25">
      <c r="A10875" s="51" t="s">
        <v>58</v>
      </c>
      <c r="B10875" s="52">
        <v>20.6</v>
      </c>
      <c r="C10875" s="53">
        <v>30900</v>
      </c>
      <c r="D10875" s="53">
        <v>1500</v>
      </c>
      <c r="E10875" s="43">
        <v>44682</v>
      </c>
    </row>
    <row r="10876" spans="1:5" x14ac:dyDescent="0.25">
      <c r="A10876" s="51" t="s">
        <v>124</v>
      </c>
      <c r="B10876" s="52">
        <v>34</v>
      </c>
      <c r="C10876" s="53">
        <v>7372</v>
      </c>
      <c r="D10876" s="54">
        <v>216.82</v>
      </c>
      <c r="E10876" s="43">
        <v>44682</v>
      </c>
    </row>
    <row r="10877" spans="1:5" x14ac:dyDescent="0.25">
      <c r="A10877" s="51" t="s">
        <v>59</v>
      </c>
      <c r="B10877" s="55">
        <v>4775</v>
      </c>
      <c r="C10877" s="53">
        <v>682825</v>
      </c>
      <c r="D10877" s="54">
        <v>143</v>
      </c>
      <c r="E10877" s="43">
        <v>44682</v>
      </c>
    </row>
    <row r="10878" spans="1:5" x14ac:dyDescent="0.25">
      <c r="A10878" s="51" t="s">
        <v>60</v>
      </c>
      <c r="B10878" s="55">
        <v>1025</v>
      </c>
      <c r="C10878" s="53">
        <v>303928.15999999997</v>
      </c>
      <c r="D10878" s="54">
        <v>296.52</v>
      </c>
      <c r="E10878" s="43">
        <v>44682</v>
      </c>
    </row>
    <row r="10879" spans="1:5" x14ac:dyDescent="0.25">
      <c r="A10879" s="51" t="s">
        <v>61</v>
      </c>
      <c r="B10879" s="52">
        <v>8.0050000000000008</v>
      </c>
      <c r="C10879" s="53">
        <v>11314.3</v>
      </c>
      <c r="D10879" s="53">
        <v>1413.4</v>
      </c>
      <c r="E10879" s="43">
        <v>44682</v>
      </c>
    </row>
    <row r="10880" spans="1:5" x14ac:dyDescent="0.25">
      <c r="A10880" s="51" t="s">
        <v>62</v>
      </c>
      <c r="B10880" s="52">
        <v>430.255</v>
      </c>
      <c r="C10880" s="53">
        <v>87246.74</v>
      </c>
      <c r="D10880" s="54">
        <v>202.78</v>
      </c>
      <c r="E10880" s="43">
        <v>44682</v>
      </c>
    </row>
    <row r="10881" spans="1:5" x14ac:dyDescent="0.25">
      <c r="A10881" s="51" t="s">
        <v>179</v>
      </c>
      <c r="B10881" s="52">
        <v>149.86799999999999</v>
      </c>
      <c r="C10881" s="53">
        <v>32352.2</v>
      </c>
      <c r="D10881" s="54">
        <v>215.87</v>
      </c>
      <c r="E10881" s="43">
        <v>44682</v>
      </c>
    </row>
    <row r="10882" spans="1:5" x14ac:dyDescent="0.25">
      <c r="A10882" s="51" t="s">
        <v>64</v>
      </c>
      <c r="B10882" s="52">
        <v>12.211</v>
      </c>
      <c r="C10882" s="53">
        <v>28085.3</v>
      </c>
      <c r="D10882" s="53">
        <v>2300</v>
      </c>
      <c r="E10882" s="43">
        <v>44682</v>
      </c>
    </row>
    <row r="10883" spans="1:5" x14ac:dyDescent="0.25">
      <c r="A10883" s="51" t="s">
        <v>65</v>
      </c>
      <c r="B10883" s="52">
        <v>368.892</v>
      </c>
      <c r="C10883" s="53">
        <v>894588.67</v>
      </c>
      <c r="D10883" s="53">
        <v>2425.0700000000002</v>
      </c>
      <c r="E10883" s="43">
        <v>44682</v>
      </c>
    </row>
    <row r="10884" spans="1:5" x14ac:dyDescent="0.25">
      <c r="A10884" s="51" t="s">
        <v>66</v>
      </c>
      <c r="B10884" s="52">
        <v>18.506</v>
      </c>
      <c r="C10884" s="53">
        <v>41948.47</v>
      </c>
      <c r="D10884" s="53">
        <v>2266.75</v>
      </c>
      <c r="E10884" s="43">
        <v>44682</v>
      </c>
    </row>
    <row r="10885" spans="1:5" x14ac:dyDescent="0.25">
      <c r="A10885" s="51" t="s">
        <v>68</v>
      </c>
      <c r="B10885" s="52">
        <v>14.7</v>
      </c>
      <c r="C10885" s="53">
        <v>12580</v>
      </c>
      <c r="D10885" s="54">
        <v>855.78</v>
      </c>
      <c r="E10885" s="43">
        <v>44682</v>
      </c>
    </row>
    <row r="10886" spans="1:5" x14ac:dyDescent="0.25">
      <c r="A10886" s="51" t="s">
        <v>70</v>
      </c>
      <c r="B10886" s="52">
        <v>51.56</v>
      </c>
      <c r="C10886" s="53">
        <v>14106.46</v>
      </c>
      <c r="D10886" s="54">
        <v>273.58999999999997</v>
      </c>
      <c r="E10886" s="43">
        <v>44682</v>
      </c>
    </row>
    <row r="10887" spans="1:5" x14ac:dyDescent="0.25">
      <c r="A10887" s="51" t="s">
        <v>71</v>
      </c>
      <c r="B10887" s="52">
        <v>33.728000000000002</v>
      </c>
      <c r="C10887" s="53">
        <v>17296.8</v>
      </c>
      <c r="D10887" s="54">
        <v>512.83000000000004</v>
      </c>
      <c r="E10887" s="43">
        <v>44682</v>
      </c>
    </row>
    <row r="10888" spans="1:5" x14ac:dyDescent="0.25">
      <c r="A10888" s="51" t="s">
        <v>72</v>
      </c>
      <c r="B10888" s="52">
        <v>335.13299999999998</v>
      </c>
      <c r="C10888" s="53">
        <v>345087.18</v>
      </c>
      <c r="D10888" s="53">
        <v>1029.7</v>
      </c>
      <c r="E10888" s="43">
        <v>44682</v>
      </c>
    </row>
    <row r="10889" spans="1:5" x14ac:dyDescent="0.25">
      <c r="A10889" s="51" t="s">
        <v>214</v>
      </c>
      <c r="B10889" s="52">
        <v>0.3</v>
      </c>
      <c r="C10889" s="53">
        <v>1140</v>
      </c>
      <c r="D10889" s="53">
        <v>3800</v>
      </c>
      <c r="E10889" s="43">
        <v>44682</v>
      </c>
    </row>
    <row r="10890" spans="1:5" x14ac:dyDescent="0.25">
      <c r="A10890" s="51" t="s">
        <v>73</v>
      </c>
      <c r="B10890" s="52">
        <v>2.7040000000000002</v>
      </c>
      <c r="C10890" s="53">
        <v>2552.1</v>
      </c>
      <c r="D10890" s="54">
        <v>943.82</v>
      </c>
      <c r="E10890" s="43">
        <v>44682</v>
      </c>
    </row>
    <row r="10891" spans="1:5" x14ac:dyDescent="0.25">
      <c r="A10891" s="51" t="s">
        <v>74</v>
      </c>
      <c r="B10891" s="52">
        <v>15.756</v>
      </c>
      <c r="C10891" s="53">
        <v>13893.21</v>
      </c>
      <c r="D10891" s="54">
        <v>881.77</v>
      </c>
      <c r="E10891" s="43">
        <v>44682</v>
      </c>
    </row>
    <row r="10892" spans="1:5" x14ac:dyDescent="0.25">
      <c r="A10892" s="51" t="s">
        <v>75</v>
      </c>
      <c r="B10892" s="52">
        <v>39.89</v>
      </c>
      <c r="C10892" s="53">
        <v>57269.8</v>
      </c>
      <c r="D10892" s="53">
        <v>1435.69</v>
      </c>
      <c r="E10892" s="43">
        <v>44682</v>
      </c>
    </row>
    <row r="10893" spans="1:5" x14ac:dyDescent="0.25">
      <c r="A10893" s="51" t="s">
        <v>162</v>
      </c>
      <c r="B10893" s="52">
        <v>0.79100000000000004</v>
      </c>
      <c r="C10893" s="54">
        <v>735.42</v>
      </c>
      <c r="D10893" s="54">
        <v>929.73</v>
      </c>
      <c r="E10893" s="43">
        <v>44682</v>
      </c>
    </row>
    <row r="10894" spans="1:5" x14ac:dyDescent="0.25">
      <c r="A10894" s="51" t="s">
        <v>193</v>
      </c>
      <c r="B10894" s="52">
        <v>8.3109999999999999</v>
      </c>
      <c r="C10894" s="53">
        <v>30663.03</v>
      </c>
      <c r="D10894" s="53">
        <v>3689.45</v>
      </c>
      <c r="E10894" s="43">
        <v>44682</v>
      </c>
    </row>
    <row r="10895" spans="1:5" x14ac:dyDescent="0.25">
      <c r="A10895" s="51" t="s">
        <v>76</v>
      </c>
      <c r="B10895" s="52">
        <v>7.1310000000000002</v>
      </c>
      <c r="C10895" s="53">
        <v>13192.35</v>
      </c>
      <c r="D10895" s="53">
        <v>1850</v>
      </c>
      <c r="E10895" s="43">
        <v>44682</v>
      </c>
    </row>
    <row r="10896" spans="1:5" x14ac:dyDescent="0.25">
      <c r="A10896" s="51" t="s">
        <v>77</v>
      </c>
      <c r="B10896" s="52">
        <v>45.1</v>
      </c>
      <c r="C10896" s="53">
        <v>31073.9</v>
      </c>
      <c r="D10896" s="54">
        <v>689</v>
      </c>
      <c r="E10896" s="43">
        <v>44682</v>
      </c>
    </row>
    <row r="10897" spans="1:5" x14ac:dyDescent="0.25">
      <c r="A10897" s="51" t="s">
        <v>194</v>
      </c>
      <c r="B10897" s="52">
        <v>12.1</v>
      </c>
      <c r="C10897" s="53">
        <v>7865</v>
      </c>
      <c r="D10897" s="54">
        <v>650</v>
      </c>
      <c r="E10897" s="43">
        <v>44682</v>
      </c>
    </row>
    <row r="10898" spans="1:5" x14ac:dyDescent="0.25">
      <c r="A10898" s="51" t="s">
        <v>78</v>
      </c>
      <c r="B10898" s="52">
        <v>48.481999999999999</v>
      </c>
      <c r="C10898" s="53">
        <v>33583.1</v>
      </c>
      <c r="D10898" s="54">
        <v>692.69</v>
      </c>
      <c r="E10898" s="43">
        <v>44682</v>
      </c>
    </row>
    <row r="10899" spans="1:5" x14ac:dyDescent="0.25">
      <c r="A10899" s="51" t="s">
        <v>252</v>
      </c>
      <c r="B10899" s="52">
        <v>16.535</v>
      </c>
      <c r="C10899" s="53">
        <v>3635.8</v>
      </c>
      <c r="D10899" s="54">
        <v>219.89</v>
      </c>
      <c r="E10899" s="43">
        <v>44682</v>
      </c>
    </row>
    <row r="10900" spans="1:5" x14ac:dyDescent="0.25">
      <c r="A10900" s="51" t="s">
        <v>79</v>
      </c>
      <c r="B10900" s="52">
        <v>54.582999999999998</v>
      </c>
      <c r="C10900" s="53">
        <v>9753.4</v>
      </c>
      <c r="D10900" s="54">
        <v>178.69</v>
      </c>
      <c r="E10900" s="43">
        <v>44682</v>
      </c>
    </row>
    <row r="10901" spans="1:5" x14ac:dyDescent="0.25">
      <c r="A10901" s="51" t="s">
        <v>80</v>
      </c>
      <c r="B10901" s="52">
        <v>250.876</v>
      </c>
      <c r="C10901" s="53">
        <v>74515.97</v>
      </c>
      <c r="D10901" s="54">
        <v>297.02</v>
      </c>
      <c r="E10901" s="43">
        <v>44682</v>
      </c>
    </row>
    <row r="10902" spans="1:5" x14ac:dyDescent="0.25">
      <c r="A10902" s="51" t="s">
        <v>82</v>
      </c>
      <c r="B10902" s="52">
        <v>0.72</v>
      </c>
      <c r="C10902" s="54">
        <v>986.4</v>
      </c>
      <c r="D10902" s="53">
        <v>1370</v>
      </c>
      <c r="E10902" s="43">
        <v>44682</v>
      </c>
    </row>
    <row r="10903" spans="1:5" x14ac:dyDescent="0.25">
      <c r="A10903" s="51" t="s">
        <v>83</v>
      </c>
      <c r="B10903" s="52">
        <v>10.5</v>
      </c>
      <c r="C10903" s="53">
        <v>13986.93</v>
      </c>
      <c r="D10903" s="53">
        <v>1332.09</v>
      </c>
      <c r="E10903" s="43">
        <v>44682</v>
      </c>
    </row>
    <row r="10904" spans="1:5" x14ac:dyDescent="0.25">
      <c r="A10904" s="51" t="s">
        <v>84</v>
      </c>
      <c r="B10904" s="52">
        <v>201.46</v>
      </c>
      <c r="C10904" s="53">
        <v>100730.32</v>
      </c>
      <c r="D10904" s="54">
        <v>500</v>
      </c>
      <c r="E10904" s="43">
        <v>44682</v>
      </c>
    </row>
    <row r="10905" spans="1:5" x14ac:dyDescent="0.25">
      <c r="A10905" s="51" t="s">
        <v>85</v>
      </c>
      <c r="B10905" s="52">
        <v>14.97</v>
      </c>
      <c r="C10905" s="53">
        <v>8382</v>
      </c>
      <c r="D10905" s="54">
        <v>559.91999999999996</v>
      </c>
      <c r="E10905" s="43">
        <v>44682</v>
      </c>
    </row>
    <row r="10906" spans="1:5" x14ac:dyDescent="0.25">
      <c r="A10906" s="51" t="s">
        <v>86</v>
      </c>
      <c r="B10906" s="52">
        <v>10.1</v>
      </c>
      <c r="C10906" s="53">
        <v>7070</v>
      </c>
      <c r="D10906" s="54">
        <v>700</v>
      </c>
      <c r="E10906" s="43">
        <v>44682</v>
      </c>
    </row>
    <row r="10907" spans="1:5" x14ac:dyDescent="0.25">
      <c r="A10907" s="51" t="s">
        <v>87</v>
      </c>
      <c r="B10907" s="52">
        <v>156.411</v>
      </c>
      <c r="C10907" s="53">
        <v>37062.480000000003</v>
      </c>
      <c r="D10907" s="54">
        <v>236.96</v>
      </c>
      <c r="E10907" s="43">
        <v>44682</v>
      </c>
    </row>
    <row r="10908" spans="1:5" x14ac:dyDescent="0.25">
      <c r="A10908" s="51" t="s">
        <v>242</v>
      </c>
      <c r="B10908" s="52">
        <v>1.74</v>
      </c>
      <c r="C10908" s="53">
        <v>1740</v>
      </c>
      <c r="D10908" s="53">
        <v>1000</v>
      </c>
      <c r="E10908" s="43">
        <v>44682</v>
      </c>
    </row>
    <row r="10909" spans="1:5" x14ac:dyDescent="0.25">
      <c r="A10909" s="51" t="s">
        <v>88</v>
      </c>
      <c r="B10909" s="52">
        <v>17.600000000000001</v>
      </c>
      <c r="C10909" s="53">
        <v>21799.200000000001</v>
      </c>
      <c r="D10909" s="53">
        <v>1238.5899999999999</v>
      </c>
      <c r="E10909" s="43">
        <v>44682</v>
      </c>
    </row>
    <row r="10910" spans="1:5" x14ac:dyDescent="0.25">
      <c r="A10910" s="51" t="s">
        <v>89</v>
      </c>
      <c r="B10910" s="52">
        <v>1</v>
      </c>
      <c r="C10910" s="54">
        <v>298</v>
      </c>
      <c r="D10910" s="54">
        <v>298</v>
      </c>
      <c r="E10910" s="43">
        <v>44682</v>
      </c>
    </row>
    <row r="10911" spans="1:5" x14ac:dyDescent="0.25">
      <c r="A10911" s="51" t="s">
        <v>91</v>
      </c>
      <c r="B10911" s="52">
        <v>311</v>
      </c>
      <c r="C10911" s="53">
        <v>88775.77</v>
      </c>
      <c r="D10911" s="54">
        <v>285.45</v>
      </c>
      <c r="E10911" s="43">
        <v>44682</v>
      </c>
    </row>
    <row r="10912" spans="1:5" x14ac:dyDescent="0.25">
      <c r="A10912" s="51" t="s">
        <v>92</v>
      </c>
      <c r="B10912" s="52">
        <v>44.84</v>
      </c>
      <c r="C10912" s="53">
        <v>1833.54</v>
      </c>
      <c r="D10912" s="54">
        <v>40.89</v>
      </c>
      <c r="E10912" s="43">
        <v>44682</v>
      </c>
    </row>
    <row r="10913" spans="1:5" x14ac:dyDescent="0.25">
      <c r="A10913" s="51" t="s">
        <v>94</v>
      </c>
      <c r="B10913" s="52">
        <v>4.3230000000000004</v>
      </c>
      <c r="C10913" s="53">
        <v>4223.96</v>
      </c>
      <c r="D10913" s="54">
        <v>977.09</v>
      </c>
      <c r="E10913" s="43">
        <v>44682</v>
      </c>
    </row>
    <row r="10914" spans="1:5" x14ac:dyDescent="0.25">
      <c r="A10914" s="51" t="s">
        <v>95</v>
      </c>
      <c r="B10914" s="52">
        <v>21.34</v>
      </c>
      <c r="C10914" s="53">
        <v>6948.65</v>
      </c>
      <c r="D10914" s="54">
        <v>325.62</v>
      </c>
      <c r="E10914" s="43">
        <v>44682</v>
      </c>
    </row>
    <row r="10915" spans="1:5" x14ac:dyDescent="0.25">
      <c r="A10915" s="51" t="s">
        <v>96</v>
      </c>
      <c r="B10915" s="52">
        <v>5.51</v>
      </c>
      <c r="C10915" s="53">
        <v>18214.14</v>
      </c>
      <c r="D10915" s="53">
        <v>3305.65</v>
      </c>
      <c r="E10915" s="43">
        <v>44682</v>
      </c>
    </row>
    <row r="10916" spans="1:5" x14ac:dyDescent="0.25">
      <c r="A10916" s="51" t="s">
        <v>97</v>
      </c>
      <c r="B10916" s="52">
        <v>19.175999999999998</v>
      </c>
      <c r="C10916" s="53">
        <v>26308.400000000001</v>
      </c>
      <c r="D10916" s="53">
        <v>1371.94</v>
      </c>
      <c r="E10916" s="43">
        <v>44682</v>
      </c>
    </row>
    <row r="10917" spans="1:5" x14ac:dyDescent="0.25">
      <c r="A10917" s="51" t="s">
        <v>98</v>
      </c>
      <c r="B10917" s="52">
        <v>118.62</v>
      </c>
      <c r="C10917" s="53">
        <v>11863.54</v>
      </c>
      <c r="D10917" s="54">
        <v>100.01</v>
      </c>
      <c r="E10917" s="43">
        <v>44682</v>
      </c>
    </row>
    <row r="10918" spans="1:5" x14ac:dyDescent="0.25">
      <c r="A10918" s="51" t="s">
        <v>220</v>
      </c>
      <c r="B10918" s="52">
        <v>2.1539999999999999</v>
      </c>
      <c r="C10918" s="54">
        <v>646.20000000000005</v>
      </c>
      <c r="D10918" s="54">
        <v>300</v>
      </c>
      <c r="E10918" s="43">
        <v>44682</v>
      </c>
    </row>
    <row r="10919" spans="1:5" x14ac:dyDescent="0.25">
      <c r="A10919" s="51" t="s">
        <v>99</v>
      </c>
      <c r="B10919" s="52">
        <v>39.28</v>
      </c>
      <c r="C10919" s="53">
        <v>24680.81</v>
      </c>
      <c r="D10919" s="54">
        <v>628.33000000000004</v>
      </c>
      <c r="E10919" s="43">
        <v>44682</v>
      </c>
    </row>
    <row r="10920" spans="1:5" x14ac:dyDescent="0.25">
      <c r="A10920" s="51" t="s">
        <v>100</v>
      </c>
      <c r="B10920" s="52">
        <v>62.825000000000003</v>
      </c>
      <c r="C10920" s="53">
        <v>173677.52</v>
      </c>
      <c r="D10920" s="53">
        <v>2764.47</v>
      </c>
      <c r="E10920" s="43">
        <v>44682</v>
      </c>
    </row>
    <row r="10921" spans="1:5" x14ac:dyDescent="0.25">
      <c r="A10921" s="51" t="s">
        <v>243</v>
      </c>
      <c r="B10921" s="52">
        <v>6.24</v>
      </c>
      <c r="C10921" s="53">
        <v>5616</v>
      </c>
      <c r="D10921" s="54">
        <v>900</v>
      </c>
      <c r="E10921" s="43">
        <v>44682</v>
      </c>
    </row>
    <row r="10922" spans="1:5" x14ac:dyDescent="0.25">
      <c r="A10922" s="51" t="s">
        <v>163</v>
      </c>
      <c r="B10922" s="52">
        <v>19.215</v>
      </c>
      <c r="C10922" s="53">
        <v>27392.05</v>
      </c>
      <c r="D10922" s="53">
        <v>1425.56</v>
      </c>
      <c r="E10922" s="43">
        <v>44682</v>
      </c>
    </row>
    <row r="10923" spans="1:5" x14ac:dyDescent="0.25">
      <c r="A10923" s="51" t="s">
        <v>103</v>
      </c>
      <c r="B10923" s="52">
        <v>16.5</v>
      </c>
      <c r="C10923" s="53">
        <v>4950</v>
      </c>
      <c r="D10923" s="54">
        <v>300</v>
      </c>
      <c r="E10923" s="43">
        <v>44682</v>
      </c>
    </row>
    <row r="10924" spans="1:5" x14ac:dyDescent="0.25">
      <c r="A10924" s="51" t="s">
        <v>104</v>
      </c>
      <c r="B10924" s="52">
        <v>0.98299999999999998</v>
      </c>
      <c r="C10924" s="53">
        <v>1100.98</v>
      </c>
      <c r="D10924" s="53">
        <v>1120.02</v>
      </c>
      <c r="E10924" s="43">
        <v>44682</v>
      </c>
    </row>
    <row r="10925" spans="1:5" x14ac:dyDescent="0.25">
      <c r="A10925" s="51" t="s">
        <v>105</v>
      </c>
      <c r="B10925" s="52">
        <v>222.3</v>
      </c>
      <c r="C10925" s="53">
        <v>158310</v>
      </c>
      <c r="D10925" s="54">
        <v>712.15</v>
      </c>
      <c r="E10925" s="43">
        <v>44682</v>
      </c>
    </row>
    <row r="10926" spans="1:5" x14ac:dyDescent="0.25">
      <c r="A10926" s="51" t="s">
        <v>106</v>
      </c>
      <c r="B10926" s="52">
        <v>138.69999999999999</v>
      </c>
      <c r="C10926" s="53">
        <v>105625</v>
      </c>
      <c r="D10926" s="54">
        <v>761.54</v>
      </c>
      <c r="E10926" s="43">
        <v>44682</v>
      </c>
    </row>
    <row r="10927" spans="1:5" x14ac:dyDescent="0.25">
      <c r="A10927" s="51" t="s">
        <v>107</v>
      </c>
      <c r="B10927" s="52">
        <v>7.5</v>
      </c>
      <c r="C10927" s="53">
        <v>7500</v>
      </c>
      <c r="D10927" s="53">
        <v>1000</v>
      </c>
      <c r="E10927" s="43">
        <v>44682</v>
      </c>
    </row>
    <row r="10928" spans="1:5" x14ac:dyDescent="0.25">
      <c r="A10928" s="51" t="s">
        <v>109</v>
      </c>
      <c r="B10928" s="52">
        <v>408.50099999999998</v>
      </c>
      <c r="C10928" s="53">
        <v>246563.6</v>
      </c>
      <c r="D10928" s="54">
        <v>603.58000000000004</v>
      </c>
      <c r="E10928" s="43">
        <v>44682</v>
      </c>
    </row>
    <row r="10929" spans="1:5" x14ac:dyDescent="0.25">
      <c r="A10929" s="51" t="s">
        <v>110</v>
      </c>
      <c r="B10929" s="52">
        <v>1.347</v>
      </c>
      <c r="C10929" s="53">
        <v>3260.17</v>
      </c>
      <c r="D10929" s="53">
        <v>2420.3200000000002</v>
      </c>
      <c r="E10929" s="43">
        <v>44682</v>
      </c>
    </row>
    <row r="10930" spans="1:5" x14ac:dyDescent="0.25">
      <c r="A10930" s="51" t="s">
        <v>111</v>
      </c>
      <c r="B10930" s="52">
        <v>5.9130000000000003</v>
      </c>
      <c r="C10930" s="53">
        <v>16326.25</v>
      </c>
      <c r="D10930" s="53">
        <v>2761.08</v>
      </c>
      <c r="E10930" s="43">
        <v>44682</v>
      </c>
    </row>
    <row r="10931" spans="1:5" x14ac:dyDescent="0.25">
      <c r="A10931" s="51" t="s">
        <v>112</v>
      </c>
      <c r="B10931" s="52">
        <v>4.59</v>
      </c>
      <c r="C10931" s="53">
        <v>21055</v>
      </c>
      <c r="D10931" s="53">
        <v>4587.1499999999996</v>
      </c>
      <c r="E10931" s="43">
        <v>44682</v>
      </c>
    </row>
    <row r="10932" spans="1:5" x14ac:dyDescent="0.25">
      <c r="A10932" s="51" t="s">
        <v>113</v>
      </c>
      <c r="B10932" s="55">
        <v>1839</v>
      </c>
      <c r="C10932" s="53">
        <v>25746</v>
      </c>
      <c r="D10932" s="54">
        <v>14</v>
      </c>
      <c r="E10932" s="43">
        <v>44682</v>
      </c>
    </row>
    <row r="10933" spans="1:5" x14ac:dyDescent="0.25">
      <c r="A10933" s="51" t="s">
        <v>114</v>
      </c>
      <c r="B10933" s="55">
        <v>11590</v>
      </c>
      <c r="C10933" s="53">
        <v>137013.18</v>
      </c>
      <c r="D10933" s="54">
        <v>11.82</v>
      </c>
      <c r="E10933" s="43">
        <v>44682</v>
      </c>
    </row>
    <row r="10934" spans="1:5" x14ac:dyDescent="0.25">
      <c r="A10934" s="51" t="s">
        <v>115</v>
      </c>
      <c r="B10934" s="52">
        <v>21.257999999999999</v>
      </c>
      <c r="C10934" s="53">
        <v>27585.61</v>
      </c>
      <c r="D10934" s="53">
        <v>1297.6600000000001</v>
      </c>
      <c r="E10934" s="43">
        <v>44682</v>
      </c>
    </row>
    <row r="10935" spans="1:5" x14ac:dyDescent="0.25">
      <c r="A10935" s="51" t="s">
        <v>216</v>
      </c>
      <c r="B10935" s="52">
        <v>1.34</v>
      </c>
      <c r="C10935" s="53">
        <v>4221</v>
      </c>
      <c r="D10935" s="53">
        <v>3150</v>
      </c>
      <c r="E10935" s="43">
        <v>44682</v>
      </c>
    </row>
    <row r="10936" spans="1:5" x14ac:dyDescent="0.25">
      <c r="A10936" s="51" t="s">
        <v>217</v>
      </c>
      <c r="B10936" s="52">
        <v>1.7849999999999999</v>
      </c>
      <c r="C10936" s="53">
        <v>5622.75</v>
      </c>
      <c r="D10936" s="53">
        <v>3150</v>
      </c>
      <c r="E10936" s="43">
        <v>44682</v>
      </c>
    </row>
    <row r="10937" spans="1:5" x14ac:dyDescent="0.25">
      <c r="A10937" s="51" t="s">
        <v>116</v>
      </c>
      <c r="B10937" s="52">
        <v>10.234999999999999</v>
      </c>
      <c r="C10937" s="53">
        <v>15352.5</v>
      </c>
      <c r="D10937" s="53">
        <v>1500</v>
      </c>
      <c r="E10937" s="43">
        <v>44682</v>
      </c>
    </row>
    <row r="10938" spans="1:5" x14ac:dyDescent="0.25">
      <c r="A10938" s="51" t="s">
        <v>117</v>
      </c>
      <c r="B10938" s="52">
        <v>186.34</v>
      </c>
      <c r="C10938" s="53">
        <v>136826.81</v>
      </c>
      <c r="D10938" s="54">
        <v>734.29</v>
      </c>
      <c r="E10938" s="43">
        <v>44682</v>
      </c>
    </row>
    <row r="10939" spans="1:5" x14ac:dyDescent="0.25">
      <c r="A10939" s="51" t="s">
        <v>276</v>
      </c>
      <c r="B10939" s="52">
        <v>0.4</v>
      </c>
      <c r="C10939" s="53">
        <v>1120</v>
      </c>
      <c r="D10939" s="53">
        <v>2800</v>
      </c>
      <c r="E10939" s="43">
        <v>44682</v>
      </c>
    </row>
    <row r="10940" spans="1:5" x14ac:dyDescent="0.25">
      <c r="A10940" s="51" t="s">
        <v>128</v>
      </c>
      <c r="B10940" s="52">
        <v>7</v>
      </c>
      <c r="C10940" s="53">
        <v>2086</v>
      </c>
      <c r="D10940" s="54">
        <v>298</v>
      </c>
      <c r="E10940" s="43">
        <v>44682</v>
      </c>
    </row>
    <row r="10941" spans="1:5" x14ac:dyDescent="0.25">
      <c r="A10941" s="51" t="s">
        <v>165</v>
      </c>
      <c r="B10941" s="52">
        <v>2</v>
      </c>
      <c r="C10941" s="53">
        <v>7000</v>
      </c>
      <c r="D10941" s="53">
        <v>3500</v>
      </c>
      <c r="E10941" s="43">
        <v>44682</v>
      </c>
    </row>
    <row r="10942" spans="1:5" x14ac:dyDescent="0.25">
      <c r="A10942" s="51" t="s">
        <v>129</v>
      </c>
      <c r="B10942" s="52">
        <v>15</v>
      </c>
      <c r="C10942" s="54">
        <v>885</v>
      </c>
      <c r="D10942" s="54">
        <v>59</v>
      </c>
      <c r="E10942" s="43">
        <v>44682</v>
      </c>
    </row>
    <row r="10943" spans="1:5" x14ac:dyDescent="0.25">
      <c r="A10943" s="51" t="s">
        <v>255</v>
      </c>
      <c r="B10943" s="52">
        <v>6</v>
      </c>
      <c r="C10943" s="54">
        <v>285.70999999999998</v>
      </c>
      <c r="D10943" s="54">
        <v>47.62</v>
      </c>
      <c r="E10943" s="43">
        <v>44682</v>
      </c>
    </row>
    <row r="10944" spans="1:5" x14ac:dyDescent="0.25">
      <c r="A10944" s="51" t="s">
        <v>284</v>
      </c>
      <c r="B10944" s="52">
        <v>6</v>
      </c>
      <c r="C10944" s="54">
        <v>354</v>
      </c>
      <c r="D10944" s="54">
        <v>59</v>
      </c>
      <c r="E10944" s="43">
        <v>44682</v>
      </c>
    </row>
    <row r="10945" spans="1:5" x14ac:dyDescent="0.25">
      <c r="A10945" s="51" t="s">
        <v>256</v>
      </c>
      <c r="B10945" s="52">
        <v>30</v>
      </c>
      <c r="C10945" s="53">
        <v>6246</v>
      </c>
      <c r="D10945" s="54">
        <v>208.2</v>
      </c>
      <c r="E10945" s="43">
        <v>44682</v>
      </c>
    </row>
    <row r="10946" spans="1:5" x14ac:dyDescent="0.25">
      <c r="A10946" s="51" t="s">
        <v>131</v>
      </c>
      <c r="B10946" s="52">
        <v>26</v>
      </c>
      <c r="C10946" s="53">
        <v>2080</v>
      </c>
      <c r="D10946" s="54">
        <v>80</v>
      </c>
      <c r="E10946" s="43">
        <v>44682</v>
      </c>
    </row>
    <row r="10947" spans="1:5" x14ac:dyDescent="0.25">
      <c r="A10947" s="51" t="s">
        <v>132</v>
      </c>
      <c r="B10947" s="52">
        <v>24</v>
      </c>
      <c r="C10947" s="54">
        <v>855</v>
      </c>
      <c r="D10947" s="54">
        <v>35.630000000000003</v>
      </c>
      <c r="E10947" s="43">
        <v>44682</v>
      </c>
    </row>
    <row r="10948" spans="1:5" x14ac:dyDescent="0.25">
      <c r="A10948" s="51" t="s">
        <v>196</v>
      </c>
      <c r="B10948" s="52">
        <v>1</v>
      </c>
      <c r="C10948" s="53">
        <v>2500</v>
      </c>
      <c r="D10948" s="53">
        <v>2500</v>
      </c>
      <c r="E10948" s="43">
        <v>44682</v>
      </c>
    </row>
    <row r="10949" spans="1:5" x14ac:dyDescent="0.25">
      <c r="A10949" s="51" t="s">
        <v>133</v>
      </c>
      <c r="B10949" s="52">
        <v>5</v>
      </c>
      <c r="C10949" s="53">
        <v>6000</v>
      </c>
      <c r="D10949" s="53">
        <v>1200</v>
      </c>
      <c r="E10949" s="43">
        <v>44682</v>
      </c>
    </row>
    <row r="10950" spans="1:5" x14ac:dyDescent="0.25">
      <c r="A10950" s="51" t="s">
        <v>134</v>
      </c>
      <c r="B10950" s="52">
        <v>20</v>
      </c>
      <c r="C10950" s="53">
        <v>2400</v>
      </c>
      <c r="D10950" s="54">
        <v>120</v>
      </c>
      <c r="E10950" s="43">
        <v>44682</v>
      </c>
    </row>
    <row r="10951" spans="1:5" x14ac:dyDescent="0.25">
      <c r="A10951" s="51" t="s">
        <v>265</v>
      </c>
      <c r="B10951" s="52">
        <v>6</v>
      </c>
      <c r="C10951" s="54">
        <v>480</v>
      </c>
      <c r="D10951" s="54">
        <v>80</v>
      </c>
      <c r="E10951" s="43">
        <v>44682</v>
      </c>
    </row>
    <row r="10952" spans="1:5" x14ac:dyDescent="0.25">
      <c r="A10952" s="51" t="s">
        <v>136</v>
      </c>
      <c r="B10952" s="52">
        <v>26</v>
      </c>
      <c r="C10952" s="53">
        <v>2554</v>
      </c>
      <c r="D10952" s="54">
        <v>98.23</v>
      </c>
      <c r="E10952" s="43">
        <v>44682</v>
      </c>
    </row>
    <row r="10953" spans="1:5" x14ac:dyDescent="0.25">
      <c r="A10953" s="51" t="s">
        <v>137</v>
      </c>
      <c r="B10953" s="52">
        <v>50</v>
      </c>
      <c r="C10953" s="54">
        <v>750</v>
      </c>
      <c r="D10953" s="54">
        <v>15</v>
      </c>
      <c r="E10953" s="43">
        <v>44682</v>
      </c>
    </row>
    <row r="10954" spans="1:5" x14ac:dyDescent="0.25">
      <c r="A10954" s="51" t="s">
        <v>259</v>
      </c>
      <c r="B10954" s="52">
        <v>3</v>
      </c>
      <c r="C10954" s="53">
        <v>1128</v>
      </c>
      <c r="D10954" s="54">
        <v>376</v>
      </c>
      <c r="E10954" s="43">
        <v>44682</v>
      </c>
    </row>
    <row r="10955" spans="1:5" x14ac:dyDescent="0.25">
      <c r="A10955" s="51" t="s">
        <v>172</v>
      </c>
      <c r="B10955" s="52">
        <v>2</v>
      </c>
      <c r="C10955" s="54">
        <v>424</v>
      </c>
      <c r="D10955" s="54">
        <v>212</v>
      </c>
      <c r="E10955" s="43">
        <v>44682</v>
      </c>
    </row>
    <row r="10956" spans="1:5" x14ac:dyDescent="0.25">
      <c r="A10956" s="51" t="s">
        <v>272</v>
      </c>
      <c r="B10956" s="52">
        <v>15</v>
      </c>
      <c r="C10956" s="53">
        <v>6060</v>
      </c>
      <c r="D10956" s="54">
        <v>404</v>
      </c>
      <c r="E10956" s="43">
        <v>44682</v>
      </c>
    </row>
    <row r="10957" spans="1:5" x14ac:dyDescent="0.25">
      <c r="A10957" s="51" t="s">
        <v>139</v>
      </c>
      <c r="B10957" s="52">
        <v>46</v>
      </c>
      <c r="C10957" s="53">
        <v>8109.29</v>
      </c>
      <c r="D10957" s="54">
        <v>176.29</v>
      </c>
      <c r="E10957" s="43">
        <v>44682</v>
      </c>
    </row>
    <row r="10958" spans="1:5" ht="20.399999999999999" x14ac:dyDescent="0.25">
      <c r="A10958" s="51" t="s">
        <v>261</v>
      </c>
      <c r="B10958" s="52">
        <v>1</v>
      </c>
      <c r="C10958" s="54">
        <v>290.77</v>
      </c>
      <c r="D10958" s="54">
        <v>290.77</v>
      </c>
      <c r="E10958" s="43">
        <v>44682</v>
      </c>
    </row>
    <row r="10959" spans="1:5" ht="20.399999999999999" x14ac:dyDescent="0.25">
      <c r="A10959" s="51" t="s">
        <v>166</v>
      </c>
      <c r="B10959" s="52">
        <v>1</v>
      </c>
      <c r="C10959" s="54">
        <v>466</v>
      </c>
      <c r="D10959" s="54">
        <v>466</v>
      </c>
      <c r="E10959" s="43">
        <v>44682</v>
      </c>
    </row>
    <row r="10960" spans="1:5" x14ac:dyDescent="0.25">
      <c r="A10960" s="51" t="s">
        <v>140</v>
      </c>
      <c r="B10960" s="52">
        <v>95</v>
      </c>
      <c r="C10960" s="53">
        <v>6175</v>
      </c>
      <c r="D10960" s="54">
        <v>65</v>
      </c>
      <c r="E10960" s="43">
        <v>44682</v>
      </c>
    </row>
    <row r="10961" spans="1:5" x14ac:dyDescent="0.25">
      <c r="A10961" s="51" t="s">
        <v>141</v>
      </c>
      <c r="B10961" s="52">
        <v>13</v>
      </c>
      <c r="C10961" s="53">
        <v>2990</v>
      </c>
      <c r="D10961" s="54">
        <v>230</v>
      </c>
      <c r="E10961" s="43">
        <v>44682</v>
      </c>
    </row>
    <row r="10962" spans="1:5" x14ac:dyDescent="0.25">
      <c r="A10962" s="51" t="s">
        <v>142</v>
      </c>
      <c r="B10962" s="52">
        <v>45</v>
      </c>
      <c r="C10962" s="53">
        <v>5690</v>
      </c>
      <c r="D10962" s="54">
        <v>126.44</v>
      </c>
      <c r="E10962" s="43">
        <v>44682</v>
      </c>
    </row>
    <row r="10963" spans="1:5" x14ac:dyDescent="0.25">
      <c r="A10963" s="51" t="s">
        <v>143</v>
      </c>
      <c r="B10963" s="52">
        <v>52</v>
      </c>
      <c r="C10963" s="53">
        <v>20560</v>
      </c>
      <c r="D10963" s="54">
        <v>395.38</v>
      </c>
      <c r="E10963" s="43">
        <v>44682</v>
      </c>
    </row>
    <row r="10964" spans="1:5" x14ac:dyDescent="0.25">
      <c r="A10964" s="51" t="s">
        <v>144</v>
      </c>
      <c r="B10964" s="52">
        <v>300</v>
      </c>
      <c r="C10964" s="53">
        <v>13200</v>
      </c>
      <c r="D10964" s="54">
        <v>44</v>
      </c>
      <c r="E10964" s="43">
        <v>44682</v>
      </c>
    </row>
    <row r="10965" spans="1:5" x14ac:dyDescent="0.25">
      <c r="A10965" s="51" t="s">
        <v>145</v>
      </c>
      <c r="B10965" s="52">
        <v>17</v>
      </c>
      <c r="C10965" s="53">
        <v>4100</v>
      </c>
      <c r="D10965" s="54">
        <v>241.18</v>
      </c>
      <c r="E10965" s="43">
        <v>44682</v>
      </c>
    </row>
    <row r="10966" spans="1:5" x14ac:dyDescent="0.25">
      <c r="A10966" s="51" t="s">
        <v>167</v>
      </c>
      <c r="B10966" s="52">
        <v>22</v>
      </c>
      <c r="C10966" s="53">
        <v>1770</v>
      </c>
      <c r="D10966" s="54">
        <v>80.45</v>
      </c>
      <c r="E10966" s="43">
        <v>44682</v>
      </c>
    </row>
    <row r="10967" spans="1:5" x14ac:dyDescent="0.25">
      <c r="A10967" s="51" t="s">
        <v>269</v>
      </c>
      <c r="B10967" s="52">
        <v>4</v>
      </c>
      <c r="C10967" s="53">
        <v>28000</v>
      </c>
      <c r="D10967" s="53">
        <v>7000</v>
      </c>
      <c r="E10967" s="43">
        <v>44682</v>
      </c>
    </row>
    <row r="10968" spans="1:5" x14ac:dyDescent="0.25">
      <c r="A10968" s="51" t="s">
        <v>147</v>
      </c>
      <c r="B10968" s="52">
        <v>108</v>
      </c>
      <c r="C10968" s="53">
        <v>45060</v>
      </c>
      <c r="D10968" s="54">
        <v>417.22</v>
      </c>
      <c r="E10968" s="43">
        <v>44682</v>
      </c>
    </row>
    <row r="10969" spans="1:5" x14ac:dyDescent="0.25">
      <c r="A10969" s="51" t="s">
        <v>149</v>
      </c>
      <c r="B10969" s="52">
        <v>21</v>
      </c>
      <c r="C10969" s="53">
        <v>4956</v>
      </c>
      <c r="D10969" s="54">
        <v>236</v>
      </c>
      <c r="E10969" s="43">
        <v>44682</v>
      </c>
    </row>
    <row r="10970" spans="1:5" x14ac:dyDescent="0.25">
      <c r="A10970" s="51" t="s">
        <v>204</v>
      </c>
      <c r="B10970" s="52">
        <v>107</v>
      </c>
      <c r="C10970" s="53">
        <v>10058</v>
      </c>
      <c r="D10970" s="54">
        <v>94</v>
      </c>
      <c r="E10970" s="43">
        <v>44682</v>
      </c>
    </row>
    <row r="10971" spans="1:5" x14ac:dyDescent="0.25">
      <c r="A10971" s="51" t="s">
        <v>150</v>
      </c>
      <c r="B10971" s="52">
        <v>120</v>
      </c>
      <c r="C10971" s="53">
        <v>27360</v>
      </c>
      <c r="D10971" s="54">
        <v>228</v>
      </c>
      <c r="E10971" s="43">
        <v>44682</v>
      </c>
    </row>
    <row r="10972" spans="1:5" x14ac:dyDescent="0.25">
      <c r="A10972" s="51" t="s">
        <v>198</v>
      </c>
      <c r="B10972" s="52">
        <v>1</v>
      </c>
      <c r="C10972" s="54">
        <v>732</v>
      </c>
      <c r="D10972" s="54">
        <v>732</v>
      </c>
      <c r="E10972" s="43">
        <v>44682</v>
      </c>
    </row>
    <row r="10973" spans="1:5" x14ac:dyDescent="0.25">
      <c r="A10973" s="51" t="s">
        <v>153</v>
      </c>
      <c r="B10973" s="52">
        <v>1</v>
      </c>
      <c r="C10973" s="54">
        <v>600</v>
      </c>
      <c r="D10973" s="54">
        <v>600</v>
      </c>
      <c r="E10973" s="43">
        <v>44682</v>
      </c>
    </row>
    <row r="10974" spans="1:5" x14ac:dyDescent="0.25">
      <c r="A10974" s="51" t="s">
        <v>285</v>
      </c>
      <c r="B10974" s="52">
        <v>2</v>
      </c>
      <c r="C10974" s="53">
        <v>3570</v>
      </c>
      <c r="D10974" s="53">
        <v>1785</v>
      </c>
      <c r="E10974" s="43">
        <v>44682</v>
      </c>
    </row>
    <row r="10975" spans="1:5" ht="20.399999999999999" x14ac:dyDescent="0.25">
      <c r="A10975" s="51" t="s">
        <v>278</v>
      </c>
      <c r="B10975" s="52">
        <v>1</v>
      </c>
      <c r="C10975" s="54">
        <v>76</v>
      </c>
      <c r="D10975" s="54">
        <v>76</v>
      </c>
      <c r="E10975" s="43">
        <v>44682</v>
      </c>
    </row>
    <row r="10976" spans="1:5" x14ac:dyDescent="0.25">
      <c r="A10976" s="51" t="s">
        <v>271</v>
      </c>
      <c r="B10976" s="52">
        <v>300</v>
      </c>
      <c r="C10976" s="53">
        <v>7500</v>
      </c>
      <c r="D10976" s="54">
        <v>25</v>
      </c>
      <c r="E10976" s="43">
        <v>44682</v>
      </c>
    </row>
    <row r="10977" spans="1:5" x14ac:dyDescent="0.25">
      <c r="A10977" s="51" t="s">
        <v>154</v>
      </c>
      <c r="B10977" s="52">
        <v>114</v>
      </c>
      <c r="C10977" s="53">
        <v>2850</v>
      </c>
      <c r="D10977" s="54">
        <v>25</v>
      </c>
      <c r="E10977" s="43">
        <v>44682</v>
      </c>
    </row>
    <row r="10978" spans="1:5" x14ac:dyDescent="0.25">
      <c r="A10978" s="51" t="s">
        <v>155</v>
      </c>
      <c r="B10978" s="52">
        <v>5</v>
      </c>
      <c r="C10978" s="53">
        <v>4195</v>
      </c>
      <c r="D10978" s="54">
        <v>839</v>
      </c>
      <c r="E10978" s="43">
        <v>44682</v>
      </c>
    </row>
    <row r="10979" spans="1:5" x14ac:dyDescent="0.25">
      <c r="A10979" s="51" t="s">
        <v>283</v>
      </c>
      <c r="B10979" s="52">
        <v>5</v>
      </c>
      <c r="C10979" s="54">
        <v>470</v>
      </c>
      <c r="D10979" s="54">
        <v>94</v>
      </c>
      <c r="E10979" s="43">
        <v>44682</v>
      </c>
    </row>
    <row r="10980" spans="1:5" x14ac:dyDescent="0.25">
      <c r="A10980" s="51" t="s">
        <v>157</v>
      </c>
      <c r="B10980" s="52">
        <v>6</v>
      </c>
      <c r="C10980" s="54">
        <v>120</v>
      </c>
      <c r="D10980" s="54">
        <v>20</v>
      </c>
      <c r="E10980" s="43">
        <v>44682</v>
      </c>
    </row>
    <row r="10981" spans="1:5" x14ac:dyDescent="0.25">
      <c r="A10981" s="51" t="s">
        <v>286</v>
      </c>
      <c r="B10981" s="52">
        <v>1</v>
      </c>
      <c r="C10981" s="54">
        <v>220</v>
      </c>
      <c r="D10981" s="54">
        <v>220</v>
      </c>
      <c r="E10981" s="43">
        <v>44682</v>
      </c>
    </row>
    <row r="10982" spans="1:5" x14ac:dyDescent="0.25">
      <c r="A10982" s="51" t="s">
        <v>280</v>
      </c>
      <c r="B10982" s="52">
        <v>58</v>
      </c>
      <c r="C10982" s="53">
        <v>3080</v>
      </c>
      <c r="D10982" s="54">
        <v>53.1</v>
      </c>
      <c r="E10982" s="43">
        <v>44682</v>
      </c>
    </row>
    <row r="10983" spans="1:5" x14ac:dyDescent="0.25">
      <c r="A10983" s="51" t="s">
        <v>201</v>
      </c>
      <c r="B10983" s="52">
        <v>0.5</v>
      </c>
      <c r="C10983" s="53">
        <v>1575</v>
      </c>
      <c r="D10983" s="53">
        <v>3150</v>
      </c>
      <c r="E10983" s="43">
        <v>44652</v>
      </c>
    </row>
    <row r="10984" spans="1:5" x14ac:dyDescent="0.25">
      <c r="A10984" s="51" t="s">
        <v>121</v>
      </c>
      <c r="B10984" s="52">
        <v>0.5</v>
      </c>
      <c r="C10984" s="53">
        <v>1575</v>
      </c>
      <c r="D10984" s="53">
        <v>3150</v>
      </c>
      <c r="E10984" s="43">
        <v>44652</v>
      </c>
    </row>
    <row r="10985" spans="1:5" x14ac:dyDescent="0.25">
      <c r="A10985" s="51" t="s">
        <v>122</v>
      </c>
      <c r="B10985" s="52">
        <v>0.5</v>
      </c>
      <c r="C10985" s="53">
        <v>1575</v>
      </c>
      <c r="D10985" s="53">
        <v>3150</v>
      </c>
      <c r="E10985" s="43">
        <v>44652</v>
      </c>
    </row>
    <row r="10986" spans="1:5" x14ac:dyDescent="0.25">
      <c r="A10986" s="51" t="s">
        <v>312</v>
      </c>
      <c r="B10986" s="52">
        <v>6</v>
      </c>
      <c r="C10986" s="53">
        <v>4230</v>
      </c>
      <c r="D10986" s="54">
        <v>705</v>
      </c>
      <c r="E10986" s="43">
        <v>44682</v>
      </c>
    </row>
    <row r="10987" spans="1:5" x14ac:dyDescent="0.25">
      <c r="A10987" s="51" t="s">
        <v>201</v>
      </c>
      <c r="B10987" s="52">
        <v>2</v>
      </c>
      <c r="C10987" s="53">
        <v>6300</v>
      </c>
      <c r="D10987" s="53">
        <v>3150</v>
      </c>
      <c r="E10987" s="43">
        <v>44682</v>
      </c>
    </row>
    <row r="10988" spans="1:5" x14ac:dyDescent="0.25">
      <c r="A10988" s="51" t="s">
        <v>121</v>
      </c>
      <c r="B10988" s="52">
        <v>2</v>
      </c>
      <c r="C10988" s="53">
        <v>6300</v>
      </c>
      <c r="D10988" s="53">
        <v>3150</v>
      </c>
      <c r="E10988" s="43">
        <v>44682</v>
      </c>
    </row>
    <row r="10989" spans="1:5" x14ac:dyDescent="0.25">
      <c r="A10989" s="51" t="s">
        <v>122</v>
      </c>
      <c r="B10989" s="52">
        <v>2</v>
      </c>
      <c r="C10989" s="53">
        <v>6300</v>
      </c>
      <c r="D10989" s="53">
        <v>3150</v>
      </c>
      <c r="E10989" s="43">
        <v>44682</v>
      </c>
    </row>
    <row r="10990" spans="1:5" x14ac:dyDescent="0.25">
      <c r="A10990" s="57"/>
      <c r="B10990" s="58"/>
      <c r="C10990" s="59"/>
      <c r="D10990" s="59"/>
      <c r="E10990" s="43"/>
    </row>
    <row r="10991" spans="1:5" x14ac:dyDescent="0.25">
      <c r="A10991" s="57"/>
      <c r="B10991" s="58"/>
      <c r="C10991" s="59"/>
      <c r="D10991" s="59"/>
      <c r="E10991" s="43"/>
    </row>
    <row r="10992" spans="1:5" x14ac:dyDescent="0.25">
      <c r="A10992" s="57"/>
      <c r="B10992" s="58"/>
      <c r="C10992" s="59"/>
      <c r="D10992" s="59"/>
      <c r="E10992" s="43"/>
    </row>
    <row r="10993" spans="1:5" x14ac:dyDescent="0.25">
      <c r="A10993" s="57"/>
      <c r="B10993" s="58"/>
      <c r="C10993" s="59"/>
      <c r="D10993" s="59"/>
      <c r="E10993" s="43"/>
    </row>
    <row r="10994" spans="1:5" x14ac:dyDescent="0.25">
      <c r="A10994" s="57"/>
      <c r="B10994" s="58"/>
      <c r="C10994" s="59"/>
      <c r="D10994" s="59"/>
      <c r="E10994" s="43"/>
    </row>
    <row r="10995" spans="1:5" x14ac:dyDescent="0.25">
      <c r="A10995" s="57"/>
      <c r="B10995" s="58"/>
      <c r="C10995" s="59"/>
      <c r="D10995" s="59"/>
      <c r="E10995" s="43"/>
    </row>
    <row r="10996" spans="1:5" x14ac:dyDescent="0.25">
      <c r="A10996" s="57"/>
      <c r="B10996" s="58"/>
      <c r="C10996" s="59"/>
      <c r="D10996" s="59"/>
      <c r="E10996" s="43"/>
    </row>
    <row r="10997" spans="1:5" x14ac:dyDescent="0.25">
      <c r="A10997" s="57"/>
      <c r="B10997" s="58"/>
      <c r="C10997" s="59"/>
      <c r="D10997" s="59"/>
      <c r="E10997" s="43"/>
    </row>
    <row r="10998" spans="1:5" x14ac:dyDescent="0.25">
      <c r="A10998" s="57"/>
      <c r="B10998" s="58"/>
      <c r="C10998" s="59"/>
      <c r="D10998" s="59"/>
      <c r="E10998" s="43"/>
    </row>
    <row r="10999" spans="1:5" x14ac:dyDescent="0.25">
      <c r="A10999" s="57"/>
      <c r="B10999" s="58"/>
      <c r="C10999" s="59"/>
      <c r="D10999" s="59"/>
      <c r="E10999" s="43"/>
    </row>
    <row r="11000" spans="1:5" x14ac:dyDescent="0.25">
      <c r="A11000" s="57"/>
      <c r="B11000" s="58"/>
      <c r="C11000" s="59"/>
      <c r="D11000" s="59"/>
      <c r="E11000" s="43"/>
    </row>
    <row r="11001" spans="1:5" x14ac:dyDescent="0.25">
      <c r="A11001" s="57"/>
      <c r="B11001" s="58"/>
      <c r="C11001" s="59"/>
      <c r="D11001" s="59"/>
      <c r="E11001" s="43"/>
    </row>
    <row r="11002" spans="1:5" x14ac:dyDescent="0.25">
      <c r="A11002" s="57"/>
      <c r="B11002" s="58"/>
      <c r="C11002" s="59"/>
      <c r="D11002" s="59"/>
      <c r="E11002" s="43"/>
    </row>
    <row r="11003" spans="1:5" x14ac:dyDescent="0.25">
      <c r="A11003" s="57"/>
      <c r="B11003" s="58"/>
      <c r="C11003" s="59"/>
      <c r="D11003" s="59"/>
      <c r="E11003" s="43"/>
    </row>
    <row r="11004" spans="1:5" x14ac:dyDescent="0.25">
      <c r="A11004" s="57"/>
      <c r="B11004" s="58"/>
      <c r="C11004" s="59"/>
      <c r="D11004" s="59"/>
      <c r="E11004" s="43"/>
    </row>
    <row r="11005" spans="1:5" x14ac:dyDescent="0.25">
      <c r="A11005" s="57"/>
      <c r="B11005" s="58"/>
      <c r="C11005" s="59"/>
      <c r="D11005" s="59"/>
      <c r="E11005" s="43"/>
    </row>
    <row r="11006" spans="1:5" x14ac:dyDescent="0.25">
      <c r="A11006" s="57"/>
      <c r="B11006" s="58"/>
      <c r="C11006" s="59"/>
      <c r="D11006" s="59"/>
      <c r="E11006" s="43"/>
    </row>
    <row r="11007" spans="1:5" x14ac:dyDescent="0.25">
      <c r="A11007" s="57"/>
      <c r="B11007" s="58"/>
      <c r="C11007" s="59"/>
      <c r="D11007" s="59"/>
      <c r="E11007" s="43"/>
    </row>
    <row r="11008" spans="1:5" x14ac:dyDescent="0.25">
      <c r="A11008" s="57"/>
      <c r="B11008" s="58"/>
      <c r="C11008" s="59"/>
      <c r="D11008" s="59"/>
      <c r="E11008" s="43"/>
    </row>
    <row r="11009" spans="1:5" x14ac:dyDescent="0.25">
      <c r="A11009" s="57"/>
      <c r="B11009" s="58"/>
      <c r="C11009" s="59"/>
      <c r="D11009" s="59"/>
      <c r="E11009" s="43"/>
    </row>
    <row r="11010" spans="1:5" x14ac:dyDescent="0.25">
      <c r="A11010" s="57"/>
      <c r="B11010" s="58"/>
      <c r="C11010" s="59"/>
      <c r="D11010" s="59"/>
      <c r="E11010" s="43"/>
    </row>
    <row r="11011" spans="1:5" x14ac:dyDescent="0.25">
      <c r="A11011" s="57"/>
      <c r="B11011" s="58"/>
      <c r="C11011" s="59"/>
      <c r="D11011" s="59"/>
      <c r="E11011" s="43"/>
    </row>
    <row r="11012" spans="1:5" x14ac:dyDescent="0.25">
      <c r="A11012" s="57"/>
      <c r="B11012" s="58"/>
      <c r="C11012" s="59"/>
      <c r="D11012" s="59"/>
      <c r="E11012" s="43"/>
    </row>
    <row r="11013" spans="1:5" x14ac:dyDescent="0.25">
      <c r="A11013" s="57"/>
      <c r="B11013" s="58"/>
      <c r="C11013" s="59"/>
      <c r="D11013" s="59"/>
      <c r="E11013" s="43"/>
    </row>
    <row r="11014" spans="1:5" x14ac:dyDescent="0.25">
      <c r="A11014" s="57"/>
      <c r="B11014" s="58"/>
      <c r="C11014" s="59"/>
      <c r="D11014" s="59"/>
      <c r="E11014" s="43"/>
    </row>
    <row r="11015" spans="1:5" x14ac:dyDescent="0.25">
      <c r="A11015" s="57"/>
      <c r="B11015" s="58"/>
      <c r="C11015" s="59"/>
      <c r="D11015" s="59"/>
      <c r="E11015" s="43"/>
    </row>
    <row r="11016" spans="1:5" x14ac:dyDescent="0.25">
      <c r="A11016" s="57"/>
      <c r="B11016" s="58"/>
      <c r="C11016" s="59"/>
      <c r="D11016" s="59"/>
      <c r="E11016" s="43"/>
    </row>
    <row r="11017" spans="1:5" x14ac:dyDescent="0.25">
      <c r="A11017" s="57"/>
      <c r="B11017" s="58"/>
      <c r="C11017" s="59"/>
      <c r="D11017" s="59"/>
      <c r="E11017" s="43"/>
    </row>
    <row r="11018" spans="1:5" x14ac:dyDescent="0.25">
      <c r="A11018" s="57"/>
      <c r="B11018" s="58"/>
      <c r="C11018" s="59"/>
      <c r="D11018" s="59"/>
      <c r="E11018" s="43"/>
    </row>
    <row r="11019" spans="1:5" x14ac:dyDescent="0.25">
      <c r="A11019" s="57"/>
      <c r="B11019" s="58"/>
      <c r="C11019" s="59"/>
      <c r="D11019" s="59"/>
      <c r="E11019" s="43"/>
    </row>
    <row r="11020" spans="1:5" x14ac:dyDescent="0.25">
      <c r="A11020" s="57"/>
      <c r="B11020" s="58"/>
      <c r="C11020" s="59"/>
      <c r="D11020" s="59"/>
      <c r="E11020" s="43"/>
    </row>
    <row r="11021" spans="1:5" x14ac:dyDescent="0.25">
      <c r="A11021" s="57"/>
      <c r="B11021" s="58"/>
      <c r="C11021" s="59"/>
      <c r="D11021" s="59"/>
      <c r="E11021" s="43"/>
    </row>
    <row r="11022" spans="1:5" x14ac:dyDescent="0.25">
      <c r="A11022" s="57"/>
      <c r="B11022" s="58"/>
      <c r="C11022" s="59"/>
      <c r="D11022" s="59"/>
      <c r="E11022" s="43"/>
    </row>
    <row r="11023" spans="1:5" x14ac:dyDescent="0.25">
      <c r="A11023" s="57"/>
      <c r="B11023" s="58"/>
      <c r="C11023" s="59"/>
      <c r="D11023" s="59"/>
      <c r="E11023" s="43"/>
    </row>
    <row r="11024" spans="1:5" x14ac:dyDescent="0.25">
      <c r="A11024" s="57"/>
      <c r="B11024" s="58"/>
      <c r="C11024" s="59"/>
      <c r="D11024" s="59"/>
      <c r="E11024" s="43"/>
    </row>
    <row r="11025" spans="1:5" x14ac:dyDescent="0.25">
      <c r="A11025" s="57"/>
      <c r="B11025" s="58"/>
      <c r="C11025" s="59"/>
      <c r="D11025" s="59"/>
      <c r="E11025" s="43"/>
    </row>
    <row r="11026" spans="1:5" x14ac:dyDescent="0.25">
      <c r="A11026" s="57"/>
      <c r="B11026" s="58"/>
      <c r="C11026" s="59"/>
      <c r="D11026" s="59"/>
      <c r="E11026" s="43"/>
    </row>
    <row r="11027" spans="1:5" x14ac:dyDescent="0.25">
      <c r="A11027" s="57"/>
      <c r="B11027" s="58"/>
      <c r="C11027" s="59"/>
      <c r="D11027" s="59"/>
      <c r="E11027" s="43"/>
    </row>
    <row r="11028" spans="1:5" x14ac:dyDescent="0.25">
      <c r="A11028" s="57"/>
      <c r="B11028" s="58"/>
      <c r="C11028" s="59"/>
      <c r="D11028" s="59"/>
      <c r="E11028" s="43"/>
    </row>
    <row r="11029" spans="1:5" x14ac:dyDescent="0.25">
      <c r="A11029" s="57"/>
      <c r="B11029" s="58"/>
      <c r="C11029" s="59"/>
      <c r="D11029" s="59"/>
      <c r="E11029" s="43"/>
    </row>
    <row r="11030" spans="1:5" x14ac:dyDescent="0.25">
      <c r="A11030" s="57"/>
      <c r="B11030" s="58"/>
      <c r="C11030" s="59"/>
      <c r="D11030" s="59"/>
      <c r="E11030" s="43"/>
    </row>
    <row r="11031" spans="1:5" x14ac:dyDescent="0.25">
      <c r="A11031" s="57"/>
      <c r="B11031" s="58"/>
      <c r="C11031" s="59"/>
      <c r="D11031" s="59"/>
      <c r="E11031" s="43"/>
    </row>
    <row r="11032" spans="1:5" x14ac:dyDescent="0.25">
      <c r="A11032" s="57"/>
      <c r="B11032" s="58"/>
      <c r="C11032" s="59"/>
      <c r="D11032" s="59"/>
      <c r="E11032" s="43"/>
    </row>
    <row r="11033" spans="1:5" x14ac:dyDescent="0.25">
      <c r="A11033" s="57"/>
      <c r="B11033" s="58"/>
      <c r="C11033" s="59"/>
      <c r="D11033" s="59"/>
      <c r="E11033" s="43"/>
    </row>
    <row r="11034" spans="1:5" x14ac:dyDescent="0.25">
      <c r="A11034" s="57"/>
      <c r="B11034" s="58"/>
      <c r="C11034" s="59"/>
      <c r="D11034" s="59"/>
      <c r="E11034" s="43"/>
    </row>
    <row r="11035" spans="1:5" x14ac:dyDescent="0.25">
      <c r="A11035" s="57"/>
      <c r="B11035" s="58"/>
      <c r="C11035" s="59"/>
      <c r="D11035" s="59"/>
      <c r="E11035" s="43"/>
    </row>
    <row r="11036" spans="1:5" x14ac:dyDescent="0.25">
      <c r="A11036" s="57"/>
      <c r="B11036" s="58"/>
      <c r="C11036" s="59"/>
      <c r="D11036" s="59"/>
      <c r="E11036" s="43"/>
    </row>
    <row r="11037" spans="1:5" x14ac:dyDescent="0.25">
      <c r="A11037" s="57"/>
      <c r="B11037" s="58"/>
      <c r="C11037" s="59"/>
      <c r="D11037" s="59"/>
      <c r="E11037" s="43"/>
    </row>
    <row r="11038" spans="1:5" x14ac:dyDescent="0.25">
      <c r="A11038" s="57"/>
      <c r="B11038" s="58"/>
      <c r="C11038" s="59"/>
      <c r="D11038" s="59"/>
      <c r="E11038" s="43"/>
    </row>
    <row r="11039" spans="1:5" x14ac:dyDescent="0.25">
      <c r="A11039" s="57"/>
      <c r="B11039" s="58"/>
      <c r="C11039" s="59"/>
      <c r="D11039" s="59"/>
      <c r="E11039" s="43"/>
    </row>
    <row r="11040" spans="1:5" x14ac:dyDescent="0.25">
      <c r="A11040" s="57"/>
      <c r="B11040" s="58"/>
      <c r="C11040" s="59"/>
      <c r="D11040" s="59"/>
      <c r="E11040" s="43"/>
    </row>
    <row r="11041" spans="1:5" x14ac:dyDescent="0.25">
      <c r="A11041" s="57"/>
      <c r="B11041" s="58"/>
      <c r="C11041" s="59"/>
      <c r="D11041" s="59"/>
      <c r="E11041" s="43"/>
    </row>
    <row r="11042" spans="1:5" x14ac:dyDescent="0.25">
      <c r="A11042" s="57"/>
      <c r="B11042" s="58"/>
      <c r="C11042" s="59"/>
      <c r="D11042" s="59"/>
      <c r="E11042" s="43"/>
    </row>
    <row r="11043" spans="1:5" x14ac:dyDescent="0.25">
      <c r="A11043" s="57"/>
      <c r="B11043" s="58"/>
      <c r="C11043" s="59"/>
      <c r="D11043" s="59"/>
      <c r="E11043" s="43"/>
    </row>
    <row r="11044" spans="1:5" x14ac:dyDescent="0.25">
      <c r="A11044" s="57"/>
      <c r="B11044" s="58"/>
      <c r="C11044" s="59"/>
      <c r="D11044" s="59"/>
      <c r="E11044" s="43"/>
    </row>
    <row r="11045" spans="1:5" x14ac:dyDescent="0.25">
      <c r="A11045" s="57"/>
      <c r="B11045" s="58"/>
      <c r="C11045" s="59"/>
      <c r="D11045" s="59"/>
      <c r="E11045" s="43"/>
    </row>
    <row r="11046" spans="1:5" x14ac:dyDescent="0.25">
      <c r="A11046" s="57"/>
      <c r="B11046" s="58"/>
      <c r="C11046" s="59"/>
      <c r="D11046" s="59"/>
      <c r="E11046" s="43"/>
    </row>
    <row r="11047" spans="1:5" x14ac:dyDescent="0.25">
      <c r="A11047" s="57"/>
      <c r="B11047" s="58"/>
      <c r="C11047" s="59"/>
      <c r="D11047" s="59"/>
      <c r="E11047" s="43"/>
    </row>
    <row r="11048" spans="1:5" x14ac:dyDescent="0.25">
      <c r="A11048" s="57"/>
      <c r="B11048" s="58"/>
      <c r="C11048" s="59"/>
      <c r="D11048" s="59"/>
      <c r="E11048" s="43"/>
    </row>
    <row r="11049" spans="1:5" x14ac:dyDescent="0.25">
      <c r="A11049" s="57"/>
      <c r="B11049" s="58"/>
      <c r="C11049" s="59"/>
      <c r="D11049" s="59"/>
      <c r="E11049" s="43"/>
    </row>
    <row r="11050" spans="1:5" x14ac:dyDescent="0.25">
      <c r="A11050" s="57"/>
      <c r="B11050" s="58"/>
      <c r="C11050" s="59"/>
      <c r="D11050" s="59"/>
      <c r="E11050" s="43"/>
    </row>
    <row r="11051" spans="1:5" x14ac:dyDescent="0.25">
      <c r="A11051" s="57"/>
      <c r="B11051" s="58"/>
      <c r="C11051" s="59"/>
      <c r="D11051" s="59"/>
      <c r="E11051" s="43"/>
    </row>
    <row r="11052" spans="1:5" x14ac:dyDescent="0.25">
      <c r="A11052" s="57"/>
      <c r="B11052" s="58"/>
      <c r="C11052" s="59"/>
      <c r="D11052" s="59"/>
      <c r="E11052" s="43"/>
    </row>
    <row r="11053" spans="1:5" x14ac:dyDescent="0.25">
      <c r="A11053" s="57"/>
      <c r="B11053" s="58"/>
      <c r="C11053" s="59"/>
      <c r="D11053" s="59"/>
      <c r="E11053" s="43"/>
    </row>
    <row r="11054" spans="1:5" x14ac:dyDescent="0.25">
      <c r="A11054" s="57"/>
      <c r="B11054" s="58"/>
      <c r="C11054" s="59"/>
      <c r="D11054" s="59"/>
      <c r="E11054" s="43"/>
    </row>
    <row r="11055" spans="1:5" x14ac:dyDescent="0.25">
      <c r="A11055" s="57"/>
      <c r="B11055" s="58"/>
      <c r="C11055" s="59"/>
      <c r="D11055" s="59"/>
      <c r="E11055" s="43"/>
    </row>
    <row r="11056" spans="1:5" x14ac:dyDescent="0.25">
      <c r="A11056" s="57"/>
      <c r="B11056" s="58"/>
      <c r="C11056" s="59"/>
      <c r="D11056" s="59"/>
      <c r="E11056" s="43"/>
    </row>
    <row r="11057" spans="1:5" x14ac:dyDescent="0.25">
      <c r="A11057" s="57"/>
      <c r="B11057" s="58"/>
      <c r="C11057" s="59"/>
      <c r="D11057" s="59"/>
      <c r="E11057" s="43"/>
    </row>
    <row r="11058" spans="1:5" x14ac:dyDescent="0.25">
      <c r="A11058" s="57"/>
      <c r="B11058" s="58"/>
      <c r="C11058" s="59"/>
      <c r="D11058" s="59"/>
      <c r="E11058" s="43"/>
    </row>
    <row r="11059" spans="1:5" x14ac:dyDescent="0.25">
      <c r="A11059" s="57"/>
      <c r="B11059" s="58"/>
      <c r="C11059" s="59"/>
      <c r="D11059" s="59"/>
      <c r="E11059" s="43"/>
    </row>
    <row r="11060" spans="1:5" x14ac:dyDescent="0.25">
      <c r="A11060" s="57"/>
      <c r="B11060" s="58"/>
      <c r="C11060" s="59"/>
      <c r="D11060" s="59"/>
      <c r="E11060" s="43"/>
    </row>
    <row r="11061" spans="1:5" x14ac:dyDescent="0.25">
      <c r="A11061" s="57"/>
      <c r="B11061" s="58"/>
      <c r="C11061" s="59"/>
      <c r="D11061" s="59"/>
      <c r="E11061" s="43"/>
    </row>
    <row r="11062" spans="1:5" x14ac:dyDescent="0.25">
      <c r="A11062" s="57"/>
      <c r="B11062" s="58"/>
      <c r="C11062" s="59"/>
      <c r="D11062" s="59"/>
      <c r="E11062" s="43"/>
    </row>
    <row r="11063" spans="1:5" x14ac:dyDescent="0.25">
      <c r="A11063" s="57"/>
      <c r="B11063" s="58"/>
      <c r="C11063" s="59"/>
      <c r="D11063" s="59"/>
      <c r="E11063" s="43"/>
    </row>
    <row r="11064" spans="1:5" x14ac:dyDescent="0.25">
      <c r="A11064" s="57"/>
      <c r="B11064" s="58"/>
      <c r="C11064" s="59"/>
      <c r="D11064" s="59"/>
      <c r="E11064" s="43"/>
    </row>
    <row r="11065" spans="1:5" x14ac:dyDescent="0.25">
      <c r="A11065" s="57"/>
      <c r="B11065" s="58"/>
      <c r="C11065" s="59"/>
      <c r="D11065" s="59"/>
      <c r="E11065" s="43"/>
    </row>
    <row r="11066" spans="1:5" x14ac:dyDescent="0.25">
      <c r="A11066" s="57"/>
      <c r="B11066" s="58"/>
      <c r="C11066" s="59"/>
      <c r="D11066" s="59"/>
      <c r="E11066" s="43"/>
    </row>
    <row r="11067" spans="1:5" x14ac:dyDescent="0.25">
      <c r="A11067" s="57"/>
      <c r="B11067" s="58"/>
      <c r="C11067" s="59"/>
      <c r="D11067" s="59"/>
      <c r="E11067" s="43"/>
    </row>
    <row r="11068" spans="1:5" x14ac:dyDescent="0.25">
      <c r="A11068" s="57"/>
      <c r="B11068" s="58"/>
      <c r="C11068" s="59"/>
      <c r="D11068" s="59"/>
      <c r="E11068" s="43"/>
    </row>
    <row r="11069" spans="1:5" x14ac:dyDescent="0.25">
      <c r="A11069" s="57"/>
      <c r="B11069" s="58"/>
      <c r="C11069" s="59"/>
      <c r="D11069" s="59"/>
      <c r="E11069" s="43"/>
    </row>
    <row r="11070" spans="1:5" x14ac:dyDescent="0.25">
      <c r="A11070" s="57"/>
      <c r="B11070" s="58"/>
      <c r="C11070" s="59"/>
      <c r="D11070" s="59"/>
      <c r="E11070" s="43"/>
    </row>
    <row r="11071" spans="1:5" x14ac:dyDescent="0.25">
      <c r="A11071" s="57"/>
      <c r="B11071" s="58"/>
      <c r="C11071" s="59"/>
      <c r="D11071" s="59"/>
      <c r="E11071" s="43"/>
    </row>
    <row r="11072" spans="1:5" x14ac:dyDescent="0.25">
      <c r="A11072" s="57"/>
      <c r="B11072" s="58"/>
      <c r="C11072" s="59"/>
      <c r="D11072" s="59"/>
      <c r="E11072" s="43"/>
    </row>
    <row r="11073" spans="1:5" x14ac:dyDescent="0.25">
      <c r="A11073" s="57"/>
      <c r="B11073" s="58"/>
      <c r="C11073" s="59"/>
      <c r="D11073" s="59"/>
      <c r="E11073" s="43"/>
    </row>
    <row r="11074" spans="1:5" x14ac:dyDescent="0.25">
      <c r="A11074" s="57"/>
      <c r="B11074" s="58"/>
      <c r="C11074" s="59"/>
      <c r="D11074" s="59"/>
      <c r="E11074" s="43"/>
    </row>
    <row r="11075" spans="1:5" x14ac:dyDescent="0.25">
      <c r="A11075" s="57"/>
      <c r="B11075" s="58"/>
      <c r="C11075" s="59"/>
      <c r="D11075" s="59"/>
      <c r="E11075" s="43"/>
    </row>
    <row r="11076" spans="1:5" x14ac:dyDescent="0.25">
      <c r="A11076" s="57"/>
      <c r="B11076" s="58"/>
      <c r="C11076" s="59"/>
      <c r="D11076" s="59"/>
      <c r="E11076" s="43"/>
    </row>
    <row r="11077" spans="1:5" x14ac:dyDescent="0.25">
      <c r="A11077" s="57"/>
      <c r="B11077" s="58"/>
      <c r="C11077" s="59"/>
      <c r="D11077" s="59"/>
      <c r="E11077" s="43"/>
    </row>
    <row r="11078" spans="1:5" x14ac:dyDescent="0.25">
      <c r="A11078" s="57"/>
      <c r="B11078" s="58"/>
      <c r="C11078" s="59"/>
      <c r="D11078" s="59"/>
      <c r="E11078" s="43"/>
    </row>
    <row r="11079" spans="1:5" x14ac:dyDescent="0.25">
      <c r="A11079" s="57"/>
      <c r="B11079" s="58"/>
      <c r="C11079" s="59"/>
      <c r="D11079" s="59"/>
      <c r="E11079" s="43"/>
    </row>
    <row r="11080" spans="1:5" x14ac:dyDescent="0.25">
      <c r="A11080" s="57"/>
      <c r="B11080" s="58"/>
      <c r="C11080" s="59"/>
      <c r="D11080" s="59"/>
      <c r="E11080" s="43"/>
    </row>
    <row r="11081" spans="1:5" x14ac:dyDescent="0.25">
      <c r="A11081" s="57"/>
      <c r="B11081" s="58"/>
      <c r="C11081" s="59"/>
      <c r="D11081" s="59"/>
      <c r="E11081" s="43"/>
    </row>
    <row r="11082" spans="1:5" x14ac:dyDescent="0.25">
      <c r="A11082" s="57"/>
      <c r="B11082" s="58"/>
      <c r="C11082" s="59"/>
      <c r="D11082" s="59"/>
      <c r="E11082" s="43"/>
    </row>
    <row r="11083" spans="1:5" x14ac:dyDescent="0.25">
      <c r="A11083" s="57"/>
      <c r="B11083" s="58"/>
      <c r="C11083" s="59"/>
      <c r="D11083" s="59"/>
      <c r="E11083" s="43"/>
    </row>
    <row r="11084" spans="1:5" x14ac:dyDescent="0.25">
      <c r="A11084" s="57"/>
      <c r="B11084" s="58"/>
      <c r="C11084" s="59"/>
      <c r="D11084" s="59"/>
      <c r="E11084" s="43"/>
    </row>
    <row r="11085" spans="1:5" x14ac:dyDescent="0.25">
      <c r="A11085" s="57"/>
      <c r="B11085" s="58"/>
      <c r="C11085" s="59"/>
      <c r="D11085" s="59"/>
      <c r="E11085" s="43"/>
    </row>
    <row r="11086" spans="1:5" x14ac:dyDescent="0.25">
      <c r="A11086" s="57"/>
      <c r="B11086" s="58"/>
      <c r="C11086" s="59"/>
      <c r="D11086" s="59"/>
      <c r="E11086" s="43"/>
    </row>
    <row r="11087" spans="1:5" x14ac:dyDescent="0.25">
      <c r="A11087" s="57"/>
      <c r="B11087" s="58"/>
      <c r="C11087" s="59"/>
      <c r="D11087" s="59"/>
      <c r="E11087" s="43"/>
    </row>
    <row r="11088" spans="1:5" x14ac:dyDescent="0.25">
      <c r="A11088" s="57"/>
      <c r="B11088" s="58"/>
      <c r="C11088" s="59"/>
      <c r="D11088" s="59"/>
      <c r="E11088" s="43"/>
    </row>
    <row r="11089" spans="1:5" x14ac:dyDescent="0.25">
      <c r="A11089" s="57"/>
      <c r="B11089" s="58"/>
      <c r="C11089" s="59"/>
      <c r="D11089" s="59"/>
      <c r="E11089" s="43"/>
    </row>
    <row r="11090" spans="1:5" x14ac:dyDescent="0.25">
      <c r="A11090" s="57"/>
      <c r="B11090" s="58"/>
      <c r="C11090" s="59"/>
      <c r="D11090" s="59"/>
      <c r="E11090" s="43"/>
    </row>
    <row r="11091" spans="1:5" x14ac:dyDescent="0.25">
      <c r="A11091" s="57"/>
      <c r="B11091" s="58"/>
      <c r="C11091" s="59"/>
      <c r="D11091" s="59"/>
      <c r="E11091" s="43"/>
    </row>
    <row r="11092" spans="1:5" x14ac:dyDescent="0.25">
      <c r="A11092" s="57"/>
      <c r="B11092" s="58"/>
      <c r="C11092" s="59"/>
      <c r="D11092" s="59"/>
      <c r="E11092" s="43"/>
    </row>
    <row r="11093" spans="1:5" x14ac:dyDescent="0.25">
      <c r="A11093" s="57"/>
      <c r="B11093" s="58"/>
      <c r="C11093" s="59"/>
      <c r="D11093" s="59"/>
      <c r="E11093" s="43"/>
    </row>
    <row r="11094" spans="1:5" x14ac:dyDescent="0.25">
      <c r="A11094" s="57"/>
      <c r="B11094" s="58"/>
      <c r="C11094" s="59"/>
      <c r="D11094" s="59"/>
      <c r="E11094" s="43"/>
    </row>
    <row r="11095" spans="1:5" x14ac:dyDescent="0.25">
      <c r="A11095" s="57"/>
      <c r="B11095" s="58"/>
      <c r="C11095" s="59"/>
      <c r="D11095" s="59"/>
      <c r="E11095" s="43"/>
    </row>
    <row r="11096" spans="1:5" x14ac:dyDescent="0.25">
      <c r="A11096" s="57"/>
      <c r="B11096" s="58"/>
      <c r="C11096" s="59"/>
      <c r="D11096" s="59"/>
      <c r="E11096" s="43"/>
    </row>
    <row r="11097" spans="1:5" x14ac:dyDescent="0.25">
      <c r="A11097" s="57"/>
      <c r="B11097" s="58"/>
      <c r="C11097" s="59"/>
      <c r="D11097" s="59"/>
      <c r="E11097" s="43"/>
    </row>
    <row r="11098" spans="1:5" x14ac:dyDescent="0.25">
      <c r="A11098" s="57"/>
      <c r="B11098" s="58"/>
      <c r="C11098" s="59"/>
      <c r="D11098" s="59"/>
      <c r="E11098" s="43"/>
    </row>
    <row r="11099" spans="1:5" x14ac:dyDescent="0.25">
      <c r="A11099" s="57"/>
      <c r="B11099" s="58"/>
      <c r="C11099" s="59"/>
      <c r="D11099" s="59"/>
      <c r="E11099" s="43"/>
    </row>
    <row r="11100" spans="1:5" x14ac:dyDescent="0.25">
      <c r="A11100" s="57"/>
      <c r="B11100" s="58"/>
      <c r="C11100" s="59"/>
      <c r="D11100" s="59"/>
      <c r="E11100" s="43"/>
    </row>
    <row r="11101" spans="1:5" x14ac:dyDescent="0.25">
      <c r="A11101" s="57"/>
      <c r="B11101" s="58"/>
      <c r="C11101" s="59"/>
      <c r="D11101" s="59"/>
      <c r="E11101" s="43"/>
    </row>
    <row r="11102" spans="1:5" x14ac:dyDescent="0.25">
      <c r="A11102" s="57"/>
      <c r="B11102" s="58"/>
      <c r="C11102" s="59"/>
      <c r="D11102" s="59"/>
      <c r="E11102" s="43"/>
    </row>
    <row r="11103" spans="1:5" x14ac:dyDescent="0.25">
      <c r="A11103" s="57"/>
      <c r="B11103" s="58"/>
      <c r="C11103" s="59"/>
      <c r="D11103" s="59"/>
      <c r="E11103" s="43"/>
    </row>
    <row r="11104" spans="1:5" x14ac:dyDescent="0.25">
      <c r="A11104" s="57"/>
      <c r="B11104" s="58"/>
      <c r="C11104" s="59"/>
      <c r="D11104" s="59"/>
      <c r="E11104" s="43"/>
    </row>
    <row r="11105" spans="1:5" x14ac:dyDescent="0.25">
      <c r="A11105" s="57"/>
      <c r="B11105" s="58"/>
      <c r="C11105" s="59"/>
      <c r="D11105" s="59"/>
      <c r="E11105" s="43"/>
    </row>
    <row r="11106" spans="1:5" x14ac:dyDescent="0.25">
      <c r="A11106" s="57"/>
      <c r="B11106" s="58"/>
      <c r="C11106" s="59"/>
      <c r="D11106" s="59"/>
      <c r="E11106" s="43"/>
    </row>
    <row r="11107" spans="1:5" x14ac:dyDescent="0.25">
      <c r="A11107" s="57"/>
      <c r="B11107" s="58"/>
      <c r="C11107" s="59"/>
      <c r="D11107" s="59"/>
      <c r="E11107" s="43"/>
    </row>
    <row r="11108" spans="1:5" x14ac:dyDescent="0.25">
      <c r="A11108" s="57"/>
      <c r="B11108" s="58"/>
      <c r="C11108" s="59"/>
      <c r="D11108" s="59"/>
      <c r="E11108" s="43"/>
    </row>
    <row r="11109" spans="1:5" x14ac:dyDescent="0.25">
      <c r="A11109" s="57"/>
      <c r="B11109" s="58"/>
      <c r="C11109" s="59"/>
      <c r="D11109" s="59"/>
      <c r="E11109" s="43"/>
    </row>
    <row r="11110" spans="1:5" x14ac:dyDescent="0.25">
      <c r="A11110" s="57"/>
      <c r="B11110" s="58"/>
      <c r="C11110" s="59"/>
      <c r="D11110" s="59"/>
      <c r="E11110" s="43"/>
    </row>
    <row r="11111" spans="1:5" x14ac:dyDescent="0.25">
      <c r="A11111" s="57"/>
      <c r="B11111" s="58"/>
      <c r="C11111" s="59"/>
      <c r="D11111" s="59"/>
      <c r="E11111" s="43"/>
    </row>
    <row r="11112" spans="1:5" x14ac:dyDescent="0.25">
      <c r="A11112" s="57"/>
      <c r="B11112" s="58"/>
      <c r="C11112" s="59"/>
      <c r="D11112" s="59"/>
      <c r="E11112" s="43"/>
    </row>
    <row r="11113" spans="1:5" x14ac:dyDescent="0.25">
      <c r="A11113" s="57"/>
      <c r="B11113" s="58"/>
      <c r="C11113" s="59"/>
      <c r="D11113" s="59"/>
      <c r="E11113" s="43"/>
    </row>
    <row r="11114" spans="1:5" x14ac:dyDescent="0.25">
      <c r="A11114" s="57"/>
      <c r="B11114" s="58"/>
      <c r="C11114" s="59"/>
      <c r="D11114" s="59"/>
      <c r="E11114" s="43"/>
    </row>
    <row r="11115" spans="1:5" x14ac:dyDescent="0.25">
      <c r="A11115" s="57"/>
      <c r="B11115" s="58"/>
      <c r="C11115" s="59"/>
      <c r="D11115" s="59"/>
      <c r="E11115" s="43"/>
    </row>
    <row r="11116" spans="1:5" x14ac:dyDescent="0.25">
      <c r="A11116" s="57"/>
      <c r="B11116" s="58"/>
      <c r="C11116" s="59"/>
      <c r="D11116" s="59"/>
      <c r="E11116" s="43"/>
    </row>
    <row r="11117" spans="1:5" x14ac:dyDescent="0.25">
      <c r="A11117" s="57"/>
      <c r="B11117" s="58"/>
      <c r="C11117" s="59"/>
      <c r="D11117" s="59"/>
      <c r="E11117" s="43"/>
    </row>
    <row r="11118" spans="1:5" x14ac:dyDescent="0.25">
      <c r="A11118" s="57"/>
      <c r="B11118" s="58"/>
      <c r="C11118" s="59"/>
      <c r="D11118" s="59"/>
      <c r="E11118" s="43"/>
    </row>
    <row r="11119" spans="1:5" x14ac:dyDescent="0.25">
      <c r="A11119" s="57"/>
      <c r="B11119" s="58"/>
      <c r="C11119" s="59"/>
      <c r="D11119" s="59"/>
      <c r="E11119" s="43"/>
    </row>
    <row r="11120" spans="1:5" x14ac:dyDescent="0.25">
      <c r="A11120" s="57"/>
      <c r="B11120" s="58"/>
      <c r="C11120" s="59"/>
      <c r="D11120" s="59"/>
      <c r="E11120" s="43"/>
    </row>
    <row r="11121" spans="1:5" x14ac:dyDescent="0.25">
      <c r="A11121" s="57"/>
      <c r="B11121" s="58"/>
      <c r="C11121" s="59"/>
      <c r="D11121" s="59"/>
      <c r="E11121" s="43"/>
    </row>
    <row r="11122" spans="1:5" x14ac:dyDescent="0.25">
      <c r="A11122" s="57"/>
      <c r="B11122" s="58"/>
      <c r="C11122" s="59"/>
      <c r="D11122" s="59"/>
      <c r="E11122" s="43"/>
    </row>
    <row r="11123" spans="1:5" x14ac:dyDescent="0.25">
      <c r="A11123" s="57"/>
      <c r="B11123" s="58"/>
      <c r="C11123" s="59"/>
      <c r="D11123" s="59"/>
      <c r="E11123" s="43"/>
    </row>
    <row r="11124" spans="1:5" x14ac:dyDescent="0.25">
      <c r="A11124" s="57"/>
      <c r="B11124" s="58"/>
      <c r="C11124" s="59"/>
      <c r="D11124" s="59"/>
      <c r="E11124" s="43"/>
    </row>
    <row r="11125" spans="1:5" x14ac:dyDescent="0.25">
      <c r="A11125" s="57"/>
      <c r="B11125" s="58"/>
      <c r="C11125" s="59"/>
      <c r="D11125" s="59"/>
      <c r="E11125" s="43"/>
    </row>
    <row r="11126" spans="1:5" x14ac:dyDescent="0.25">
      <c r="A11126" s="57"/>
      <c r="B11126" s="58"/>
      <c r="C11126" s="59"/>
      <c r="D11126" s="59"/>
      <c r="E11126" s="43"/>
    </row>
    <row r="11127" spans="1:5" x14ac:dyDescent="0.25">
      <c r="A11127" s="57"/>
      <c r="B11127" s="58"/>
      <c r="C11127" s="59"/>
      <c r="D11127" s="59"/>
      <c r="E11127" s="43"/>
    </row>
    <row r="11128" spans="1:5" x14ac:dyDescent="0.25">
      <c r="A11128" s="57"/>
      <c r="B11128" s="58"/>
      <c r="C11128" s="59"/>
      <c r="D11128" s="59"/>
      <c r="E11128" s="43"/>
    </row>
    <row r="11129" spans="1:5" x14ac:dyDescent="0.25">
      <c r="A11129" s="57"/>
      <c r="B11129" s="58"/>
      <c r="C11129" s="59"/>
      <c r="D11129" s="59"/>
      <c r="E11129" s="43"/>
    </row>
    <row r="11130" spans="1:5" x14ac:dyDescent="0.25">
      <c r="A11130" s="57"/>
      <c r="B11130" s="58"/>
      <c r="C11130" s="59"/>
      <c r="D11130" s="59"/>
      <c r="E11130" s="43"/>
    </row>
    <row r="11131" spans="1:5" x14ac:dyDescent="0.25">
      <c r="A11131" s="57"/>
      <c r="B11131" s="58"/>
      <c r="C11131" s="59"/>
      <c r="D11131" s="59"/>
      <c r="E11131" s="43"/>
    </row>
    <row r="11132" spans="1:5" x14ac:dyDescent="0.25">
      <c r="A11132" s="57"/>
      <c r="B11132" s="58"/>
      <c r="C11132" s="59"/>
      <c r="D11132" s="59"/>
      <c r="E11132" s="43"/>
    </row>
    <row r="11133" spans="1:5" x14ac:dyDescent="0.25">
      <c r="A11133" s="57"/>
      <c r="B11133" s="58"/>
      <c r="C11133" s="59"/>
      <c r="D11133" s="59"/>
      <c r="E11133" s="43"/>
    </row>
    <row r="11134" spans="1:5" x14ac:dyDescent="0.25">
      <c r="A11134" s="57"/>
      <c r="B11134" s="58"/>
      <c r="C11134" s="59"/>
      <c r="D11134" s="59"/>
      <c r="E11134" s="43"/>
    </row>
    <row r="11135" spans="1:5" x14ac:dyDescent="0.25">
      <c r="A11135" s="57"/>
      <c r="B11135" s="58"/>
      <c r="C11135" s="59"/>
      <c r="D11135" s="59"/>
      <c r="E11135" s="43"/>
    </row>
    <row r="11136" spans="1:5" x14ac:dyDescent="0.25">
      <c r="A11136" s="57"/>
      <c r="B11136" s="58"/>
      <c r="C11136" s="59"/>
      <c r="D11136" s="59"/>
      <c r="E11136" s="43"/>
    </row>
    <row r="11137" spans="1:5" x14ac:dyDescent="0.25">
      <c r="A11137" s="57"/>
      <c r="B11137" s="58"/>
      <c r="C11137" s="59"/>
      <c r="D11137" s="59"/>
      <c r="E11137" s="43"/>
    </row>
    <row r="11138" spans="1:5" x14ac:dyDescent="0.25">
      <c r="A11138" s="57"/>
      <c r="B11138" s="58"/>
      <c r="C11138" s="59"/>
      <c r="D11138" s="59"/>
      <c r="E11138" s="43"/>
    </row>
    <row r="11139" spans="1:5" x14ac:dyDescent="0.25">
      <c r="A11139" s="57"/>
      <c r="B11139" s="58"/>
      <c r="C11139" s="59"/>
      <c r="D11139" s="59"/>
      <c r="E11139" s="43"/>
    </row>
    <row r="11140" spans="1:5" x14ac:dyDescent="0.25">
      <c r="A11140" s="57"/>
      <c r="B11140" s="58"/>
      <c r="C11140" s="59"/>
      <c r="D11140" s="59"/>
      <c r="E11140" s="43"/>
    </row>
    <row r="11141" spans="1:5" x14ac:dyDescent="0.25">
      <c r="A11141" s="57"/>
      <c r="B11141" s="58"/>
      <c r="C11141" s="59"/>
      <c r="D11141" s="59"/>
      <c r="E11141" s="43"/>
    </row>
    <row r="11142" spans="1:5" x14ac:dyDescent="0.25">
      <c r="A11142" s="57"/>
      <c r="B11142" s="58"/>
      <c r="C11142" s="59"/>
      <c r="D11142" s="59"/>
      <c r="E11142" s="43"/>
    </row>
    <row r="11143" spans="1:5" x14ac:dyDescent="0.25">
      <c r="A11143" s="57"/>
      <c r="B11143" s="58"/>
      <c r="C11143" s="59"/>
      <c r="D11143" s="59"/>
      <c r="E11143" s="43"/>
    </row>
    <row r="11144" spans="1:5" x14ac:dyDescent="0.25">
      <c r="A11144" s="57"/>
      <c r="B11144" s="58"/>
      <c r="C11144" s="59"/>
      <c r="D11144" s="59"/>
      <c r="E11144" s="43"/>
    </row>
    <row r="11145" spans="1:5" x14ac:dyDescent="0.25">
      <c r="A11145" s="57"/>
      <c r="B11145" s="58"/>
      <c r="C11145" s="59"/>
      <c r="D11145" s="59"/>
      <c r="E11145" s="43"/>
    </row>
    <row r="11146" spans="1:5" x14ac:dyDescent="0.25">
      <c r="A11146" s="57"/>
      <c r="B11146" s="58"/>
      <c r="C11146" s="59"/>
      <c r="D11146" s="59"/>
      <c r="E11146" s="43"/>
    </row>
    <row r="11147" spans="1:5" x14ac:dyDescent="0.25">
      <c r="A11147" s="57"/>
      <c r="B11147" s="58"/>
      <c r="C11147" s="59"/>
      <c r="D11147" s="59"/>
      <c r="E11147" s="43"/>
    </row>
    <row r="11148" spans="1:5" x14ac:dyDescent="0.25">
      <c r="A11148" s="57"/>
      <c r="B11148" s="58"/>
      <c r="C11148" s="59"/>
      <c r="D11148" s="59"/>
      <c r="E11148" s="43"/>
    </row>
    <row r="11149" spans="1:5" x14ac:dyDescent="0.25">
      <c r="A11149" s="57"/>
      <c r="B11149" s="58"/>
      <c r="C11149" s="59"/>
      <c r="D11149" s="59"/>
      <c r="E11149" s="43"/>
    </row>
    <row r="11150" spans="1:5" x14ac:dyDescent="0.25">
      <c r="A11150" s="57"/>
      <c r="B11150" s="58"/>
      <c r="C11150" s="59"/>
      <c r="D11150" s="59"/>
      <c r="E11150" s="43"/>
    </row>
    <row r="11151" spans="1:5" x14ac:dyDescent="0.25">
      <c r="A11151" s="57"/>
      <c r="B11151" s="58"/>
      <c r="C11151" s="59"/>
      <c r="D11151" s="59"/>
      <c r="E11151" s="43"/>
    </row>
    <row r="11152" spans="1:5" x14ac:dyDescent="0.25">
      <c r="A11152" s="57"/>
      <c r="B11152" s="58"/>
      <c r="C11152" s="59"/>
      <c r="D11152" s="59"/>
      <c r="E11152" s="43"/>
    </row>
    <row r="11153" spans="1:5" x14ac:dyDescent="0.25">
      <c r="A11153" s="57"/>
      <c r="B11153" s="58"/>
      <c r="C11153" s="59"/>
      <c r="D11153" s="59"/>
      <c r="E11153" s="43"/>
    </row>
    <row r="11154" spans="1:5" x14ac:dyDescent="0.25">
      <c r="A11154" s="57"/>
      <c r="B11154" s="58"/>
      <c r="C11154" s="59"/>
      <c r="D11154" s="59"/>
      <c r="E11154" s="43"/>
    </row>
    <row r="11155" spans="1:5" x14ac:dyDescent="0.25">
      <c r="A11155" s="57"/>
      <c r="B11155" s="58"/>
      <c r="C11155" s="59"/>
      <c r="D11155" s="59"/>
      <c r="E11155" s="43"/>
    </row>
    <row r="11156" spans="1:5" x14ac:dyDescent="0.25">
      <c r="A11156" s="57"/>
      <c r="B11156" s="58"/>
      <c r="C11156" s="59"/>
      <c r="D11156" s="59"/>
      <c r="E11156" s="43"/>
    </row>
    <row r="11157" spans="1:5" x14ac:dyDescent="0.25">
      <c r="A11157" s="57"/>
      <c r="B11157" s="58"/>
      <c r="C11157" s="59"/>
      <c r="D11157" s="59"/>
      <c r="E11157" s="43"/>
    </row>
    <row r="11158" spans="1:5" x14ac:dyDescent="0.25">
      <c r="A11158" s="57"/>
      <c r="B11158" s="58"/>
      <c r="C11158" s="59"/>
      <c r="D11158" s="59"/>
      <c r="E11158" s="43"/>
    </row>
    <row r="11159" spans="1:5" x14ac:dyDescent="0.25">
      <c r="A11159" s="57"/>
      <c r="B11159" s="58"/>
      <c r="C11159" s="59"/>
      <c r="D11159" s="59"/>
      <c r="E11159" s="43"/>
    </row>
    <row r="11160" spans="1:5" x14ac:dyDescent="0.25">
      <c r="A11160" s="57"/>
      <c r="B11160" s="58"/>
      <c r="C11160" s="59"/>
      <c r="D11160" s="59"/>
      <c r="E11160" s="43"/>
    </row>
    <row r="11161" spans="1:5" x14ac:dyDescent="0.25">
      <c r="A11161" s="57"/>
      <c r="B11161" s="58"/>
      <c r="C11161" s="59"/>
      <c r="D11161" s="59"/>
      <c r="E11161" s="43"/>
    </row>
    <row r="11162" spans="1:5" x14ac:dyDescent="0.25">
      <c r="A11162" s="57"/>
      <c r="B11162" s="58"/>
      <c r="C11162" s="59"/>
      <c r="D11162" s="59"/>
      <c r="E11162" s="43"/>
    </row>
    <row r="11163" spans="1:5" x14ac:dyDescent="0.25">
      <c r="A11163" s="57"/>
      <c r="B11163" s="58"/>
      <c r="C11163" s="59"/>
      <c r="D11163" s="59"/>
      <c r="E11163" s="43"/>
    </row>
    <row r="11164" spans="1:5" x14ac:dyDescent="0.25">
      <c r="A11164" s="57"/>
      <c r="B11164" s="58"/>
      <c r="C11164" s="59"/>
      <c r="D11164" s="59"/>
      <c r="E11164" s="43"/>
    </row>
    <row r="11165" spans="1:5" x14ac:dyDescent="0.25">
      <c r="A11165" s="57"/>
      <c r="B11165" s="58"/>
      <c r="C11165" s="59"/>
      <c r="D11165" s="59"/>
      <c r="E11165" s="43"/>
    </row>
    <row r="11166" spans="1:5" x14ac:dyDescent="0.25">
      <c r="A11166" s="57"/>
      <c r="B11166" s="58"/>
      <c r="C11166" s="59"/>
      <c r="D11166" s="59"/>
      <c r="E11166" s="43"/>
    </row>
    <row r="11167" spans="1:5" x14ac:dyDescent="0.25">
      <c r="A11167" s="57"/>
      <c r="B11167" s="58"/>
      <c r="C11167" s="59"/>
      <c r="D11167" s="59"/>
      <c r="E11167" s="43"/>
    </row>
    <row r="11168" spans="1:5" x14ac:dyDescent="0.25">
      <c r="A11168" s="57"/>
      <c r="B11168" s="58"/>
      <c r="C11168" s="59"/>
      <c r="D11168" s="59"/>
      <c r="E11168" s="43"/>
    </row>
    <row r="11169" spans="1:5" x14ac:dyDescent="0.25">
      <c r="A11169" s="57"/>
      <c r="B11169" s="58"/>
      <c r="C11169" s="59"/>
      <c r="D11169" s="59"/>
      <c r="E11169" s="43"/>
    </row>
    <row r="11170" spans="1:5" x14ac:dyDescent="0.25">
      <c r="A11170" s="57"/>
      <c r="B11170" s="58"/>
      <c r="C11170" s="59"/>
      <c r="D11170" s="59"/>
      <c r="E11170" s="43"/>
    </row>
    <row r="11171" spans="1:5" x14ac:dyDescent="0.25">
      <c r="A11171" s="57"/>
      <c r="B11171" s="58"/>
      <c r="C11171" s="59"/>
      <c r="D11171" s="59"/>
      <c r="E11171" s="43"/>
    </row>
    <row r="11172" spans="1:5" x14ac:dyDescent="0.25">
      <c r="A11172" s="57"/>
      <c r="B11172" s="58"/>
      <c r="C11172" s="59"/>
      <c r="D11172" s="59"/>
      <c r="E11172" s="43"/>
    </row>
    <row r="11173" spans="1:5" x14ac:dyDescent="0.25">
      <c r="A11173" s="57"/>
      <c r="B11173" s="58"/>
      <c r="C11173" s="59"/>
      <c r="D11173" s="59"/>
      <c r="E11173" s="43"/>
    </row>
    <row r="11174" spans="1:5" x14ac:dyDescent="0.25">
      <c r="A11174" s="57"/>
      <c r="B11174" s="58"/>
      <c r="C11174" s="59"/>
      <c r="D11174" s="59"/>
      <c r="E11174" s="43"/>
    </row>
    <row r="11175" spans="1:5" x14ac:dyDescent="0.25">
      <c r="A11175" s="57"/>
      <c r="B11175" s="58"/>
      <c r="C11175" s="59"/>
      <c r="D11175" s="59"/>
      <c r="E11175" s="43"/>
    </row>
    <row r="11176" spans="1:5" x14ac:dyDescent="0.25">
      <c r="A11176" s="57"/>
      <c r="B11176" s="58"/>
      <c r="C11176" s="59"/>
      <c r="D11176" s="59"/>
      <c r="E11176" s="43"/>
    </row>
    <row r="11177" spans="1:5" x14ac:dyDescent="0.25">
      <c r="A11177" s="57"/>
      <c r="B11177" s="58"/>
      <c r="C11177" s="59"/>
      <c r="D11177" s="59"/>
      <c r="E11177" s="43"/>
    </row>
    <row r="11178" spans="1:5" x14ac:dyDescent="0.25">
      <c r="A11178" s="57"/>
      <c r="B11178" s="58"/>
      <c r="C11178" s="59"/>
      <c r="D11178" s="59"/>
      <c r="E11178" s="43"/>
    </row>
    <row r="11179" spans="1:5" x14ac:dyDescent="0.25">
      <c r="A11179" s="57"/>
      <c r="B11179" s="58"/>
      <c r="C11179" s="59"/>
      <c r="D11179" s="59"/>
      <c r="E11179" s="43"/>
    </row>
    <row r="11180" spans="1:5" x14ac:dyDescent="0.25">
      <c r="A11180" s="57"/>
      <c r="B11180" s="58"/>
      <c r="C11180" s="59"/>
      <c r="D11180" s="59"/>
      <c r="E11180" s="43"/>
    </row>
    <row r="11181" spans="1:5" x14ac:dyDescent="0.25">
      <c r="A11181" s="57"/>
      <c r="B11181" s="58"/>
      <c r="C11181" s="59"/>
      <c r="D11181" s="59"/>
      <c r="E11181" s="43"/>
    </row>
    <row r="11182" spans="1:5" x14ac:dyDescent="0.25">
      <c r="A11182" s="57"/>
      <c r="B11182" s="58"/>
      <c r="C11182" s="59"/>
      <c r="D11182" s="59"/>
      <c r="E11182" s="43"/>
    </row>
    <row r="11183" spans="1:5" x14ac:dyDescent="0.25">
      <c r="A11183" s="57"/>
      <c r="B11183" s="58"/>
      <c r="C11183" s="59"/>
      <c r="D11183" s="59"/>
      <c r="E11183" s="43"/>
    </row>
    <row r="11184" spans="1:5" x14ac:dyDescent="0.25">
      <c r="A11184" s="57"/>
      <c r="B11184" s="58"/>
      <c r="C11184" s="59"/>
      <c r="D11184" s="59"/>
      <c r="E11184" s="43"/>
    </row>
    <row r="11185" spans="1:5" x14ac:dyDescent="0.25">
      <c r="A11185" s="57"/>
      <c r="B11185" s="58"/>
      <c r="C11185" s="59"/>
      <c r="D11185" s="59"/>
      <c r="E11185" s="43"/>
    </row>
    <row r="11186" spans="1:5" x14ac:dyDescent="0.25">
      <c r="A11186" s="57"/>
      <c r="B11186" s="58"/>
      <c r="C11186" s="59"/>
      <c r="D11186" s="59"/>
      <c r="E11186" s="43"/>
    </row>
    <row r="11187" spans="1:5" x14ac:dyDescent="0.25">
      <c r="A11187" s="57"/>
      <c r="B11187" s="58"/>
      <c r="C11187" s="59"/>
      <c r="D11187" s="59"/>
      <c r="E11187" s="43"/>
    </row>
    <row r="11188" spans="1:5" x14ac:dyDescent="0.25">
      <c r="A11188" s="57"/>
      <c r="B11188" s="58"/>
      <c r="C11188" s="59"/>
      <c r="D11188" s="59"/>
      <c r="E11188" s="43"/>
    </row>
    <row r="11189" spans="1:5" x14ac:dyDescent="0.25">
      <c r="A11189" s="57"/>
      <c r="B11189" s="58"/>
      <c r="C11189" s="59"/>
      <c r="D11189" s="59"/>
      <c r="E11189" s="43"/>
    </row>
    <row r="11190" spans="1:5" x14ac:dyDescent="0.25">
      <c r="A11190" s="57"/>
      <c r="B11190" s="58"/>
      <c r="C11190" s="59"/>
      <c r="D11190" s="59"/>
      <c r="E11190" s="43"/>
    </row>
    <row r="11191" spans="1:5" x14ac:dyDescent="0.25">
      <c r="A11191" s="57"/>
      <c r="B11191" s="58"/>
      <c r="C11191" s="59"/>
      <c r="D11191" s="59"/>
      <c r="E11191" s="43"/>
    </row>
    <row r="11192" spans="1:5" x14ac:dyDescent="0.25">
      <c r="A11192" s="57"/>
      <c r="B11192" s="58"/>
      <c r="C11192" s="59"/>
      <c r="D11192" s="59"/>
      <c r="E11192" s="43"/>
    </row>
    <row r="11193" spans="1:5" x14ac:dyDescent="0.25">
      <c r="A11193" s="57"/>
      <c r="B11193" s="58"/>
      <c r="C11193" s="59"/>
      <c r="D11193" s="59"/>
      <c r="E11193" s="43"/>
    </row>
    <row r="11194" spans="1:5" x14ac:dyDescent="0.25">
      <c r="A11194" s="57"/>
      <c r="B11194" s="58"/>
      <c r="C11194" s="59"/>
      <c r="D11194" s="59"/>
      <c r="E11194" s="43"/>
    </row>
    <row r="11195" spans="1:5" x14ac:dyDescent="0.25">
      <c r="A11195" s="57"/>
      <c r="B11195" s="58"/>
      <c r="C11195" s="59"/>
      <c r="D11195" s="59"/>
      <c r="E11195" s="43"/>
    </row>
    <row r="11196" spans="1:5" x14ac:dyDescent="0.25">
      <c r="A11196" s="57"/>
      <c r="B11196" s="58"/>
      <c r="C11196" s="59"/>
      <c r="D11196" s="59"/>
      <c r="E11196" s="43"/>
    </row>
    <row r="11197" spans="1:5" x14ac:dyDescent="0.25">
      <c r="A11197" s="57"/>
      <c r="B11197" s="58"/>
      <c r="C11197" s="59"/>
      <c r="D11197" s="59"/>
      <c r="E11197" s="43"/>
    </row>
    <row r="11198" spans="1:5" x14ac:dyDescent="0.25">
      <c r="A11198" s="57"/>
      <c r="B11198" s="58"/>
      <c r="C11198" s="59"/>
      <c r="D11198" s="59"/>
      <c r="E11198" s="43"/>
    </row>
    <row r="11199" spans="1:5" x14ac:dyDescent="0.25">
      <c r="A11199" s="57"/>
      <c r="B11199" s="58"/>
      <c r="C11199" s="59"/>
      <c r="D11199" s="59"/>
      <c r="E11199" s="43"/>
    </row>
    <row r="11200" spans="1:5" x14ac:dyDescent="0.25">
      <c r="A11200" s="57"/>
      <c r="B11200" s="58"/>
      <c r="C11200" s="59"/>
      <c r="D11200" s="59"/>
      <c r="E11200" s="43"/>
    </row>
    <row r="11201" spans="1:5" x14ac:dyDescent="0.25">
      <c r="A11201" s="57"/>
      <c r="B11201" s="58"/>
      <c r="C11201" s="59"/>
      <c r="D11201" s="59"/>
      <c r="E11201" s="43"/>
    </row>
    <row r="11202" spans="1:5" x14ac:dyDescent="0.25">
      <c r="A11202" s="57"/>
      <c r="B11202" s="58"/>
      <c r="C11202" s="59"/>
      <c r="D11202" s="59"/>
      <c r="E11202" s="43"/>
    </row>
    <row r="11203" spans="1:5" x14ac:dyDescent="0.25">
      <c r="A11203" s="57"/>
      <c r="B11203" s="58"/>
      <c r="C11203" s="59"/>
      <c r="D11203" s="59"/>
      <c r="E11203" s="43"/>
    </row>
    <row r="11204" spans="1:5" x14ac:dyDescent="0.25">
      <c r="A11204" s="57"/>
      <c r="B11204" s="58"/>
      <c r="C11204" s="59"/>
      <c r="D11204" s="59"/>
      <c r="E11204" s="43"/>
    </row>
    <row r="11205" spans="1:5" x14ac:dyDescent="0.25">
      <c r="A11205" s="57"/>
      <c r="B11205" s="58"/>
      <c r="C11205" s="59"/>
      <c r="D11205" s="59"/>
      <c r="E11205" s="43"/>
    </row>
    <row r="11206" spans="1:5" x14ac:dyDescent="0.25">
      <c r="A11206" s="57"/>
      <c r="B11206" s="58"/>
      <c r="C11206" s="59"/>
      <c r="D11206" s="59"/>
      <c r="E11206" s="43"/>
    </row>
    <row r="11207" spans="1:5" x14ac:dyDescent="0.25">
      <c r="A11207" s="57"/>
      <c r="B11207" s="58"/>
      <c r="C11207" s="59"/>
      <c r="D11207" s="59"/>
      <c r="E11207" s="43"/>
    </row>
    <row r="11208" spans="1:5" x14ac:dyDescent="0.25">
      <c r="A11208" s="57"/>
      <c r="B11208" s="58"/>
      <c r="C11208" s="59"/>
      <c r="D11208" s="59"/>
      <c r="E11208" s="43"/>
    </row>
    <row r="11209" spans="1:5" x14ac:dyDescent="0.25">
      <c r="A11209" s="57"/>
      <c r="B11209" s="58"/>
      <c r="C11209" s="59"/>
      <c r="D11209" s="59"/>
      <c r="E11209" s="43"/>
    </row>
    <row r="11210" spans="1:5" x14ac:dyDescent="0.25">
      <c r="A11210" s="57"/>
      <c r="B11210" s="58"/>
      <c r="C11210" s="59"/>
      <c r="D11210" s="59"/>
      <c r="E11210" s="43"/>
    </row>
    <row r="11211" spans="1:5" x14ac:dyDescent="0.25">
      <c r="A11211" s="57"/>
      <c r="B11211" s="58"/>
      <c r="C11211" s="59"/>
      <c r="D11211" s="59"/>
      <c r="E11211" s="43"/>
    </row>
    <row r="11212" spans="1:5" x14ac:dyDescent="0.25">
      <c r="A11212" s="57"/>
      <c r="B11212" s="58"/>
      <c r="C11212" s="59"/>
      <c r="D11212" s="59"/>
      <c r="E11212" s="43"/>
    </row>
    <row r="11213" spans="1:5" x14ac:dyDescent="0.25">
      <c r="A11213" s="57"/>
      <c r="B11213" s="58"/>
      <c r="C11213" s="59"/>
      <c r="D11213" s="59"/>
      <c r="E11213" s="43"/>
    </row>
    <row r="11214" spans="1:5" x14ac:dyDescent="0.25">
      <c r="A11214" s="57"/>
      <c r="B11214" s="58"/>
      <c r="C11214" s="59"/>
      <c r="D11214" s="59"/>
      <c r="E11214" s="43"/>
    </row>
    <row r="11215" spans="1:5" x14ac:dyDescent="0.25">
      <c r="A11215" s="57"/>
      <c r="B11215" s="58"/>
      <c r="C11215" s="59"/>
      <c r="D11215" s="59"/>
      <c r="E11215" s="43"/>
    </row>
    <row r="11216" spans="1:5" x14ac:dyDescent="0.25">
      <c r="A11216" s="57"/>
      <c r="B11216" s="58"/>
      <c r="C11216" s="59"/>
      <c r="D11216" s="59"/>
      <c r="E11216" s="43"/>
    </row>
    <row r="11217" spans="1:5" x14ac:dyDescent="0.25">
      <c r="A11217" s="57"/>
      <c r="B11217" s="58"/>
      <c r="C11217" s="59"/>
      <c r="D11217" s="59"/>
      <c r="E11217" s="43"/>
    </row>
    <row r="11218" spans="1:5" x14ac:dyDescent="0.25">
      <c r="A11218" s="57"/>
      <c r="B11218" s="58"/>
      <c r="C11218" s="59"/>
      <c r="D11218" s="59"/>
      <c r="E11218" s="43"/>
    </row>
    <row r="11219" spans="1:5" x14ac:dyDescent="0.25">
      <c r="A11219" s="57"/>
      <c r="B11219" s="58"/>
      <c r="C11219" s="59"/>
      <c r="D11219" s="59"/>
      <c r="E11219" s="43"/>
    </row>
    <row r="11220" spans="1:5" x14ac:dyDescent="0.25">
      <c r="A11220" s="57"/>
      <c r="B11220" s="58"/>
      <c r="C11220" s="59"/>
      <c r="D11220" s="59"/>
      <c r="E11220" s="43"/>
    </row>
    <row r="11221" spans="1:5" x14ac:dyDescent="0.25">
      <c r="A11221" s="57"/>
      <c r="B11221" s="58"/>
      <c r="C11221" s="59"/>
      <c r="D11221" s="59"/>
      <c r="E11221" s="43"/>
    </row>
    <row r="11222" spans="1:5" x14ac:dyDescent="0.25">
      <c r="A11222" s="57"/>
      <c r="B11222" s="58"/>
      <c r="C11222" s="59"/>
      <c r="D11222" s="59"/>
      <c r="E11222" s="43"/>
    </row>
    <row r="11223" spans="1:5" x14ac:dyDescent="0.25">
      <c r="A11223" s="57"/>
      <c r="B11223" s="58"/>
      <c r="C11223" s="59"/>
      <c r="D11223" s="59"/>
      <c r="E11223" s="43"/>
    </row>
    <row r="11224" spans="1:5" x14ac:dyDescent="0.25">
      <c r="A11224" s="57"/>
      <c r="B11224" s="58"/>
      <c r="C11224" s="59"/>
      <c r="D11224" s="59"/>
      <c r="E11224" s="43"/>
    </row>
    <row r="11225" spans="1:5" x14ac:dyDescent="0.25">
      <c r="A11225" s="57"/>
      <c r="B11225" s="58"/>
      <c r="C11225" s="59"/>
      <c r="D11225" s="59"/>
      <c r="E11225" s="43"/>
    </row>
    <row r="11226" spans="1:5" x14ac:dyDescent="0.25">
      <c r="A11226" s="57"/>
      <c r="B11226" s="58"/>
      <c r="C11226" s="59"/>
      <c r="D11226" s="59"/>
      <c r="E11226" s="43"/>
    </row>
    <row r="11227" spans="1:5" x14ac:dyDescent="0.25">
      <c r="A11227" s="57"/>
      <c r="B11227" s="58"/>
      <c r="C11227" s="59"/>
      <c r="D11227" s="59"/>
      <c r="E11227" s="43"/>
    </row>
    <row r="11228" spans="1:5" x14ac:dyDescent="0.25">
      <c r="A11228" s="57"/>
      <c r="B11228" s="58"/>
      <c r="C11228" s="59"/>
      <c r="D11228" s="59"/>
      <c r="E11228" s="43"/>
    </row>
    <row r="11229" spans="1:5" x14ac:dyDescent="0.25">
      <c r="A11229" s="57"/>
      <c r="B11229" s="58"/>
      <c r="C11229" s="59"/>
      <c r="D11229" s="59"/>
      <c r="E11229" s="43"/>
    </row>
    <row r="11230" spans="1:5" x14ac:dyDescent="0.25">
      <c r="A11230" s="57"/>
      <c r="B11230" s="58"/>
      <c r="C11230" s="59"/>
      <c r="D11230" s="59"/>
      <c r="E11230" s="43"/>
    </row>
    <row r="11231" spans="1:5" x14ac:dyDescent="0.25">
      <c r="A11231" s="57"/>
      <c r="B11231" s="58"/>
      <c r="C11231" s="59"/>
      <c r="D11231" s="59"/>
      <c r="E11231" s="43"/>
    </row>
    <row r="11232" spans="1:5" x14ac:dyDescent="0.25">
      <c r="A11232" s="57"/>
      <c r="B11232" s="58"/>
      <c r="C11232" s="59"/>
      <c r="D11232" s="59"/>
      <c r="E11232" s="43"/>
    </row>
    <row r="11233" spans="1:5" x14ac:dyDescent="0.25">
      <c r="A11233" s="57"/>
      <c r="B11233" s="58"/>
      <c r="C11233" s="59"/>
      <c r="D11233" s="59"/>
      <c r="E11233" s="43"/>
    </row>
    <row r="11234" spans="1:5" x14ac:dyDescent="0.25">
      <c r="A11234" s="57"/>
      <c r="B11234" s="58"/>
      <c r="C11234" s="59"/>
      <c r="D11234" s="59"/>
      <c r="E11234" s="43"/>
    </row>
    <row r="11235" spans="1:5" x14ac:dyDescent="0.25">
      <c r="A11235" s="57"/>
      <c r="B11235" s="58"/>
      <c r="C11235" s="59"/>
      <c r="D11235" s="59"/>
      <c r="E11235" s="43"/>
    </row>
    <row r="11236" spans="1:5" x14ac:dyDescent="0.25">
      <c r="A11236" s="57"/>
      <c r="B11236" s="58"/>
      <c r="C11236" s="59"/>
      <c r="D11236" s="59"/>
      <c r="E11236" s="43"/>
    </row>
    <row r="11237" spans="1:5" x14ac:dyDescent="0.25">
      <c r="A11237" s="57"/>
      <c r="B11237" s="58"/>
      <c r="C11237" s="59"/>
      <c r="D11237" s="59"/>
      <c r="E11237" s="43"/>
    </row>
    <row r="11238" spans="1:5" x14ac:dyDescent="0.25">
      <c r="A11238" s="57"/>
      <c r="B11238" s="58"/>
      <c r="C11238" s="59"/>
      <c r="D11238" s="59"/>
      <c r="E11238" s="43"/>
    </row>
    <row r="11239" spans="1:5" x14ac:dyDescent="0.25">
      <c r="A11239" s="57"/>
      <c r="B11239" s="58"/>
      <c r="C11239" s="59"/>
      <c r="D11239" s="59"/>
      <c r="E11239" s="43"/>
    </row>
    <row r="11240" spans="1:5" x14ac:dyDescent="0.25">
      <c r="A11240" s="57"/>
      <c r="B11240" s="58"/>
      <c r="C11240" s="59"/>
      <c r="D11240" s="59"/>
      <c r="E11240" s="43"/>
    </row>
    <row r="11241" spans="1:5" x14ac:dyDescent="0.25">
      <c r="A11241" s="57"/>
      <c r="B11241" s="58"/>
      <c r="C11241" s="59"/>
      <c r="D11241" s="59"/>
      <c r="E11241" s="43"/>
    </row>
    <row r="11242" spans="1:5" x14ac:dyDescent="0.25">
      <c r="A11242" s="57"/>
      <c r="B11242" s="58"/>
      <c r="C11242" s="59"/>
      <c r="D11242" s="59"/>
      <c r="E11242" s="43"/>
    </row>
    <row r="11243" spans="1:5" x14ac:dyDescent="0.25">
      <c r="A11243" s="57"/>
      <c r="B11243" s="58"/>
      <c r="C11243" s="59"/>
      <c r="D11243" s="59"/>
      <c r="E11243" s="43"/>
    </row>
    <row r="11244" spans="1:5" x14ac:dyDescent="0.25">
      <c r="A11244" s="57"/>
      <c r="B11244" s="58"/>
      <c r="C11244" s="59"/>
      <c r="D11244" s="59"/>
      <c r="E11244" s="43"/>
    </row>
    <row r="11245" spans="1:5" x14ac:dyDescent="0.25">
      <c r="A11245" s="57"/>
      <c r="B11245" s="58"/>
      <c r="C11245" s="59"/>
      <c r="D11245" s="59"/>
      <c r="E11245" s="43"/>
    </row>
    <row r="11246" spans="1:5" x14ac:dyDescent="0.25">
      <c r="A11246" s="57"/>
      <c r="B11246" s="58"/>
      <c r="C11246" s="59"/>
      <c r="D11246" s="59"/>
      <c r="E11246" s="43"/>
    </row>
    <row r="11247" spans="1:5" x14ac:dyDescent="0.25">
      <c r="A11247" s="57"/>
      <c r="B11247" s="58"/>
      <c r="C11247" s="59"/>
      <c r="D11247" s="59"/>
      <c r="E11247" s="43"/>
    </row>
    <row r="11248" spans="1:5" x14ac:dyDescent="0.25">
      <c r="A11248" s="57"/>
      <c r="B11248" s="58"/>
      <c r="C11248" s="59"/>
      <c r="D11248" s="59"/>
      <c r="E11248" s="43"/>
    </row>
    <row r="11249" spans="1:5" x14ac:dyDescent="0.25">
      <c r="A11249" s="57"/>
      <c r="B11249" s="58"/>
      <c r="C11249" s="59"/>
      <c r="D11249" s="59"/>
      <c r="E11249" s="43"/>
    </row>
    <row r="11250" spans="1:5" x14ac:dyDescent="0.25">
      <c r="A11250" s="57"/>
      <c r="B11250" s="58"/>
      <c r="C11250" s="59"/>
      <c r="D11250" s="59"/>
      <c r="E11250" s="43"/>
    </row>
    <row r="11251" spans="1:5" x14ac:dyDescent="0.25">
      <c r="A11251" s="57"/>
      <c r="B11251" s="58"/>
      <c r="C11251" s="59"/>
      <c r="D11251" s="59"/>
      <c r="E11251" s="43"/>
    </row>
    <row r="11252" spans="1:5" x14ac:dyDescent="0.25">
      <c r="A11252" s="57"/>
      <c r="B11252" s="58"/>
      <c r="C11252" s="59"/>
      <c r="D11252" s="59"/>
      <c r="E11252" s="43"/>
    </row>
    <row r="11253" spans="1:5" x14ac:dyDescent="0.25">
      <c r="A11253" s="57"/>
      <c r="B11253" s="58"/>
      <c r="C11253" s="59"/>
      <c r="D11253" s="59"/>
      <c r="E11253" s="43"/>
    </row>
    <row r="11254" spans="1:5" x14ac:dyDescent="0.25">
      <c r="A11254" s="57"/>
      <c r="B11254" s="58"/>
      <c r="C11254" s="59"/>
      <c r="D11254" s="59"/>
      <c r="E11254" s="43"/>
    </row>
    <row r="11255" spans="1:5" x14ac:dyDescent="0.25">
      <c r="A11255" s="57"/>
      <c r="B11255" s="58"/>
      <c r="C11255" s="59"/>
      <c r="D11255" s="59"/>
      <c r="E11255" s="43"/>
    </row>
    <row r="11256" spans="1:5" x14ac:dyDescent="0.25">
      <c r="A11256" s="57"/>
      <c r="B11256" s="58"/>
      <c r="C11256" s="59"/>
      <c r="D11256" s="59"/>
      <c r="E11256" s="43"/>
    </row>
    <row r="11257" spans="1:5" x14ac:dyDescent="0.25">
      <c r="A11257" s="57"/>
      <c r="B11257" s="58"/>
      <c r="C11257" s="59"/>
      <c r="D11257" s="59"/>
      <c r="E11257" s="43"/>
    </row>
    <row r="11258" spans="1:5" x14ac:dyDescent="0.25">
      <c r="A11258" s="57"/>
      <c r="B11258" s="58"/>
      <c r="C11258" s="59"/>
      <c r="D11258" s="59"/>
      <c r="E11258" s="43"/>
    </row>
    <row r="11259" spans="1:5" x14ac:dyDescent="0.25">
      <c r="A11259" s="57"/>
      <c r="B11259" s="58"/>
      <c r="C11259" s="59"/>
      <c r="D11259" s="59"/>
      <c r="E11259" s="43"/>
    </row>
    <row r="11260" spans="1:5" x14ac:dyDescent="0.25">
      <c r="A11260" s="57"/>
      <c r="B11260" s="58"/>
      <c r="C11260" s="59"/>
      <c r="D11260" s="59"/>
      <c r="E11260" s="43"/>
    </row>
    <row r="11261" spans="1:5" x14ac:dyDescent="0.25">
      <c r="A11261" s="57"/>
      <c r="B11261" s="58"/>
      <c r="C11261" s="59"/>
      <c r="D11261" s="59"/>
      <c r="E11261" s="43"/>
    </row>
    <row r="11262" spans="1:5" x14ac:dyDescent="0.25">
      <c r="A11262" s="57"/>
      <c r="B11262" s="58"/>
      <c r="C11262" s="59"/>
      <c r="D11262" s="59"/>
      <c r="E11262" s="43"/>
    </row>
    <row r="11263" spans="1:5" x14ac:dyDescent="0.25">
      <c r="A11263" s="57"/>
      <c r="B11263" s="58"/>
      <c r="C11263" s="59"/>
      <c r="D11263" s="59"/>
      <c r="E11263" s="43"/>
    </row>
    <row r="11264" spans="1:5" x14ac:dyDescent="0.25">
      <c r="A11264" s="57"/>
      <c r="B11264" s="58"/>
      <c r="C11264" s="59"/>
      <c r="D11264" s="59"/>
      <c r="E11264" s="43"/>
    </row>
    <row r="11265" spans="1:5" x14ac:dyDescent="0.25">
      <c r="A11265" s="57"/>
      <c r="B11265" s="58"/>
      <c r="C11265" s="59"/>
      <c r="D11265" s="59"/>
      <c r="E11265" s="43"/>
    </row>
    <row r="11266" spans="1:5" x14ac:dyDescent="0.25">
      <c r="A11266" s="57"/>
      <c r="B11266" s="58"/>
      <c r="C11266" s="59"/>
      <c r="D11266" s="59"/>
      <c r="E11266" s="43"/>
    </row>
    <row r="11267" spans="1:5" x14ac:dyDescent="0.25">
      <c r="A11267" s="57"/>
      <c r="B11267" s="58"/>
      <c r="C11267" s="59"/>
      <c r="D11267" s="59"/>
      <c r="E11267" s="43"/>
    </row>
    <row r="11268" spans="1:5" x14ac:dyDescent="0.25">
      <c r="A11268" s="57"/>
      <c r="B11268" s="58"/>
      <c r="C11268" s="59"/>
      <c r="D11268" s="59"/>
      <c r="E11268" s="43"/>
    </row>
    <row r="11269" spans="1:5" x14ac:dyDescent="0.25">
      <c r="A11269" s="57"/>
      <c r="B11269" s="58"/>
      <c r="C11269" s="59"/>
      <c r="D11269" s="59"/>
      <c r="E11269" s="43"/>
    </row>
    <row r="11270" spans="1:5" x14ac:dyDescent="0.25">
      <c r="A11270" s="57"/>
      <c r="B11270" s="58"/>
      <c r="C11270" s="59"/>
      <c r="D11270" s="59"/>
      <c r="E11270" s="43"/>
    </row>
    <row r="11271" spans="1:5" x14ac:dyDescent="0.25">
      <c r="A11271" s="57"/>
      <c r="B11271" s="58"/>
      <c r="C11271" s="59"/>
      <c r="D11271" s="59"/>
      <c r="E11271" s="43"/>
    </row>
    <row r="11272" spans="1:5" x14ac:dyDescent="0.25">
      <c r="A11272" s="57"/>
      <c r="B11272" s="58"/>
      <c r="C11272" s="59"/>
      <c r="D11272" s="59"/>
      <c r="E11272" s="43"/>
    </row>
    <row r="11273" spans="1:5" x14ac:dyDescent="0.25">
      <c r="A11273" s="57"/>
      <c r="B11273" s="58"/>
      <c r="C11273" s="59"/>
      <c r="D11273" s="59"/>
      <c r="E11273" s="43"/>
    </row>
    <row r="11274" spans="1:5" x14ac:dyDescent="0.25">
      <c r="A11274" s="57"/>
      <c r="B11274" s="58"/>
      <c r="C11274" s="59"/>
      <c r="D11274" s="59"/>
      <c r="E11274" s="43"/>
    </row>
    <row r="11275" spans="1:5" x14ac:dyDescent="0.25">
      <c r="A11275" s="57"/>
      <c r="B11275" s="58"/>
      <c r="C11275" s="59"/>
      <c r="D11275" s="59"/>
      <c r="E11275" s="43"/>
    </row>
    <row r="11276" spans="1:5" x14ac:dyDescent="0.25">
      <c r="A11276" s="57"/>
      <c r="B11276" s="58"/>
      <c r="C11276" s="59"/>
      <c r="D11276" s="59"/>
      <c r="E11276" s="43"/>
    </row>
    <row r="11277" spans="1:5" x14ac:dyDescent="0.25">
      <c r="A11277" s="57"/>
      <c r="B11277" s="58"/>
      <c r="C11277" s="59"/>
      <c r="D11277" s="59"/>
      <c r="E11277" s="43"/>
    </row>
    <row r="11278" spans="1:5" x14ac:dyDescent="0.25">
      <c r="A11278" s="57"/>
      <c r="B11278" s="58"/>
      <c r="C11278" s="59"/>
      <c r="D11278" s="59"/>
      <c r="E11278" s="43"/>
    </row>
    <row r="11279" spans="1:5" x14ac:dyDescent="0.25">
      <c r="A11279" s="57"/>
      <c r="B11279" s="58"/>
      <c r="C11279" s="59"/>
      <c r="D11279" s="59"/>
      <c r="E11279" s="43"/>
    </row>
    <row r="11280" spans="1:5" x14ac:dyDescent="0.25">
      <c r="A11280" s="57"/>
      <c r="B11280" s="58"/>
      <c r="C11280" s="59"/>
      <c r="D11280" s="59"/>
      <c r="E11280" s="43"/>
    </row>
    <row r="11281" spans="1:5" x14ac:dyDescent="0.25">
      <c r="A11281" s="57"/>
      <c r="B11281" s="58"/>
      <c r="C11281" s="59"/>
      <c r="D11281" s="59"/>
      <c r="E11281" s="43"/>
    </row>
    <row r="11282" spans="1:5" x14ac:dyDescent="0.25">
      <c r="A11282" s="57"/>
      <c r="B11282" s="58"/>
      <c r="C11282" s="59"/>
      <c r="D11282" s="59"/>
      <c r="E11282" s="43"/>
    </row>
    <row r="11283" spans="1:5" x14ac:dyDescent="0.25">
      <c r="A11283" s="57"/>
      <c r="B11283" s="58"/>
      <c r="C11283" s="59"/>
      <c r="D11283" s="59"/>
      <c r="E11283" s="43"/>
    </row>
    <row r="11284" spans="1:5" x14ac:dyDescent="0.25">
      <c r="A11284" s="57"/>
      <c r="B11284" s="58"/>
      <c r="C11284" s="59"/>
      <c r="D11284" s="59"/>
      <c r="E11284" s="43"/>
    </row>
    <row r="11285" spans="1:5" x14ac:dyDescent="0.25">
      <c r="A11285" s="57"/>
      <c r="B11285" s="58"/>
      <c r="C11285" s="59"/>
      <c r="D11285" s="59"/>
      <c r="E11285" s="43"/>
    </row>
    <row r="11286" spans="1:5" x14ac:dyDescent="0.25">
      <c r="A11286" s="57"/>
      <c r="B11286" s="58"/>
      <c r="C11286" s="59"/>
      <c r="D11286" s="59"/>
      <c r="E11286" s="43"/>
    </row>
    <row r="11287" spans="1:5" x14ac:dyDescent="0.25">
      <c r="A11287" s="57"/>
      <c r="B11287" s="58"/>
      <c r="C11287" s="59"/>
      <c r="D11287" s="59"/>
      <c r="E11287" s="43"/>
    </row>
    <row r="11288" spans="1:5" x14ac:dyDescent="0.25">
      <c r="A11288" s="57"/>
      <c r="B11288" s="58"/>
      <c r="C11288" s="59"/>
      <c r="D11288" s="59"/>
      <c r="E11288" s="43"/>
    </row>
    <row r="11289" spans="1:5" x14ac:dyDescent="0.25">
      <c r="A11289" s="57"/>
      <c r="B11289" s="58"/>
      <c r="C11289" s="59"/>
      <c r="D11289" s="59"/>
      <c r="E11289" s="43"/>
    </row>
    <row r="11290" spans="1:5" x14ac:dyDescent="0.25">
      <c r="A11290" s="57"/>
      <c r="B11290" s="58"/>
      <c r="C11290" s="59"/>
      <c r="D11290" s="59"/>
      <c r="E11290" s="43"/>
    </row>
    <row r="11291" spans="1:5" x14ac:dyDescent="0.25">
      <c r="A11291" s="57"/>
      <c r="B11291" s="58"/>
      <c r="C11291" s="59"/>
      <c r="D11291" s="59"/>
      <c r="E11291" s="43"/>
    </row>
    <row r="11292" spans="1:5" x14ac:dyDescent="0.25">
      <c r="A11292" s="57"/>
      <c r="B11292" s="58"/>
      <c r="C11292" s="59"/>
      <c r="D11292" s="59"/>
      <c r="E11292" s="43"/>
    </row>
    <row r="11293" spans="1:5" x14ac:dyDescent="0.25">
      <c r="A11293" s="57"/>
      <c r="B11293" s="58"/>
      <c r="C11293" s="59"/>
      <c r="D11293" s="59"/>
      <c r="E11293" s="43"/>
    </row>
    <row r="11294" spans="1:5" x14ac:dyDescent="0.25">
      <c r="A11294" s="57"/>
      <c r="B11294" s="58"/>
      <c r="C11294" s="59"/>
      <c r="D11294" s="59"/>
      <c r="E11294" s="43"/>
    </row>
    <row r="11295" spans="1:5" x14ac:dyDescent="0.25">
      <c r="A11295" s="57"/>
      <c r="B11295" s="58"/>
      <c r="C11295" s="59"/>
      <c r="D11295" s="59"/>
      <c r="E11295" s="43"/>
    </row>
    <row r="11296" spans="1:5" x14ac:dyDescent="0.25">
      <c r="A11296" s="57"/>
      <c r="B11296" s="58"/>
      <c r="C11296" s="59"/>
      <c r="D11296" s="59"/>
      <c r="E11296" s="43"/>
    </row>
    <row r="11297" spans="1:5" x14ac:dyDescent="0.25">
      <c r="A11297" s="57"/>
      <c r="B11297" s="58"/>
      <c r="C11297" s="59"/>
      <c r="D11297" s="59"/>
      <c r="E11297" s="43"/>
    </row>
    <row r="11298" spans="1:5" x14ac:dyDescent="0.25">
      <c r="A11298" s="57"/>
      <c r="B11298" s="58"/>
      <c r="C11298" s="59"/>
      <c r="D11298" s="59"/>
      <c r="E11298" s="43"/>
    </row>
    <row r="11299" spans="1:5" x14ac:dyDescent="0.25">
      <c r="A11299" s="57"/>
      <c r="B11299" s="58"/>
      <c r="C11299" s="59"/>
      <c r="D11299" s="59"/>
      <c r="E11299" s="43"/>
    </row>
    <row r="11300" spans="1:5" x14ac:dyDescent="0.25">
      <c r="A11300" s="57"/>
      <c r="B11300" s="58"/>
      <c r="C11300" s="59"/>
      <c r="D11300" s="59"/>
      <c r="E11300" s="43"/>
    </row>
    <row r="11301" spans="1:5" x14ac:dyDescent="0.25">
      <c r="A11301" s="57"/>
      <c r="B11301" s="58"/>
      <c r="C11301" s="59"/>
      <c r="D11301" s="59"/>
      <c r="E11301" s="43"/>
    </row>
    <row r="11302" spans="1:5" x14ac:dyDescent="0.25">
      <c r="A11302" s="57"/>
      <c r="B11302" s="58"/>
      <c r="C11302" s="59"/>
      <c r="D11302" s="59"/>
      <c r="E11302" s="43"/>
    </row>
    <row r="11303" spans="1:5" x14ac:dyDescent="0.25">
      <c r="A11303" s="57"/>
      <c r="B11303" s="58"/>
      <c r="C11303" s="59"/>
      <c r="D11303" s="59"/>
      <c r="E11303" s="43"/>
    </row>
    <row r="11304" spans="1:5" x14ac:dyDescent="0.25">
      <c r="A11304" s="57"/>
      <c r="B11304" s="58"/>
      <c r="C11304" s="59"/>
      <c r="D11304" s="59"/>
      <c r="E11304" s="43"/>
    </row>
    <row r="11305" spans="1:5" x14ac:dyDescent="0.25">
      <c r="A11305" s="57"/>
      <c r="B11305" s="58"/>
      <c r="C11305" s="59"/>
      <c r="D11305" s="59"/>
      <c r="E11305" s="43"/>
    </row>
    <row r="11306" spans="1:5" x14ac:dyDescent="0.25">
      <c r="A11306" s="57"/>
      <c r="B11306" s="58"/>
      <c r="C11306" s="59"/>
      <c r="D11306" s="59"/>
      <c r="E11306" s="43"/>
    </row>
    <row r="11307" spans="1:5" x14ac:dyDescent="0.25">
      <c r="A11307" s="57"/>
      <c r="B11307" s="58"/>
      <c r="C11307" s="59"/>
      <c r="D11307" s="59"/>
      <c r="E11307" s="43"/>
    </row>
    <row r="11308" spans="1:5" x14ac:dyDescent="0.25">
      <c r="A11308" s="57"/>
      <c r="B11308" s="58"/>
      <c r="C11308" s="59"/>
      <c r="D11308" s="59"/>
      <c r="E11308" s="43"/>
    </row>
    <row r="11309" spans="1:5" x14ac:dyDescent="0.25">
      <c r="A11309" s="57"/>
      <c r="B11309" s="58"/>
      <c r="C11309" s="59"/>
      <c r="D11309" s="59"/>
      <c r="E11309" s="43"/>
    </row>
    <row r="11310" spans="1:5" x14ac:dyDescent="0.25">
      <c r="A11310" s="57"/>
      <c r="B11310" s="58"/>
      <c r="C11310" s="59"/>
      <c r="D11310" s="59"/>
      <c r="E11310" s="43"/>
    </row>
    <row r="11311" spans="1:5" x14ac:dyDescent="0.25">
      <c r="A11311" s="57"/>
      <c r="B11311" s="58"/>
      <c r="C11311" s="59"/>
      <c r="D11311" s="59"/>
      <c r="E11311" s="43"/>
    </row>
    <row r="11312" spans="1:5" x14ac:dyDescent="0.25">
      <c r="A11312" s="57"/>
      <c r="B11312" s="58"/>
      <c r="C11312" s="59"/>
      <c r="D11312" s="59"/>
      <c r="E11312" s="43"/>
    </row>
    <row r="11313" spans="1:5" x14ac:dyDescent="0.25">
      <c r="A11313" s="57"/>
      <c r="B11313" s="58"/>
      <c r="C11313" s="59"/>
      <c r="D11313" s="59"/>
      <c r="E11313" s="43"/>
    </row>
    <row r="11314" spans="1:5" x14ac:dyDescent="0.25">
      <c r="A11314" s="57"/>
      <c r="B11314" s="58"/>
      <c r="C11314" s="59"/>
      <c r="D11314" s="59"/>
      <c r="E11314" s="43"/>
    </row>
    <row r="11315" spans="1:5" x14ac:dyDescent="0.25">
      <c r="A11315" s="57"/>
      <c r="B11315" s="58"/>
      <c r="C11315" s="59"/>
      <c r="D11315" s="59"/>
      <c r="E11315" s="43"/>
    </row>
    <row r="11316" spans="1:5" x14ac:dyDescent="0.25">
      <c r="A11316" s="57"/>
      <c r="B11316" s="58"/>
      <c r="C11316" s="59"/>
      <c r="D11316" s="59"/>
      <c r="E11316" s="43"/>
    </row>
    <row r="11317" spans="1:5" x14ac:dyDescent="0.25">
      <c r="A11317" s="57"/>
      <c r="B11317" s="58"/>
      <c r="C11317" s="59"/>
      <c r="D11317" s="59"/>
      <c r="E11317" s="43"/>
    </row>
    <row r="11318" spans="1:5" x14ac:dyDescent="0.25">
      <c r="A11318" s="57"/>
      <c r="B11318" s="58"/>
      <c r="C11318" s="59"/>
      <c r="D11318" s="59"/>
      <c r="E11318" s="43"/>
    </row>
    <row r="11319" spans="1:5" x14ac:dyDescent="0.25">
      <c r="A11319" s="57"/>
      <c r="B11319" s="58"/>
      <c r="C11319" s="59"/>
      <c r="D11319" s="59"/>
      <c r="E11319" s="43"/>
    </row>
    <row r="11320" spans="1:5" x14ac:dyDescent="0.25">
      <c r="A11320" s="57"/>
      <c r="B11320" s="58"/>
      <c r="C11320" s="59"/>
      <c r="D11320" s="59"/>
      <c r="E11320" s="43"/>
    </row>
    <row r="11321" spans="1:5" x14ac:dyDescent="0.25">
      <c r="A11321" s="57"/>
      <c r="B11321" s="58"/>
      <c r="C11321" s="59"/>
      <c r="D11321" s="59"/>
      <c r="E11321" s="43"/>
    </row>
    <row r="11322" spans="1:5" x14ac:dyDescent="0.25">
      <c r="A11322" s="57"/>
      <c r="B11322" s="58"/>
      <c r="C11322" s="59"/>
      <c r="D11322" s="59"/>
      <c r="E11322" s="43"/>
    </row>
    <row r="11323" spans="1:5" x14ac:dyDescent="0.25">
      <c r="A11323" s="57"/>
      <c r="B11323" s="58"/>
      <c r="C11323" s="59"/>
      <c r="D11323" s="59"/>
      <c r="E11323" s="43"/>
    </row>
    <row r="11324" spans="1:5" x14ac:dyDescent="0.25">
      <c r="A11324" s="57"/>
      <c r="B11324" s="58"/>
      <c r="C11324" s="59"/>
      <c r="D11324" s="59"/>
      <c r="E11324" s="43"/>
    </row>
    <row r="11325" spans="1:5" x14ac:dyDescent="0.25">
      <c r="A11325" s="57"/>
      <c r="B11325" s="58"/>
      <c r="C11325" s="59"/>
      <c r="D11325" s="59"/>
      <c r="E11325" s="43"/>
    </row>
    <row r="11326" spans="1:5" x14ac:dyDescent="0.25">
      <c r="A11326" s="57"/>
      <c r="B11326" s="58"/>
      <c r="C11326" s="59"/>
      <c r="D11326" s="59"/>
      <c r="E11326" s="43"/>
    </row>
    <row r="11327" spans="1:5" x14ac:dyDescent="0.25">
      <c r="A11327" s="57"/>
      <c r="B11327" s="58"/>
      <c r="C11327" s="59"/>
      <c r="D11327" s="59"/>
      <c r="E11327" s="43"/>
    </row>
    <row r="11328" spans="1:5" x14ac:dyDescent="0.25">
      <c r="A11328" s="57"/>
      <c r="B11328" s="58"/>
      <c r="C11328" s="59"/>
      <c r="D11328" s="59"/>
      <c r="E11328" s="43"/>
    </row>
    <row r="11329" spans="1:5" x14ac:dyDescent="0.25">
      <c r="A11329" s="57"/>
      <c r="B11329" s="58"/>
      <c r="C11329" s="59"/>
      <c r="D11329" s="59"/>
      <c r="E11329" s="43"/>
    </row>
    <row r="11330" spans="1:5" x14ac:dyDescent="0.25">
      <c r="A11330" s="57"/>
      <c r="B11330" s="58"/>
      <c r="C11330" s="59"/>
      <c r="D11330" s="59"/>
      <c r="E11330" s="43"/>
    </row>
    <row r="11331" spans="1:5" x14ac:dyDescent="0.25">
      <c r="A11331" s="57"/>
      <c r="B11331" s="58"/>
      <c r="C11331" s="59"/>
      <c r="D11331" s="59"/>
      <c r="E11331" s="43"/>
    </row>
    <row r="11332" spans="1:5" x14ac:dyDescent="0.25">
      <c r="A11332" s="57"/>
      <c r="B11332" s="58"/>
      <c r="C11332" s="59"/>
      <c r="D11332" s="59"/>
      <c r="E11332" s="43"/>
    </row>
    <row r="11333" spans="1:5" x14ac:dyDescent="0.25">
      <c r="A11333" s="57"/>
      <c r="B11333" s="58"/>
      <c r="C11333" s="59"/>
      <c r="D11333" s="59"/>
      <c r="E11333" s="43"/>
    </row>
    <row r="11334" spans="1:5" x14ac:dyDescent="0.25">
      <c r="A11334" s="57"/>
      <c r="B11334" s="58"/>
      <c r="C11334" s="59"/>
      <c r="D11334" s="59"/>
      <c r="E11334" s="43"/>
    </row>
    <row r="11335" spans="1:5" x14ac:dyDescent="0.25">
      <c r="A11335" s="57"/>
      <c r="B11335" s="58"/>
      <c r="C11335" s="59"/>
      <c r="D11335" s="59"/>
      <c r="E11335" s="43"/>
    </row>
    <row r="11336" spans="1:5" x14ac:dyDescent="0.25">
      <c r="A11336" s="57"/>
      <c r="B11336" s="58"/>
      <c r="C11336" s="59"/>
      <c r="D11336" s="59"/>
      <c r="E11336" s="43"/>
    </row>
    <row r="11337" spans="1:5" x14ac:dyDescent="0.25">
      <c r="A11337" s="57"/>
      <c r="B11337" s="58"/>
      <c r="C11337" s="59"/>
      <c r="D11337" s="59"/>
      <c r="E11337" s="43"/>
    </row>
    <row r="11338" spans="1:5" x14ac:dyDescent="0.25">
      <c r="A11338" s="57"/>
      <c r="B11338" s="58"/>
      <c r="C11338" s="59"/>
      <c r="D11338" s="59"/>
      <c r="E11338" s="43"/>
    </row>
    <row r="11339" spans="1:5" x14ac:dyDescent="0.25">
      <c r="A11339" s="57"/>
      <c r="B11339" s="58"/>
      <c r="C11339" s="59"/>
      <c r="D11339" s="59"/>
      <c r="E11339" s="43"/>
    </row>
    <row r="11340" spans="1:5" x14ac:dyDescent="0.25">
      <c r="A11340" s="57"/>
      <c r="B11340" s="58"/>
      <c r="C11340" s="59"/>
      <c r="D11340" s="59"/>
      <c r="E11340" s="43"/>
    </row>
    <row r="11341" spans="1:5" x14ac:dyDescent="0.25">
      <c r="A11341" s="57"/>
      <c r="B11341" s="58"/>
      <c r="C11341" s="59"/>
      <c r="D11341" s="59"/>
      <c r="E11341" s="43"/>
    </row>
    <row r="11342" spans="1:5" x14ac:dyDescent="0.25">
      <c r="A11342" s="57"/>
      <c r="B11342" s="58"/>
      <c r="C11342" s="59"/>
      <c r="D11342" s="59"/>
      <c r="E11342" s="43"/>
    </row>
    <row r="11343" spans="1:5" x14ac:dyDescent="0.25">
      <c r="A11343" s="57"/>
      <c r="B11343" s="58"/>
      <c r="C11343" s="59"/>
      <c r="D11343" s="59"/>
      <c r="E11343" s="43"/>
    </row>
    <row r="11344" spans="1:5" x14ac:dyDescent="0.25">
      <c r="A11344" s="57"/>
      <c r="B11344" s="58"/>
      <c r="C11344" s="59"/>
      <c r="D11344" s="59"/>
      <c r="E11344" s="43"/>
    </row>
    <row r="11345" spans="1:5" x14ac:dyDescent="0.25">
      <c r="A11345" s="57"/>
      <c r="B11345" s="58"/>
      <c r="C11345" s="59"/>
      <c r="D11345" s="59"/>
      <c r="E11345" s="43"/>
    </row>
    <row r="11346" spans="1:5" x14ac:dyDescent="0.25">
      <c r="A11346" s="57"/>
      <c r="B11346" s="58"/>
      <c r="C11346" s="59"/>
      <c r="D11346" s="59"/>
      <c r="E11346" s="43"/>
    </row>
    <row r="11347" spans="1:5" x14ac:dyDescent="0.25">
      <c r="A11347" s="57"/>
      <c r="B11347" s="58"/>
      <c r="C11347" s="59"/>
      <c r="D11347" s="59"/>
      <c r="E11347" s="43"/>
    </row>
    <row r="11348" spans="1:5" x14ac:dyDescent="0.25">
      <c r="A11348" s="57"/>
      <c r="B11348" s="58"/>
      <c r="C11348" s="59"/>
      <c r="D11348" s="59"/>
      <c r="E11348" s="43"/>
    </row>
    <row r="11349" spans="1:5" x14ac:dyDescent="0.25">
      <c r="A11349" s="57"/>
      <c r="B11349" s="58"/>
      <c r="C11349" s="59"/>
      <c r="D11349" s="59"/>
      <c r="E11349" s="43"/>
    </row>
    <row r="11350" spans="1:5" x14ac:dyDescent="0.25">
      <c r="A11350" s="57"/>
      <c r="B11350" s="58"/>
      <c r="C11350" s="59"/>
      <c r="D11350" s="59"/>
      <c r="E11350" s="43"/>
    </row>
    <row r="11351" spans="1:5" x14ac:dyDescent="0.25">
      <c r="A11351" s="57"/>
      <c r="B11351" s="58"/>
      <c r="C11351" s="59"/>
      <c r="D11351" s="59"/>
      <c r="E11351" s="43"/>
    </row>
    <row r="11352" spans="1:5" x14ac:dyDescent="0.25">
      <c r="A11352" s="57"/>
      <c r="B11352" s="58"/>
      <c r="C11352" s="59"/>
      <c r="D11352" s="59"/>
      <c r="E11352" s="43"/>
    </row>
    <row r="11353" spans="1:5" x14ac:dyDescent="0.25">
      <c r="A11353" s="57"/>
      <c r="B11353" s="58"/>
      <c r="C11353" s="59"/>
      <c r="D11353" s="59"/>
      <c r="E11353" s="43"/>
    </row>
    <row r="11354" spans="1:5" x14ac:dyDescent="0.25">
      <c r="A11354" s="57"/>
      <c r="B11354" s="58"/>
      <c r="C11354" s="59"/>
      <c r="D11354" s="59"/>
      <c r="E11354" s="43"/>
    </row>
    <row r="11355" spans="1:5" x14ac:dyDescent="0.25">
      <c r="A11355" s="57"/>
      <c r="B11355" s="58"/>
      <c r="C11355" s="59"/>
      <c r="D11355" s="59"/>
      <c r="E11355" s="43"/>
    </row>
    <row r="11356" spans="1:5" x14ac:dyDescent="0.25">
      <c r="A11356" s="57"/>
      <c r="B11356" s="58"/>
      <c r="C11356" s="59"/>
      <c r="D11356" s="59"/>
      <c r="E11356" s="43"/>
    </row>
    <row r="11357" spans="1:5" x14ac:dyDescent="0.25">
      <c r="A11357" s="57"/>
      <c r="B11357" s="58"/>
      <c r="C11357" s="59"/>
      <c r="D11357" s="59"/>
      <c r="E11357" s="43"/>
    </row>
    <row r="11358" spans="1:5" x14ac:dyDescent="0.25">
      <c r="A11358" s="57"/>
      <c r="B11358" s="58"/>
      <c r="C11358" s="59"/>
      <c r="D11358" s="59"/>
      <c r="E11358" s="43"/>
    </row>
    <row r="11359" spans="1:5" x14ac:dyDescent="0.25">
      <c r="A11359" s="57"/>
      <c r="B11359" s="58"/>
      <c r="C11359" s="59"/>
      <c r="D11359" s="59"/>
      <c r="E11359" s="43"/>
    </row>
    <row r="11360" spans="1:5" x14ac:dyDescent="0.25">
      <c r="A11360" s="57"/>
      <c r="B11360" s="58"/>
      <c r="C11360" s="59"/>
      <c r="D11360" s="59"/>
      <c r="E11360" s="43"/>
    </row>
    <row r="11361" spans="1:5" x14ac:dyDescent="0.25">
      <c r="A11361" s="57"/>
      <c r="B11361" s="58"/>
      <c r="C11361" s="59"/>
      <c r="D11361" s="59"/>
      <c r="E11361" s="43"/>
    </row>
    <row r="11362" spans="1:5" x14ac:dyDescent="0.25">
      <c r="A11362" s="57"/>
      <c r="B11362" s="58"/>
      <c r="C11362" s="59"/>
      <c r="D11362" s="59"/>
      <c r="E11362" s="43"/>
    </row>
    <row r="11363" spans="1:5" x14ac:dyDescent="0.25">
      <c r="A11363" s="57"/>
      <c r="B11363" s="58"/>
      <c r="C11363" s="59"/>
      <c r="D11363" s="59"/>
      <c r="E11363" s="43"/>
    </row>
    <row r="11364" spans="1:5" x14ac:dyDescent="0.25">
      <c r="A11364" s="57"/>
      <c r="B11364" s="58"/>
      <c r="C11364" s="59"/>
      <c r="D11364" s="59"/>
      <c r="E11364" s="43"/>
    </row>
    <row r="11365" spans="1:5" x14ac:dyDescent="0.25">
      <c r="A11365" s="57"/>
      <c r="B11365" s="58"/>
      <c r="C11365" s="59"/>
      <c r="D11365" s="59"/>
      <c r="E11365" s="43"/>
    </row>
    <row r="11366" spans="1:5" x14ac:dyDescent="0.25">
      <c r="A11366" s="57"/>
      <c r="B11366" s="58"/>
      <c r="C11366" s="59"/>
      <c r="D11366" s="59"/>
      <c r="E11366" s="43"/>
    </row>
    <row r="11367" spans="1:5" x14ac:dyDescent="0.25">
      <c r="A11367" s="57"/>
      <c r="B11367" s="58"/>
      <c r="C11367" s="59"/>
      <c r="D11367" s="59"/>
      <c r="E11367" s="43"/>
    </row>
    <row r="11368" spans="1:5" x14ac:dyDescent="0.25">
      <c r="A11368" s="57"/>
      <c r="B11368" s="58"/>
      <c r="C11368" s="59"/>
      <c r="D11368" s="59"/>
      <c r="E11368" s="43"/>
    </row>
    <row r="11369" spans="1:5" x14ac:dyDescent="0.25">
      <c r="A11369" s="57"/>
      <c r="B11369" s="58"/>
      <c r="C11369" s="59"/>
      <c r="D11369" s="59"/>
      <c r="E11369" s="43"/>
    </row>
    <row r="11370" spans="1:5" x14ac:dyDescent="0.25">
      <c r="A11370" s="57"/>
      <c r="B11370" s="58"/>
      <c r="C11370" s="59"/>
      <c r="D11370" s="59"/>
      <c r="E11370" s="43"/>
    </row>
    <row r="11371" spans="1:5" x14ac:dyDescent="0.25">
      <c r="A11371" s="57"/>
      <c r="B11371" s="58"/>
      <c r="C11371" s="59"/>
      <c r="D11371" s="59"/>
      <c r="E11371" s="43"/>
    </row>
    <row r="11372" spans="1:5" x14ac:dyDescent="0.25">
      <c r="A11372" s="57"/>
      <c r="B11372" s="58"/>
      <c r="C11372" s="59"/>
      <c r="D11372" s="59"/>
      <c r="E11372" s="43"/>
    </row>
    <row r="11373" spans="1:5" x14ac:dyDescent="0.25">
      <c r="A11373" s="57"/>
      <c r="B11373" s="58"/>
      <c r="C11373" s="59"/>
      <c r="D11373" s="59"/>
      <c r="E11373" s="43"/>
    </row>
    <row r="11374" spans="1:5" x14ac:dyDescent="0.25">
      <c r="A11374" s="57"/>
      <c r="B11374" s="58"/>
      <c r="C11374" s="59"/>
      <c r="D11374" s="59"/>
      <c r="E11374" s="43"/>
    </row>
    <row r="11375" spans="1:5" x14ac:dyDescent="0.25">
      <c r="A11375" s="57"/>
      <c r="B11375" s="58"/>
      <c r="C11375" s="59"/>
      <c r="D11375" s="59"/>
      <c r="E11375" s="43"/>
    </row>
    <row r="11376" spans="1:5" x14ac:dyDescent="0.25">
      <c r="A11376" s="57"/>
      <c r="B11376" s="58"/>
      <c r="C11376" s="59"/>
      <c r="D11376" s="59"/>
      <c r="E11376" s="43"/>
    </row>
    <row r="11377" spans="1:5" x14ac:dyDescent="0.25">
      <c r="A11377" s="57"/>
      <c r="B11377" s="58"/>
      <c r="C11377" s="59"/>
      <c r="D11377" s="59"/>
      <c r="E11377" s="43"/>
    </row>
    <row r="11378" spans="1:5" x14ac:dyDescent="0.25">
      <c r="A11378" s="57"/>
      <c r="B11378" s="58"/>
      <c r="C11378" s="59"/>
      <c r="D11378" s="59"/>
      <c r="E11378" s="43"/>
    </row>
    <row r="11379" spans="1:5" x14ac:dyDescent="0.25">
      <c r="A11379" s="57"/>
      <c r="B11379" s="58"/>
      <c r="C11379" s="59"/>
      <c r="D11379" s="59"/>
      <c r="E11379" s="43"/>
    </row>
    <row r="11380" spans="1:5" x14ac:dyDescent="0.25">
      <c r="A11380" s="57"/>
      <c r="B11380" s="58"/>
      <c r="C11380" s="59"/>
      <c r="D11380" s="59"/>
      <c r="E11380" s="43"/>
    </row>
    <row r="11381" spans="1:5" x14ac:dyDescent="0.25">
      <c r="A11381" s="57"/>
      <c r="B11381" s="58"/>
      <c r="C11381" s="59"/>
      <c r="D11381" s="59"/>
      <c r="E11381" s="43"/>
    </row>
    <row r="11382" spans="1:5" x14ac:dyDescent="0.25">
      <c r="A11382" s="57"/>
      <c r="B11382" s="58"/>
      <c r="C11382" s="59"/>
      <c r="D11382" s="59"/>
      <c r="E11382" s="43"/>
    </row>
    <row r="11383" spans="1:5" x14ac:dyDescent="0.25">
      <c r="A11383" s="57"/>
      <c r="B11383" s="58"/>
      <c r="C11383" s="59"/>
      <c r="D11383" s="59"/>
      <c r="E11383" s="43"/>
    </row>
    <row r="11384" spans="1:5" x14ac:dyDescent="0.25">
      <c r="A11384" s="57"/>
      <c r="B11384" s="58"/>
      <c r="C11384" s="59"/>
      <c r="D11384" s="59"/>
      <c r="E11384" s="43"/>
    </row>
    <row r="11385" spans="1:5" x14ac:dyDescent="0.25">
      <c r="A11385" s="57"/>
      <c r="B11385" s="58"/>
      <c r="C11385" s="59"/>
      <c r="D11385" s="59"/>
      <c r="E11385" s="43"/>
    </row>
    <row r="11386" spans="1:5" x14ac:dyDescent="0.25">
      <c r="A11386" s="57"/>
      <c r="B11386" s="58"/>
      <c r="C11386" s="59"/>
      <c r="D11386" s="59"/>
      <c r="E11386" s="43"/>
    </row>
    <row r="11387" spans="1:5" x14ac:dyDescent="0.25">
      <c r="A11387" s="57"/>
      <c r="B11387" s="58"/>
      <c r="C11387" s="59"/>
      <c r="D11387" s="59"/>
      <c r="E11387" s="43"/>
    </row>
    <row r="11388" spans="1:5" x14ac:dyDescent="0.25">
      <c r="A11388" s="57"/>
      <c r="B11388" s="58"/>
      <c r="C11388" s="59"/>
      <c r="D11388" s="59"/>
      <c r="E11388" s="43"/>
    </row>
    <row r="11389" spans="1:5" x14ac:dyDescent="0.25">
      <c r="A11389" s="57"/>
      <c r="B11389" s="58"/>
      <c r="C11389" s="59"/>
      <c r="D11389" s="59"/>
      <c r="E11389" s="43"/>
    </row>
    <row r="11390" spans="1:5" x14ac:dyDescent="0.25">
      <c r="A11390" s="57"/>
      <c r="B11390" s="58"/>
      <c r="C11390" s="59"/>
      <c r="D11390" s="59"/>
      <c r="E11390" s="43"/>
    </row>
    <row r="11391" spans="1:5" x14ac:dyDescent="0.25">
      <c r="A11391" s="57"/>
      <c r="B11391" s="58"/>
      <c r="C11391" s="59"/>
      <c r="D11391" s="59"/>
      <c r="E11391" s="43"/>
    </row>
    <row r="11392" spans="1:5" x14ac:dyDescent="0.25">
      <c r="A11392" s="57"/>
      <c r="B11392" s="58"/>
      <c r="C11392" s="59"/>
      <c r="D11392" s="59"/>
      <c r="E11392" s="43"/>
    </row>
    <row r="11393" spans="1:5" x14ac:dyDescent="0.25">
      <c r="A11393" s="57"/>
      <c r="B11393" s="58"/>
      <c r="C11393" s="59"/>
      <c r="D11393" s="59"/>
      <c r="E11393" s="43"/>
    </row>
    <row r="11394" spans="1:5" x14ac:dyDescent="0.25">
      <c r="A11394" s="57"/>
      <c r="B11394" s="58"/>
      <c r="C11394" s="59"/>
      <c r="D11394" s="59"/>
      <c r="E11394" s="43"/>
    </row>
    <row r="11395" spans="1:5" x14ac:dyDescent="0.25">
      <c r="A11395" s="57"/>
      <c r="B11395" s="58"/>
      <c r="C11395" s="59"/>
      <c r="D11395" s="59"/>
      <c r="E11395" s="43"/>
    </row>
    <row r="11396" spans="1:5" x14ac:dyDescent="0.25">
      <c r="A11396" s="57"/>
      <c r="B11396" s="58"/>
      <c r="C11396" s="59"/>
      <c r="D11396" s="59"/>
      <c r="E11396" s="43"/>
    </row>
    <row r="11397" spans="1:5" x14ac:dyDescent="0.25">
      <c r="A11397" s="57"/>
      <c r="B11397" s="58"/>
      <c r="C11397" s="59"/>
      <c r="D11397" s="59"/>
      <c r="E11397" s="43"/>
    </row>
    <row r="11398" spans="1:5" x14ac:dyDescent="0.25">
      <c r="A11398" s="57"/>
      <c r="B11398" s="58"/>
      <c r="C11398" s="59"/>
      <c r="D11398" s="59"/>
      <c r="E11398" s="43"/>
    </row>
    <row r="11399" spans="1:5" x14ac:dyDescent="0.25">
      <c r="A11399" s="57"/>
      <c r="B11399" s="58"/>
      <c r="C11399" s="59"/>
      <c r="D11399" s="59"/>
      <c r="E11399" s="43"/>
    </row>
    <row r="11400" spans="1:5" x14ac:dyDescent="0.25">
      <c r="A11400" s="57"/>
      <c r="B11400" s="58"/>
      <c r="C11400" s="59"/>
      <c r="D11400" s="59"/>
      <c r="E11400" s="43"/>
    </row>
    <row r="11401" spans="1:5" x14ac:dyDescent="0.25">
      <c r="A11401" s="57"/>
      <c r="B11401" s="58"/>
      <c r="C11401" s="59"/>
      <c r="D11401" s="59"/>
      <c r="E11401" s="43"/>
    </row>
    <row r="11402" spans="1:5" x14ac:dyDescent="0.25">
      <c r="A11402" s="57"/>
      <c r="B11402" s="58"/>
      <c r="C11402" s="59"/>
      <c r="D11402" s="59"/>
      <c r="E11402" s="43"/>
    </row>
    <row r="11403" spans="1:5" x14ac:dyDescent="0.25">
      <c r="A11403" s="57"/>
      <c r="B11403" s="58"/>
      <c r="C11403" s="59"/>
      <c r="D11403" s="59"/>
      <c r="E11403" s="43"/>
    </row>
    <row r="11404" spans="1:5" x14ac:dyDescent="0.25">
      <c r="A11404" s="57"/>
      <c r="B11404" s="58"/>
      <c r="C11404" s="59"/>
      <c r="D11404" s="59"/>
      <c r="E11404" s="43"/>
    </row>
    <row r="11405" spans="1:5" x14ac:dyDescent="0.25">
      <c r="A11405" s="57"/>
      <c r="B11405" s="58"/>
      <c r="C11405" s="59"/>
      <c r="D11405" s="59"/>
      <c r="E11405" s="43"/>
    </row>
    <row r="11406" spans="1:5" x14ac:dyDescent="0.25">
      <c r="A11406" s="57"/>
      <c r="B11406" s="58"/>
      <c r="C11406" s="59"/>
      <c r="D11406" s="59"/>
      <c r="E11406" s="43"/>
    </row>
    <row r="11407" spans="1:5" x14ac:dyDescent="0.25">
      <c r="A11407" s="57"/>
      <c r="B11407" s="58"/>
      <c r="C11407" s="59"/>
      <c r="D11407" s="59"/>
      <c r="E11407" s="43"/>
    </row>
    <row r="11408" spans="1:5" x14ac:dyDescent="0.25">
      <c r="A11408" s="57"/>
      <c r="B11408" s="58"/>
      <c r="C11408" s="59"/>
      <c r="D11408" s="59"/>
      <c r="E11408" s="43"/>
    </row>
    <row r="11409" spans="1:5" x14ac:dyDescent="0.25">
      <c r="A11409" s="57"/>
      <c r="B11409" s="58"/>
      <c r="C11409" s="59"/>
      <c r="D11409" s="59"/>
      <c r="E11409" s="43"/>
    </row>
    <row r="11410" spans="1:5" x14ac:dyDescent="0.25">
      <c r="A11410" s="57"/>
      <c r="B11410" s="58"/>
      <c r="C11410" s="59"/>
      <c r="D11410" s="59"/>
      <c r="E11410" s="43"/>
    </row>
    <row r="11411" spans="1:5" x14ac:dyDescent="0.25">
      <c r="A11411" s="57"/>
      <c r="B11411" s="58"/>
      <c r="C11411" s="59"/>
      <c r="D11411" s="59"/>
      <c r="E11411" s="43"/>
    </row>
    <row r="11412" spans="1:5" x14ac:dyDescent="0.25">
      <c r="A11412" s="57"/>
      <c r="B11412" s="58"/>
      <c r="C11412" s="59"/>
      <c r="D11412" s="59"/>
      <c r="E11412" s="43"/>
    </row>
    <row r="11413" spans="1:5" x14ac:dyDescent="0.25">
      <c r="A11413" s="57"/>
      <c r="B11413" s="58"/>
      <c r="C11413" s="59"/>
      <c r="D11413" s="59"/>
      <c r="E11413" s="43"/>
    </row>
    <row r="11414" spans="1:5" x14ac:dyDescent="0.25">
      <c r="A11414" s="57"/>
      <c r="B11414" s="58"/>
      <c r="C11414" s="59"/>
      <c r="D11414" s="59"/>
      <c r="E11414" s="43"/>
    </row>
    <row r="11415" spans="1:5" x14ac:dyDescent="0.25">
      <c r="A11415" s="57"/>
      <c r="B11415" s="58"/>
      <c r="C11415" s="59"/>
      <c r="D11415" s="59"/>
      <c r="E11415" s="43"/>
    </row>
    <row r="11416" spans="1:5" x14ac:dyDescent="0.25">
      <c r="A11416" s="57"/>
      <c r="B11416" s="58"/>
      <c r="C11416" s="59"/>
      <c r="D11416" s="59"/>
      <c r="E11416" s="43"/>
    </row>
    <row r="11417" spans="1:5" x14ac:dyDescent="0.25">
      <c r="A11417" s="57"/>
      <c r="B11417" s="58"/>
      <c r="C11417" s="59"/>
      <c r="D11417" s="59"/>
      <c r="E11417" s="43"/>
    </row>
    <row r="11418" spans="1:5" x14ac:dyDescent="0.25">
      <c r="A11418" s="57"/>
      <c r="B11418" s="58"/>
      <c r="C11418" s="59"/>
      <c r="D11418" s="59"/>
      <c r="E11418" s="43"/>
    </row>
    <row r="11419" spans="1:5" x14ac:dyDescent="0.25">
      <c r="A11419" s="57"/>
      <c r="B11419" s="58"/>
      <c r="C11419" s="59"/>
      <c r="D11419" s="59"/>
      <c r="E11419" s="43"/>
    </row>
    <row r="11420" spans="1:5" x14ac:dyDescent="0.25">
      <c r="A11420" s="57"/>
      <c r="B11420" s="58"/>
      <c r="C11420" s="59"/>
      <c r="D11420" s="59"/>
      <c r="E11420" s="43"/>
    </row>
    <row r="11421" spans="1:5" x14ac:dyDescent="0.25">
      <c r="A11421" s="57"/>
      <c r="B11421" s="58"/>
      <c r="C11421" s="59"/>
      <c r="D11421" s="59"/>
      <c r="E11421" s="43"/>
    </row>
    <row r="11422" spans="1:5" x14ac:dyDescent="0.25">
      <c r="A11422" s="57"/>
      <c r="B11422" s="58"/>
      <c r="C11422" s="59"/>
      <c r="D11422" s="59"/>
      <c r="E11422" s="43"/>
    </row>
    <row r="11423" spans="1:5" x14ac:dyDescent="0.25">
      <c r="A11423" s="57"/>
      <c r="B11423" s="58"/>
      <c r="C11423" s="59"/>
      <c r="D11423" s="59"/>
      <c r="E11423" s="43"/>
    </row>
    <row r="11424" spans="1:5" x14ac:dyDescent="0.25">
      <c r="A11424" s="57"/>
      <c r="B11424" s="58"/>
      <c r="C11424" s="59"/>
      <c r="D11424" s="59"/>
      <c r="E11424" s="43"/>
    </row>
    <row r="11425" spans="1:5" x14ac:dyDescent="0.25">
      <c r="A11425" s="57"/>
      <c r="B11425" s="58"/>
      <c r="C11425" s="59"/>
      <c r="D11425" s="59"/>
      <c r="E11425" s="43"/>
    </row>
    <row r="11426" spans="1:5" x14ac:dyDescent="0.25">
      <c r="A11426" s="57"/>
      <c r="B11426" s="58"/>
      <c r="C11426" s="59"/>
      <c r="D11426" s="59"/>
      <c r="E11426" s="43"/>
    </row>
    <row r="11427" spans="1:5" x14ac:dyDescent="0.25">
      <c r="A11427" s="57"/>
      <c r="B11427" s="58"/>
      <c r="C11427" s="59"/>
      <c r="D11427" s="59"/>
      <c r="E11427" s="43"/>
    </row>
    <row r="11428" spans="1:5" x14ac:dyDescent="0.25">
      <c r="A11428" s="57"/>
      <c r="B11428" s="58"/>
      <c r="C11428" s="59"/>
      <c r="D11428" s="59"/>
      <c r="E11428" s="43"/>
    </row>
    <row r="11429" spans="1:5" x14ac:dyDescent="0.25">
      <c r="A11429" s="57"/>
      <c r="B11429" s="58"/>
      <c r="C11429" s="59"/>
      <c r="D11429" s="59"/>
      <c r="E11429" s="43"/>
    </row>
    <row r="11430" spans="1:5" x14ac:dyDescent="0.25">
      <c r="A11430" s="57"/>
      <c r="B11430" s="58"/>
      <c r="C11430" s="59"/>
      <c r="D11430" s="59"/>
      <c r="E11430" s="43"/>
    </row>
    <row r="11431" spans="1:5" x14ac:dyDescent="0.25">
      <c r="A11431" s="57"/>
      <c r="B11431" s="58"/>
      <c r="C11431" s="59"/>
      <c r="D11431" s="59"/>
      <c r="E11431" s="43"/>
    </row>
    <row r="11432" spans="1:5" x14ac:dyDescent="0.25">
      <c r="A11432" s="57"/>
      <c r="B11432" s="58"/>
      <c r="C11432" s="59"/>
      <c r="D11432" s="59"/>
      <c r="E11432" s="43"/>
    </row>
    <row r="11433" spans="1:5" x14ac:dyDescent="0.25">
      <c r="A11433" s="57"/>
      <c r="B11433" s="58"/>
      <c r="C11433" s="59"/>
      <c r="D11433" s="59"/>
      <c r="E11433" s="43"/>
    </row>
    <row r="11434" spans="1:5" x14ac:dyDescent="0.25">
      <c r="A11434" s="57"/>
      <c r="B11434" s="58"/>
      <c r="C11434" s="59"/>
      <c r="D11434" s="59"/>
      <c r="E11434" s="43"/>
    </row>
    <row r="11435" spans="1:5" x14ac:dyDescent="0.25">
      <c r="A11435" s="57"/>
      <c r="B11435" s="58"/>
      <c r="C11435" s="59"/>
      <c r="D11435" s="59"/>
      <c r="E11435" s="43"/>
    </row>
    <row r="11436" spans="1:5" x14ac:dyDescent="0.25">
      <c r="A11436" s="57"/>
      <c r="B11436" s="58"/>
      <c r="C11436" s="59"/>
      <c r="D11436" s="59"/>
      <c r="E11436" s="43"/>
    </row>
    <row r="11437" spans="1:5" x14ac:dyDescent="0.25">
      <c r="A11437" s="57"/>
      <c r="B11437" s="58"/>
      <c r="C11437" s="59"/>
      <c r="D11437" s="59"/>
      <c r="E11437" s="43"/>
    </row>
    <row r="11438" spans="1:5" x14ac:dyDescent="0.25">
      <c r="A11438" s="57"/>
      <c r="B11438" s="58"/>
      <c r="C11438" s="59"/>
      <c r="D11438" s="59"/>
      <c r="E11438" s="43"/>
    </row>
    <row r="11439" spans="1:5" x14ac:dyDescent="0.25">
      <c r="A11439" s="57"/>
      <c r="B11439" s="58"/>
      <c r="C11439" s="59"/>
      <c r="D11439" s="59"/>
      <c r="E11439" s="43"/>
    </row>
    <row r="11440" spans="1:5" x14ac:dyDescent="0.25">
      <c r="A11440" s="57"/>
      <c r="B11440" s="58"/>
      <c r="C11440" s="59"/>
      <c r="D11440" s="59"/>
      <c r="E11440" s="43"/>
    </row>
    <row r="11441" spans="1:5" x14ac:dyDescent="0.25">
      <c r="A11441" s="57"/>
      <c r="B11441" s="58"/>
      <c r="C11441" s="59"/>
      <c r="D11441" s="59"/>
      <c r="E11441" s="43"/>
    </row>
    <row r="11442" spans="1:5" x14ac:dyDescent="0.25">
      <c r="A11442" s="57"/>
      <c r="B11442" s="58"/>
      <c r="C11442" s="59"/>
      <c r="D11442" s="59"/>
      <c r="E11442" s="43"/>
    </row>
    <row r="11443" spans="1:5" x14ac:dyDescent="0.25">
      <c r="A11443" s="57"/>
      <c r="B11443" s="58"/>
      <c r="C11443" s="59"/>
      <c r="D11443" s="59"/>
      <c r="E11443" s="43"/>
    </row>
    <row r="11444" spans="1:5" x14ac:dyDescent="0.25">
      <c r="A11444" s="57"/>
      <c r="B11444" s="58"/>
      <c r="C11444" s="59"/>
      <c r="D11444" s="59"/>
      <c r="E11444" s="43"/>
    </row>
    <row r="11445" spans="1:5" x14ac:dyDescent="0.25">
      <c r="A11445" s="57"/>
      <c r="B11445" s="58"/>
      <c r="C11445" s="59"/>
      <c r="D11445" s="59"/>
      <c r="E11445" s="43"/>
    </row>
    <row r="11446" spans="1:5" x14ac:dyDescent="0.25">
      <c r="A11446" s="57"/>
      <c r="B11446" s="58"/>
      <c r="C11446" s="59"/>
      <c r="D11446" s="59"/>
      <c r="E11446" s="43"/>
    </row>
    <row r="11447" spans="1:5" x14ac:dyDescent="0.25">
      <c r="A11447" s="57"/>
      <c r="B11447" s="58"/>
      <c r="C11447" s="59"/>
      <c r="D11447" s="59"/>
      <c r="E11447" s="43"/>
    </row>
    <row r="11448" spans="1:5" x14ac:dyDescent="0.25">
      <c r="A11448" s="57"/>
      <c r="B11448" s="58"/>
      <c r="C11448" s="59"/>
      <c r="D11448" s="59"/>
      <c r="E11448" s="43"/>
    </row>
    <row r="11449" spans="1:5" x14ac:dyDescent="0.25">
      <c r="A11449" s="57"/>
      <c r="B11449" s="58"/>
      <c r="C11449" s="59"/>
      <c r="D11449" s="59"/>
      <c r="E11449" s="43"/>
    </row>
    <row r="11450" spans="1:5" x14ac:dyDescent="0.25">
      <c r="A11450" s="57"/>
      <c r="B11450" s="58"/>
      <c r="C11450" s="59"/>
      <c r="D11450" s="59"/>
      <c r="E11450" s="43"/>
    </row>
    <row r="11451" spans="1:5" x14ac:dyDescent="0.25">
      <c r="A11451" s="57"/>
      <c r="B11451" s="58"/>
      <c r="C11451" s="59"/>
      <c r="D11451" s="59"/>
      <c r="E11451" s="43"/>
    </row>
    <row r="11452" spans="1:5" x14ac:dyDescent="0.25">
      <c r="A11452" s="57"/>
      <c r="B11452" s="58"/>
      <c r="C11452" s="59"/>
      <c r="D11452" s="59"/>
      <c r="E11452" s="43"/>
    </row>
    <row r="11453" spans="1:5" x14ac:dyDescent="0.25">
      <c r="A11453" s="57"/>
      <c r="B11453" s="58"/>
      <c r="C11453" s="59"/>
      <c r="D11453" s="59"/>
      <c r="E11453" s="43"/>
    </row>
    <row r="11454" spans="1:5" x14ac:dyDescent="0.25">
      <c r="A11454" s="57"/>
      <c r="B11454" s="58"/>
      <c r="C11454" s="59"/>
      <c r="D11454" s="59"/>
      <c r="E11454" s="43"/>
    </row>
    <row r="11455" spans="1:5" x14ac:dyDescent="0.25">
      <c r="A11455" s="57"/>
      <c r="B11455" s="58"/>
      <c r="C11455" s="59"/>
      <c r="D11455" s="59"/>
      <c r="E11455" s="43"/>
    </row>
    <row r="11456" spans="1:5" x14ac:dyDescent="0.25">
      <c r="A11456" s="57"/>
      <c r="B11456" s="58"/>
      <c r="C11456" s="59"/>
      <c r="D11456" s="59"/>
      <c r="E11456" s="43"/>
    </row>
    <row r="11457" spans="1:5" x14ac:dyDescent="0.25">
      <c r="A11457" s="57"/>
      <c r="B11457" s="58"/>
      <c r="C11457" s="59"/>
      <c r="D11457" s="59"/>
      <c r="E11457" s="43"/>
    </row>
    <row r="11458" spans="1:5" x14ac:dyDescent="0.25">
      <c r="A11458" s="57"/>
      <c r="B11458" s="58"/>
      <c r="C11458" s="59"/>
      <c r="D11458" s="59"/>
      <c r="E11458" s="43"/>
    </row>
    <row r="11459" spans="1:5" x14ac:dyDescent="0.25">
      <c r="A11459" s="57"/>
      <c r="B11459" s="58"/>
      <c r="C11459" s="59"/>
      <c r="D11459" s="59"/>
      <c r="E11459" s="43"/>
    </row>
    <row r="11460" spans="1:5" x14ac:dyDescent="0.25">
      <c r="A11460" s="57"/>
      <c r="B11460" s="58"/>
      <c r="C11460" s="59"/>
      <c r="D11460" s="59"/>
      <c r="E11460" s="43"/>
    </row>
    <row r="11461" spans="1:5" x14ac:dyDescent="0.25">
      <c r="A11461" s="57"/>
      <c r="B11461" s="58"/>
      <c r="C11461" s="59"/>
      <c r="D11461" s="59"/>
      <c r="E11461" s="43"/>
    </row>
    <row r="11462" spans="1:5" x14ac:dyDescent="0.25">
      <c r="A11462" s="57"/>
      <c r="B11462" s="58"/>
      <c r="C11462" s="59"/>
      <c r="D11462" s="59"/>
      <c r="E11462" s="43"/>
    </row>
    <row r="11463" spans="1:5" x14ac:dyDescent="0.25">
      <c r="A11463" s="57"/>
      <c r="B11463" s="58"/>
      <c r="C11463" s="59"/>
      <c r="D11463" s="59"/>
      <c r="E11463" s="43"/>
    </row>
    <row r="11464" spans="1:5" x14ac:dyDescent="0.25">
      <c r="A11464" s="57"/>
      <c r="B11464" s="58"/>
      <c r="C11464" s="59"/>
      <c r="D11464" s="59"/>
      <c r="E11464" s="43"/>
    </row>
    <row r="11465" spans="1:5" x14ac:dyDescent="0.25">
      <c r="A11465" s="57"/>
      <c r="B11465" s="58"/>
      <c r="C11465" s="59"/>
      <c r="D11465" s="59"/>
      <c r="E11465" s="43"/>
    </row>
    <row r="11466" spans="1:5" x14ac:dyDescent="0.25">
      <c r="A11466" s="57"/>
      <c r="B11466" s="58"/>
      <c r="C11466" s="59"/>
      <c r="D11466" s="59"/>
      <c r="E11466" s="43"/>
    </row>
    <row r="11467" spans="1:5" x14ac:dyDescent="0.25">
      <c r="A11467" s="57"/>
      <c r="B11467" s="58"/>
      <c r="C11467" s="59"/>
      <c r="D11467" s="59"/>
      <c r="E11467" s="43"/>
    </row>
    <row r="11468" spans="1:5" x14ac:dyDescent="0.25">
      <c r="A11468" s="57"/>
      <c r="B11468" s="58"/>
      <c r="C11468" s="59"/>
      <c r="D11468" s="59"/>
      <c r="E11468" s="43"/>
    </row>
    <row r="11469" spans="1:5" x14ac:dyDescent="0.25">
      <c r="A11469" s="57"/>
      <c r="B11469" s="58"/>
      <c r="C11469" s="59"/>
      <c r="D11469" s="59"/>
      <c r="E11469" s="43"/>
    </row>
    <row r="11470" spans="1:5" x14ac:dyDescent="0.25">
      <c r="A11470" s="57"/>
      <c r="B11470" s="58"/>
      <c r="C11470" s="59"/>
      <c r="D11470" s="59"/>
      <c r="E11470" s="43"/>
    </row>
    <row r="11471" spans="1:5" x14ac:dyDescent="0.25">
      <c r="A11471" s="57"/>
      <c r="B11471" s="58"/>
      <c r="C11471" s="59"/>
      <c r="D11471" s="59"/>
      <c r="E11471" s="43"/>
    </row>
    <row r="11472" spans="1:5" x14ac:dyDescent="0.25">
      <c r="A11472" s="57"/>
      <c r="B11472" s="58"/>
      <c r="C11472" s="59"/>
      <c r="D11472" s="59"/>
      <c r="E11472" s="43"/>
    </row>
    <row r="11473" spans="1:5" x14ac:dyDescent="0.25">
      <c r="A11473" s="57"/>
      <c r="B11473" s="58"/>
      <c r="C11473" s="59"/>
      <c r="D11473" s="59"/>
      <c r="E11473" s="43"/>
    </row>
    <row r="11474" spans="1:5" x14ac:dyDescent="0.25">
      <c r="A11474" s="57"/>
      <c r="B11474" s="58"/>
      <c r="C11474" s="59"/>
      <c r="D11474" s="59"/>
      <c r="E11474" s="43"/>
    </row>
    <row r="11475" spans="1:5" x14ac:dyDescent="0.25">
      <c r="A11475" s="57"/>
      <c r="B11475" s="58"/>
      <c r="C11475" s="59"/>
      <c r="D11475" s="59"/>
      <c r="E11475" s="43"/>
    </row>
    <row r="11476" spans="1:5" x14ac:dyDescent="0.25">
      <c r="A11476" s="57"/>
      <c r="B11476" s="58"/>
      <c r="C11476" s="59"/>
      <c r="D11476" s="59"/>
      <c r="E11476" s="43"/>
    </row>
    <row r="11477" spans="1:5" x14ac:dyDescent="0.25">
      <c r="A11477" s="57"/>
      <c r="B11477" s="58"/>
      <c r="C11477" s="59"/>
      <c r="D11477" s="59"/>
      <c r="E11477" s="43"/>
    </row>
    <row r="11478" spans="1:5" x14ac:dyDescent="0.25">
      <c r="A11478" s="57"/>
      <c r="B11478" s="58"/>
      <c r="C11478" s="59"/>
      <c r="D11478" s="59"/>
      <c r="E11478" s="43"/>
    </row>
    <row r="11479" spans="1:5" x14ac:dyDescent="0.25">
      <c r="A11479" s="57"/>
      <c r="B11479" s="58"/>
      <c r="C11479" s="59"/>
      <c r="D11479" s="59"/>
      <c r="E11479" s="43"/>
    </row>
    <row r="11480" spans="1:5" x14ac:dyDescent="0.25">
      <c r="A11480" s="57"/>
      <c r="B11480" s="58"/>
      <c r="C11480" s="59"/>
      <c r="D11480" s="59"/>
      <c r="E11480" s="43"/>
    </row>
    <row r="11481" spans="1:5" x14ac:dyDescent="0.25">
      <c r="A11481" s="57"/>
      <c r="B11481" s="58"/>
      <c r="C11481" s="59"/>
      <c r="D11481" s="59"/>
      <c r="E11481" s="43"/>
    </row>
    <row r="11482" spans="1:5" x14ac:dyDescent="0.25">
      <c r="A11482" s="57"/>
      <c r="B11482" s="58"/>
      <c r="C11482" s="59"/>
      <c r="D11482" s="59"/>
      <c r="E11482" s="43"/>
    </row>
    <row r="11483" spans="1:5" x14ac:dyDescent="0.25">
      <c r="A11483" s="57"/>
      <c r="B11483" s="58"/>
      <c r="C11483" s="59"/>
      <c r="D11483" s="59"/>
      <c r="E11483" s="43"/>
    </row>
    <row r="11484" spans="1:5" x14ac:dyDescent="0.25">
      <c r="A11484" s="57"/>
      <c r="B11484" s="58"/>
      <c r="C11484" s="59"/>
      <c r="D11484" s="59"/>
      <c r="E11484" s="43"/>
    </row>
    <row r="11485" spans="1:5" x14ac:dyDescent="0.25">
      <c r="A11485" s="57"/>
      <c r="B11485" s="58"/>
      <c r="C11485" s="59"/>
      <c r="D11485" s="59"/>
      <c r="E11485" s="43"/>
    </row>
    <row r="11486" spans="1:5" x14ac:dyDescent="0.25">
      <c r="A11486" s="57"/>
      <c r="B11486" s="58"/>
      <c r="C11486" s="59"/>
      <c r="D11486" s="59"/>
      <c r="E11486" s="43"/>
    </row>
    <row r="11487" spans="1:5" x14ac:dyDescent="0.25">
      <c r="A11487" s="57"/>
      <c r="B11487" s="58"/>
      <c r="C11487" s="59"/>
      <c r="D11487" s="59"/>
      <c r="E11487" s="43"/>
    </row>
    <row r="11488" spans="1:5" x14ac:dyDescent="0.25">
      <c r="A11488" s="57"/>
      <c r="B11488" s="58"/>
      <c r="C11488" s="59"/>
      <c r="D11488" s="59"/>
      <c r="E11488" s="43"/>
    </row>
    <row r="11489" spans="1:5" x14ac:dyDescent="0.25">
      <c r="A11489" s="57"/>
      <c r="B11489" s="58"/>
      <c r="C11489" s="59"/>
      <c r="D11489" s="59"/>
      <c r="E11489" s="43"/>
    </row>
    <row r="11490" spans="1:5" x14ac:dyDescent="0.25">
      <c r="A11490" s="57"/>
      <c r="B11490" s="58"/>
      <c r="C11490" s="59"/>
      <c r="D11490" s="59"/>
      <c r="E11490" s="43"/>
    </row>
    <row r="11491" spans="1:5" x14ac:dyDescent="0.25">
      <c r="A11491" s="57"/>
      <c r="B11491" s="58"/>
      <c r="C11491" s="59"/>
      <c r="D11491" s="59"/>
      <c r="E11491" s="43"/>
    </row>
    <row r="11492" spans="1:5" x14ac:dyDescent="0.25">
      <c r="A11492" s="57"/>
      <c r="B11492" s="58"/>
      <c r="C11492" s="59"/>
      <c r="D11492" s="59"/>
      <c r="E11492" s="43"/>
    </row>
    <row r="11493" spans="1:5" x14ac:dyDescent="0.25">
      <c r="A11493" s="57"/>
      <c r="B11493" s="58"/>
      <c r="C11493" s="59"/>
      <c r="D11493" s="59"/>
      <c r="E11493" s="43"/>
    </row>
    <row r="11494" spans="1:5" x14ac:dyDescent="0.25">
      <c r="A11494" s="57"/>
      <c r="B11494" s="58"/>
      <c r="C11494" s="59"/>
      <c r="D11494" s="59"/>
      <c r="E11494" s="43"/>
    </row>
    <row r="11495" spans="1:5" x14ac:dyDescent="0.25">
      <c r="A11495" s="57"/>
      <c r="B11495" s="58"/>
      <c r="C11495" s="59"/>
      <c r="D11495" s="59"/>
      <c r="E11495" s="43"/>
    </row>
    <row r="11496" spans="1:5" x14ac:dyDescent="0.25">
      <c r="A11496" s="57"/>
      <c r="B11496" s="58"/>
      <c r="C11496" s="59"/>
      <c r="D11496" s="59"/>
      <c r="E11496" s="43"/>
    </row>
    <row r="11497" spans="1:5" x14ac:dyDescent="0.25">
      <c r="A11497" s="57"/>
      <c r="B11497" s="58"/>
      <c r="C11497" s="59"/>
      <c r="D11497" s="59"/>
      <c r="E11497" s="43"/>
    </row>
    <row r="11498" spans="1:5" x14ac:dyDescent="0.25">
      <c r="A11498" s="57"/>
      <c r="B11498" s="58"/>
      <c r="C11498" s="59"/>
      <c r="D11498" s="59"/>
      <c r="E11498" s="43"/>
    </row>
    <row r="11499" spans="1:5" x14ac:dyDescent="0.25">
      <c r="A11499" s="57"/>
      <c r="B11499" s="58"/>
      <c r="C11499" s="59"/>
      <c r="D11499" s="59"/>
      <c r="E11499" s="43"/>
    </row>
    <row r="11500" spans="1:5" x14ac:dyDescent="0.25">
      <c r="A11500" s="57"/>
      <c r="B11500" s="58"/>
      <c r="C11500" s="59"/>
      <c r="D11500" s="59"/>
      <c r="E11500" s="43"/>
    </row>
    <row r="11501" spans="1:5" x14ac:dyDescent="0.25">
      <c r="A11501" s="57"/>
      <c r="B11501" s="58"/>
      <c r="C11501" s="59"/>
      <c r="D11501" s="59"/>
      <c r="E11501" s="43"/>
    </row>
    <row r="11502" spans="1:5" x14ac:dyDescent="0.25">
      <c r="A11502" s="57"/>
      <c r="B11502" s="58"/>
      <c r="C11502" s="59"/>
      <c r="D11502" s="59"/>
      <c r="E11502" s="43"/>
    </row>
    <row r="11503" spans="1:5" x14ac:dyDescent="0.25">
      <c r="A11503" s="57"/>
      <c r="B11503" s="58"/>
      <c r="C11503" s="59"/>
      <c r="D11503" s="59"/>
      <c r="E11503" s="43"/>
    </row>
    <row r="11504" spans="1:5" x14ac:dyDescent="0.25">
      <c r="A11504" s="57"/>
      <c r="B11504" s="58"/>
      <c r="C11504" s="59"/>
      <c r="D11504" s="59"/>
      <c r="E11504" s="43"/>
    </row>
    <row r="11505" spans="1:5" x14ac:dyDescent="0.25">
      <c r="A11505" s="57"/>
      <c r="B11505" s="58"/>
      <c r="C11505" s="59"/>
      <c r="D11505" s="59"/>
      <c r="E11505" s="43"/>
    </row>
    <row r="11506" spans="1:5" x14ac:dyDescent="0.25">
      <c r="A11506" s="57"/>
      <c r="B11506" s="58"/>
      <c r="C11506" s="59"/>
      <c r="D11506" s="59"/>
      <c r="E11506" s="43"/>
    </row>
    <row r="11507" spans="1:5" x14ac:dyDescent="0.25">
      <c r="A11507" s="57"/>
      <c r="B11507" s="58"/>
      <c r="C11507" s="59"/>
      <c r="D11507" s="59"/>
      <c r="E11507" s="43"/>
    </row>
    <row r="11508" spans="1:5" x14ac:dyDescent="0.25">
      <c r="A11508" s="57"/>
      <c r="B11508" s="58"/>
      <c r="C11508" s="59"/>
      <c r="D11508" s="59"/>
      <c r="E11508" s="43"/>
    </row>
    <row r="11509" spans="1:5" x14ac:dyDescent="0.25">
      <c r="A11509" s="57"/>
      <c r="B11509" s="58"/>
      <c r="C11509" s="59"/>
      <c r="D11509" s="59"/>
      <c r="E11509" s="43"/>
    </row>
    <row r="11510" spans="1:5" x14ac:dyDescent="0.25">
      <c r="A11510" s="57"/>
      <c r="B11510" s="58"/>
      <c r="C11510" s="59"/>
      <c r="D11510" s="59"/>
      <c r="E11510" s="43"/>
    </row>
    <row r="11511" spans="1:5" x14ac:dyDescent="0.25">
      <c r="A11511" s="57"/>
      <c r="B11511" s="58"/>
      <c r="C11511" s="59"/>
      <c r="D11511" s="59"/>
      <c r="E11511" s="43"/>
    </row>
    <row r="11512" spans="1:5" x14ac:dyDescent="0.25">
      <c r="A11512" s="57"/>
      <c r="B11512" s="58"/>
      <c r="C11512" s="59"/>
      <c r="D11512" s="59"/>
      <c r="E11512" s="43"/>
    </row>
    <row r="11513" spans="1:5" x14ac:dyDescent="0.25">
      <c r="A11513" s="57"/>
      <c r="B11513" s="58"/>
      <c r="C11513" s="59"/>
      <c r="D11513" s="59"/>
      <c r="E11513" s="43"/>
    </row>
    <row r="11514" spans="1:5" x14ac:dyDescent="0.25">
      <c r="A11514" s="57"/>
      <c r="B11514" s="58"/>
      <c r="C11514" s="59"/>
      <c r="D11514" s="59"/>
      <c r="E11514" s="43"/>
    </row>
    <row r="11515" spans="1:5" x14ac:dyDescent="0.25">
      <c r="A11515" s="57"/>
      <c r="B11515" s="58"/>
      <c r="C11515" s="59"/>
      <c r="D11515" s="59"/>
      <c r="E11515" s="43"/>
    </row>
    <row r="11516" spans="1:5" x14ac:dyDescent="0.25">
      <c r="A11516" s="57"/>
      <c r="B11516" s="58"/>
      <c r="C11516" s="59"/>
      <c r="D11516" s="59"/>
      <c r="E11516" s="43"/>
    </row>
    <row r="11517" spans="1:5" x14ac:dyDescent="0.25">
      <c r="A11517" s="57"/>
      <c r="B11517" s="58"/>
      <c r="C11517" s="59"/>
      <c r="D11517" s="59"/>
      <c r="E11517" s="43"/>
    </row>
    <row r="11518" spans="1:5" x14ac:dyDescent="0.25">
      <c r="A11518" s="57"/>
      <c r="B11518" s="58"/>
      <c r="C11518" s="59"/>
      <c r="D11518" s="59"/>
      <c r="E11518" s="43"/>
    </row>
    <row r="11519" spans="1:5" x14ac:dyDescent="0.25">
      <c r="A11519" s="57"/>
      <c r="B11519" s="58"/>
      <c r="C11519" s="59"/>
      <c r="D11519" s="59"/>
      <c r="E11519" s="43"/>
    </row>
    <row r="11520" spans="1:5" x14ac:dyDescent="0.25">
      <c r="A11520" s="57"/>
      <c r="B11520" s="58"/>
      <c r="C11520" s="59"/>
      <c r="D11520" s="59"/>
      <c r="E11520" s="43"/>
    </row>
    <row r="11521" spans="1:5" x14ac:dyDescent="0.25">
      <c r="A11521" s="57"/>
      <c r="B11521" s="58"/>
      <c r="C11521" s="59"/>
      <c r="D11521" s="59"/>
      <c r="E11521" s="43"/>
    </row>
    <row r="11522" spans="1:5" x14ac:dyDescent="0.25">
      <c r="A11522" s="57"/>
      <c r="B11522" s="58"/>
      <c r="C11522" s="59"/>
      <c r="D11522" s="59"/>
      <c r="E11522" s="43"/>
    </row>
    <row r="11523" spans="1:5" x14ac:dyDescent="0.25">
      <c r="A11523" s="57"/>
      <c r="B11523" s="58"/>
      <c r="C11523" s="59"/>
      <c r="D11523" s="59"/>
      <c r="E11523" s="43"/>
    </row>
    <row r="11524" spans="1:5" x14ac:dyDescent="0.25">
      <c r="A11524" s="57"/>
      <c r="B11524" s="58"/>
      <c r="C11524" s="59"/>
      <c r="D11524" s="59"/>
      <c r="E11524" s="43"/>
    </row>
    <row r="11525" spans="1:5" x14ac:dyDescent="0.25">
      <c r="A11525" s="57"/>
      <c r="B11525" s="58"/>
      <c r="C11525" s="59"/>
      <c r="D11525" s="59"/>
      <c r="E11525" s="43"/>
    </row>
    <row r="11526" spans="1:5" x14ac:dyDescent="0.25">
      <c r="A11526" s="57"/>
      <c r="B11526" s="58"/>
      <c r="C11526" s="59"/>
      <c r="D11526" s="59"/>
      <c r="E11526" s="43"/>
    </row>
    <row r="11527" spans="1:5" x14ac:dyDescent="0.25">
      <c r="A11527" s="57"/>
      <c r="B11527" s="58"/>
      <c r="C11527" s="59"/>
      <c r="D11527" s="59"/>
      <c r="E11527" s="43"/>
    </row>
    <row r="11528" spans="1:5" x14ac:dyDescent="0.25">
      <c r="A11528" s="57"/>
      <c r="B11528" s="58"/>
      <c r="C11528" s="59"/>
      <c r="D11528" s="59"/>
      <c r="E11528" s="43"/>
    </row>
    <row r="11529" spans="1:5" x14ac:dyDescent="0.25">
      <c r="A11529" s="57"/>
      <c r="B11529" s="58"/>
      <c r="C11529" s="59"/>
      <c r="D11529" s="59"/>
      <c r="E11529" s="43"/>
    </row>
    <row r="11530" spans="1:5" x14ac:dyDescent="0.25">
      <c r="A11530" s="57"/>
      <c r="B11530" s="58"/>
      <c r="C11530" s="59"/>
      <c r="D11530" s="59"/>
      <c r="E11530" s="43"/>
    </row>
    <row r="11531" spans="1:5" x14ac:dyDescent="0.25">
      <c r="A11531" s="57"/>
      <c r="B11531" s="58"/>
      <c r="C11531" s="59"/>
      <c r="D11531" s="59"/>
      <c r="E11531" s="43"/>
    </row>
    <row r="11532" spans="1:5" x14ac:dyDescent="0.25">
      <c r="A11532" s="57"/>
      <c r="B11532" s="58"/>
      <c r="C11532" s="59"/>
      <c r="D11532" s="59"/>
      <c r="E11532" s="43"/>
    </row>
    <row r="11533" spans="1:5" x14ac:dyDescent="0.25">
      <c r="A11533" s="57"/>
      <c r="B11533" s="58"/>
      <c r="C11533" s="59"/>
      <c r="D11533" s="59"/>
      <c r="E11533" s="43"/>
    </row>
    <row r="11534" spans="1:5" x14ac:dyDescent="0.25">
      <c r="A11534" s="57"/>
      <c r="B11534" s="58"/>
      <c r="C11534" s="59"/>
      <c r="D11534" s="59"/>
      <c r="E11534" s="43"/>
    </row>
    <row r="11535" spans="1:5" x14ac:dyDescent="0.25">
      <c r="A11535" s="57"/>
      <c r="B11535" s="58"/>
      <c r="C11535" s="59"/>
      <c r="D11535" s="59"/>
      <c r="E11535" s="43"/>
    </row>
    <row r="11536" spans="1:5" x14ac:dyDescent="0.25">
      <c r="A11536" s="57"/>
      <c r="B11536" s="58"/>
      <c r="C11536" s="59"/>
      <c r="D11536" s="59"/>
      <c r="E11536" s="43"/>
    </row>
    <row r="11537" spans="1:5" x14ac:dyDescent="0.25">
      <c r="A11537" s="57"/>
      <c r="B11537" s="58"/>
      <c r="C11537" s="59"/>
      <c r="D11537" s="59"/>
      <c r="E11537" s="43"/>
    </row>
    <row r="11538" spans="1:5" x14ac:dyDescent="0.25">
      <c r="A11538" s="57"/>
      <c r="B11538" s="58"/>
      <c r="C11538" s="59"/>
      <c r="D11538" s="59"/>
      <c r="E11538" s="43"/>
    </row>
    <row r="11539" spans="1:5" x14ac:dyDescent="0.25">
      <c r="A11539" s="57"/>
      <c r="B11539" s="58"/>
      <c r="C11539" s="59"/>
      <c r="D11539" s="59"/>
      <c r="E11539" s="43"/>
    </row>
    <row r="11540" spans="1:5" x14ac:dyDescent="0.25">
      <c r="A11540" s="57"/>
      <c r="B11540" s="58"/>
      <c r="C11540" s="59"/>
      <c r="D11540" s="59"/>
      <c r="E11540" s="43"/>
    </row>
    <row r="11541" spans="1:5" x14ac:dyDescent="0.25">
      <c r="A11541" s="57"/>
      <c r="B11541" s="58"/>
      <c r="C11541" s="59"/>
      <c r="D11541" s="59"/>
      <c r="E11541" s="43"/>
    </row>
    <row r="11542" spans="1:5" x14ac:dyDescent="0.25">
      <c r="A11542" s="57"/>
      <c r="B11542" s="58"/>
      <c r="C11542" s="59"/>
      <c r="D11542" s="59"/>
      <c r="E11542" s="43"/>
    </row>
    <row r="11543" spans="1:5" x14ac:dyDescent="0.25">
      <c r="A11543" s="57"/>
      <c r="B11543" s="58"/>
      <c r="C11543" s="59"/>
      <c r="D11543" s="59"/>
      <c r="E11543" s="43"/>
    </row>
    <row r="11544" spans="1:5" x14ac:dyDescent="0.25">
      <c r="A11544" s="57"/>
      <c r="B11544" s="58"/>
      <c r="C11544" s="59"/>
      <c r="D11544" s="59"/>
      <c r="E11544" s="43"/>
    </row>
    <row r="11545" spans="1:5" x14ac:dyDescent="0.25">
      <c r="A11545" s="57"/>
      <c r="B11545" s="58"/>
      <c r="C11545" s="59"/>
      <c r="D11545" s="59"/>
      <c r="E11545" s="43"/>
    </row>
    <row r="11546" spans="1:5" x14ac:dyDescent="0.25">
      <c r="A11546" s="57"/>
      <c r="B11546" s="58"/>
      <c r="C11546" s="59"/>
      <c r="D11546" s="59"/>
      <c r="E11546" s="43"/>
    </row>
    <row r="11547" spans="1:5" x14ac:dyDescent="0.25">
      <c r="A11547" s="57"/>
      <c r="B11547" s="58"/>
      <c r="C11547" s="59"/>
      <c r="D11547" s="59"/>
      <c r="E11547" s="43"/>
    </row>
    <row r="11548" spans="1:5" x14ac:dyDescent="0.25">
      <c r="A11548" s="57"/>
      <c r="B11548" s="58"/>
      <c r="C11548" s="59"/>
      <c r="D11548" s="59"/>
      <c r="E11548" s="43"/>
    </row>
    <row r="11549" spans="1:5" x14ac:dyDescent="0.25">
      <c r="A11549" s="57"/>
      <c r="B11549" s="58"/>
      <c r="C11549" s="59"/>
      <c r="D11549" s="59"/>
      <c r="E11549" s="43"/>
    </row>
    <row r="11550" spans="1:5" x14ac:dyDescent="0.25">
      <c r="A11550" s="57"/>
      <c r="B11550" s="58"/>
      <c r="C11550" s="59"/>
      <c r="D11550" s="59"/>
      <c r="E11550" s="43"/>
    </row>
    <row r="11551" spans="1:5" x14ac:dyDescent="0.25">
      <c r="A11551" s="57"/>
      <c r="B11551" s="58"/>
      <c r="C11551" s="59"/>
      <c r="D11551" s="59"/>
      <c r="E11551" s="43"/>
    </row>
    <row r="11552" spans="1:5" x14ac:dyDescent="0.25">
      <c r="A11552" s="57"/>
      <c r="B11552" s="58"/>
      <c r="C11552" s="59"/>
      <c r="D11552" s="59"/>
      <c r="E11552" s="43"/>
    </row>
    <row r="11553" spans="1:5" x14ac:dyDescent="0.25">
      <c r="A11553" s="57"/>
      <c r="B11553" s="58"/>
      <c r="C11553" s="59"/>
      <c r="D11553" s="59"/>
      <c r="E11553" s="43"/>
    </row>
    <row r="11554" spans="1:5" x14ac:dyDescent="0.25">
      <c r="A11554" s="57"/>
      <c r="B11554" s="58"/>
      <c r="C11554" s="59"/>
      <c r="D11554" s="59"/>
      <c r="E11554" s="43"/>
    </row>
    <row r="11555" spans="1:5" x14ac:dyDescent="0.25">
      <c r="A11555" s="57"/>
      <c r="B11555" s="58"/>
      <c r="C11555" s="59"/>
      <c r="D11555" s="59"/>
      <c r="E11555" s="43"/>
    </row>
    <row r="11556" spans="1:5" x14ac:dyDescent="0.25">
      <c r="A11556" s="57"/>
      <c r="B11556" s="58"/>
      <c r="C11556" s="59"/>
      <c r="D11556" s="59"/>
      <c r="E11556" s="43"/>
    </row>
    <row r="11557" spans="1:5" x14ac:dyDescent="0.25">
      <c r="A11557" s="57"/>
      <c r="B11557" s="58"/>
      <c r="C11557" s="59"/>
      <c r="D11557" s="59"/>
      <c r="E11557" s="43"/>
    </row>
    <row r="11558" spans="1:5" x14ac:dyDescent="0.25">
      <c r="A11558" s="57"/>
      <c r="B11558" s="58"/>
      <c r="C11558" s="59"/>
      <c r="D11558" s="59"/>
      <c r="E11558" s="43"/>
    </row>
    <row r="11559" spans="1:5" x14ac:dyDescent="0.25">
      <c r="A11559" s="57"/>
      <c r="B11559" s="58"/>
      <c r="C11559" s="59"/>
      <c r="D11559" s="59"/>
      <c r="E11559" s="43"/>
    </row>
    <row r="11560" spans="1:5" x14ac:dyDescent="0.25">
      <c r="A11560" s="57"/>
      <c r="B11560" s="58"/>
      <c r="C11560" s="59"/>
      <c r="D11560" s="59"/>
      <c r="E11560" s="43"/>
    </row>
    <row r="11561" spans="1:5" x14ac:dyDescent="0.25">
      <c r="A11561" s="57"/>
      <c r="B11561" s="58"/>
      <c r="C11561" s="59"/>
      <c r="D11561" s="59"/>
      <c r="E11561" s="43"/>
    </row>
    <row r="11562" spans="1:5" x14ac:dyDescent="0.25">
      <c r="A11562" s="57"/>
      <c r="B11562" s="58"/>
      <c r="C11562" s="59"/>
      <c r="D11562" s="59"/>
      <c r="E11562" s="43"/>
    </row>
    <row r="11563" spans="1:5" x14ac:dyDescent="0.25">
      <c r="A11563" s="57"/>
      <c r="B11563" s="58"/>
      <c r="C11563" s="59"/>
      <c r="D11563" s="59"/>
      <c r="E11563" s="43"/>
    </row>
    <row r="11564" spans="1:5" x14ac:dyDescent="0.25">
      <c r="A11564" s="57"/>
      <c r="B11564" s="58"/>
      <c r="C11564" s="59"/>
      <c r="D11564" s="59"/>
      <c r="E11564" s="43"/>
    </row>
    <row r="11565" spans="1:5" x14ac:dyDescent="0.25">
      <c r="A11565" s="57"/>
      <c r="B11565" s="58"/>
      <c r="C11565" s="59"/>
      <c r="D11565" s="59"/>
      <c r="E11565" s="43"/>
    </row>
    <row r="11566" spans="1:5" x14ac:dyDescent="0.25">
      <c r="A11566" s="57"/>
      <c r="B11566" s="58"/>
      <c r="C11566" s="59"/>
      <c r="D11566" s="59"/>
      <c r="E11566" s="43"/>
    </row>
    <row r="11567" spans="1:5" x14ac:dyDescent="0.25">
      <c r="A11567" s="57"/>
      <c r="B11567" s="58"/>
      <c r="C11567" s="59"/>
      <c r="D11567" s="59"/>
      <c r="E11567" s="43"/>
    </row>
    <row r="11568" spans="1:5" x14ac:dyDescent="0.25">
      <c r="A11568" s="57"/>
      <c r="B11568" s="58"/>
      <c r="C11568" s="59"/>
      <c r="D11568" s="59"/>
      <c r="E11568" s="43"/>
    </row>
    <row r="11569" spans="1:5" x14ac:dyDescent="0.25">
      <c r="A11569" s="57"/>
      <c r="B11569" s="58"/>
      <c r="C11569" s="59"/>
      <c r="D11569" s="59"/>
      <c r="E11569" s="43"/>
    </row>
    <row r="11570" spans="1:5" x14ac:dyDescent="0.25">
      <c r="A11570" s="57"/>
      <c r="B11570" s="58"/>
      <c r="C11570" s="59"/>
      <c r="D11570" s="59"/>
      <c r="E11570" s="43"/>
    </row>
    <row r="11571" spans="1:5" x14ac:dyDescent="0.25">
      <c r="A11571" s="57"/>
      <c r="B11571" s="58"/>
      <c r="C11571" s="59"/>
      <c r="D11571" s="59"/>
      <c r="E11571" s="43"/>
    </row>
    <row r="11572" spans="1:5" x14ac:dyDescent="0.25">
      <c r="A11572" s="57"/>
      <c r="B11572" s="58"/>
      <c r="C11572" s="59"/>
      <c r="D11572" s="59"/>
      <c r="E11572" s="43"/>
    </row>
    <row r="11573" spans="1:5" x14ac:dyDescent="0.25">
      <c r="A11573" s="57"/>
      <c r="B11573" s="58"/>
      <c r="C11573" s="59"/>
      <c r="D11573" s="59"/>
      <c r="E11573" s="43"/>
    </row>
    <row r="11574" spans="1:5" x14ac:dyDescent="0.25">
      <c r="A11574" s="57"/>
      <c r="B11574" s="58"/>
      <c r="C11574" s="59"/>
      <c r="D11574" s="59"/>
      <c r="E11574" s="43"/>
    </row>
    <row r="11575" spans="1:5" x14ac:dyDescent="0.25">
      <c r="A11575" s="57"/>
      <c r="B11575" s="58"/>
      <c r="C11575" s="59"/>
      <c r="D11575" s="59"/>
      <c r="E11575" s="43"/>
    </row>
    <row r="11576" spans="1:5" x14ac:dyDescent="0.25">
      <c r="A11576" s="57"/>
      <c r="B11576" s="58"/>
      <c r="C11576" s="59"/>
      <c r="D11576" s="59"/>
      <c r="E11576" s="43"/>
    </row>
    <row r="11577" spans="1:5" x14ac:dyDescent="0.25">
      <c r="A11577" s="57"/>
      <c r="B11577" s="58"/>
      <c r="C11577" s="59"/>
      <c r="D11577" s="59"/>
      <c r="E11577" s="43"/>
    </row>
    <row r="11578" spans="1:5" x14ac:dyDescent="0.25">
      <c r="A11578" s="57"/>
      <c r="B11578" s="58"/>
      <c r="C11578" s="59"/>
      <c r="D11578" s="59"/>
      <c r="E11578" s="43"/>
    </row>
    <row r="11579" spans="1:5" x14ac:dyDescent="0.25">
      <c r="A11579" s="57"/>
      <c r="B11579" s="58"/>
      <c r="C11579" s="59"/>
      <c r="D11579" s="59"/>
      <c r="E11579" s="43"/>
    </row>
    <row r="11580" spans="1:5" x14ac:dyDescent="0.25">
      <c r="A11580" s="57"/>
      <c r="B11580" s="58"/>
      <c r="C11580" s="59"/>
      <c r="D11580" s="59"/>
      <c r="E11580" s="43"/>
    </row>
    <row r="11581" spans="1:5" x14ac:dyDescent="0.25">
      <c r="A11581" s="57"/>
      <c r="B11581" s="58"/>
      <c r="C11581" s="59"/>
      <c r="D11581" s="59"/>
      <c r="E11581" s="43"/>
    </row>
    <row r="11582" spans="1:5" x14ac:dyDescent="0.25">
      <c r="A11582" s="57"/>
      <c r="B11582" s="58"/>
      <c r="C11582" s="59"/>
      <c r="D11582" s="59"/>
      <c r="E11582" s="43"/>
    </row>
    <row r="11583" spans="1:5" x14ac:dyDescent="0.25">
      <c r="A11583" s="57"/>
      <c r="B11583" s="58"/>
      <c r="C11583" s="59"/>
      <c r="D11583" s="59"/>
      <c r="E11583" s="43"/>
    </row>
    <row r="11584" spans="1:5" x14ac:dyDescent="0.25">
      <c r="A11584" s="57"/>
      <c r="B11584" s="58"/>
      <c r="C11584" s="59"/>
      <c r="D11584" s="59"/>
      <c r="E11584" s="43"/>
    </row>
    <row r="11585" spans="1:5" x14ac:dyDescent="0.25">
      <c r="A11585" s="57"/>
      <c r="B11585" s="58"/>
      <c r="C11585" s="59"/>
      <c r="D11585" s="59"/>
      <c r="E11585" s="43"/>
    </row>
    <row r="11586" spans="1:5" x14ac:dyDescent="0.25">
      <c r="A11586" s="57"/>
      <c r="B11586" s="58"/>
      <c r="C11586" s="59"/>
      <c r="D11586" s="59"/>
      <c r="E11586" s="43"/>
    </row>
    <row r="11587" spans="1:5" x14ac:dyDescent="0.25">
      <c r="A11587" s="57"/>
      <c r="B11587" s="58"/>
      <c r="C11587" s="59"/>
      <c r="D11587" s="59"/>
      <c r="E11587" s="43"/>
    </row>
    <row r="11588" spans="1:5" x14ac:dyDescent="0.25">
      <c r="A11588" s="57"/>
      <c r="B11588" s="58"/>
      <c r="C11588" s="59"/>
      <c r="D11588" s="59"/>
      <c r="E11588" s="43"/>
    </row>
    <row r="11589" spans="1:5" x14ac:dyDescent="0.25">
      <c r="A11589" s="57"/>
      <c r="B11589" s="58"/>
      <c r="C11589" s="59"/>
      <c r="D11589" s="59"/>
      <c r="E11589" s="43"/>
    </row>
    <row r="11590" spans="1:5" x14ac:dyDescent="0.25">
      <c r="A11590" s="57"/>
      <c r="B11590" s="58"/>
      <c r="C11590" s="59"/>
      <c r="D11590" s="59"/>
      <c r="E11590" s="43"/>
    </row>
    <row r="11591" spans="1:5" x14ac:dyDescent="0.25">
      <c r="A11591" s="57"/>
      <c r="B11591" s="58"/>
      <c r="C11591" s="59"/>
      <c r="D11591" s="59"/>
      <c r="E11591" s="43"/>
    </row>
    <row r="11592" spans="1:5" x14ac:dyDescent="0.25">
      <c r="A11592" s="57"/>
      <c r="B11592" s="58"/>
      <c r="C11592" s="59"/>
      <c r="D11592" s="59"/>
      <c r="E11592" s="43"/>
    </row>
    <row r="11593" spans="1:5" x14ac:dyDescent="0.25">
      <c r="A11593" s="57"/>
      <c r="B11593" s="58"/>
      <c r="C11593" s="59"/>
      <c r="D11593" s="59"/>
      <c r="E11593" s="43"/>
    </row>
    <row r="11594" spans="1:5" x14ac:dyDescent="0.25">
      <c r="A11594" s="57"/>
      <c r="B11594" s="58"/>
      <c r="C11594" s="59"/>
      <c r="D11594" s="59"/>
      <c r="E11594" s="43"/>
    </row>
    <row r="11595" spans="1:5" x14ac:dyDescent="0.25">
      <c r="A11595" s="57"/>
      <c r="B11595" s="58"/>
      <c r="C11595" s="59"/>
      <c r="D11595" s="59"/>
      <c r="E11595" s="43"/>
    </row>
    <row r="11596" spans="1:5" x14ac:dyDescent="0.25">
      <c r="A11596" s="57"/>
      <c r="B11596" s="58"/>
      <c r="C11596" s="59"/>
      <c r="D11596" s="59"/>
      <c r="E11596" s="43"/>
    </row>
    <row r="11597" spans="1:5" x14ac:dyDescent="0.25">
      <c r="A11597" s="57"/>
      <c r="B11597" s="58"/>
      <c r="C11597" s="59"/>
      <c r="D11597" s="59"/>
      <c r="E11597" s="43"/>
    </row>
    <row r="11598" spans="1:5" x14ac:dyDescent="0.25">
      <c r="A11598" s="57"/>
      <c r="B11598" s="58"/>
      <c r="C11598" s="59"/>
      <c r="D11598" s="59"/>
      <c r="E11598" s="43"/>
    </row>
    <row r="11599" spans="1:5" x14ac:dyDescent="0.25">
      <c r="A11599" s="57"/>
      <c r="B11599" s="58"/>
      <c r="C11599" s="59"/>
      <c r="D11599" s="59"/>
      <c r="E11599" s="43"/>
    </row>
    <row r="11600" spans="1:5" x14ac:dyDescent="0.25">
      <c r="A11600" s="57"/>
      <c r="B11600" s="58"/>
      <c r="C11600" s="59"/>
      <c r="D11600" s="59"/>
      <c r="E11600" s="43"/>
    </row>
    <row r="11601" spans="1:5" x14ac:dyDescent="0.25">
      <c r="A11601" s="57"/>
      <c r="B11601" s="58"/>
      <c r="C11601" s="59"/>
      <c r="D11601" s="59"/>
      <c r="E11601" s="43"/>
    </row>
    <row r="11602" spans="1:5" x14ac:dyDescent="0.25">
      <c r="A11602" s="57"/>
      <c r="B11602" s="58"/>
      <c r="C11602" s="59"/>
      <c r="D11602" s="59"/>
      <c r="E11602" s="43"/>
    </row>
    <row r="11603" spans="1:5" x14ac:dyDescent="0.25">
      <c r="A11603" s="57"/>
      <c r="B11603" s="58"/>
      <c r="C11603" s="59"/>
      <c r="D11603" s="59"/>
      <c r="E11603" s="43"/>
    </row>
    <row r="11604" spans="1:5" x14ac:dyDescent="0.25">
      <c r="A11604" s="57"/>
      <c r="B11604" s="58"/>
      <c r="C11604" s="59"/>
      <c r="D11604" s="59"/>
      <c r="E11604" s="43"/>
    </row>
    <row r="11605" spans="1:5" x14ac:dyDescent="0.25">
      <c r="A11605" s="57"/>
      <c r="B11605" s="58"/>
      <c r="C11605" s="59"/>
      <c r="D11605" s="59"/>
      <c r="E11605" s="43"/>
    </row>
    <row r="11606" spans="1:5" x14ac:dyDescent="0.25">
      <c r="A11606" s="57"/>
      <c r="B11606" s="58"/>
      <c r="C11606" s="59"/>
      <c r="D11606" s="59"/>
      <c r="E11606" s="43"/>
    </row>
    <row r="11607" spans="1:5" x14ac:dyDescent="0.25">
      <c r="A11607" s="57"/>
      <c r="B11607" s="58"/>
      <c r="C11607" s="59"/>
      <c r="D11607" s="59"/>
      <c r="E11607" s="43"/>
    </row>
    <row r="11608" spans="1:5" x14ac:dyDescent="0.25">
      <c r="A11608" s="57"/>
      <c r="B11608" s="58"/>
      <c r="C11608" s="59"/>
      <c r="D11608" s="59"/>
      <c r="E11608" s="43"/>
    </row>
    <row r="11609" spans="1:5" x14ac:dyDescent="0.25">
      <c r="A11609" s="57"/>
      <c r="B11609" s="58"/>
      <c r="C11609" s="59"/>
      <c r="D11609" s="59"/>
      <c r="E11609" s="43"/>
    </row>
    <row r="11610" spans="1:5" x14ac:dyDescent="0.25">
      <c r="A11610" s="57"/>
      <c r="B11610" s="58"/>
      <c r="C11610" s="59"/>
      <c r="D11610" s="59"/>
      <c r="E11610" s="43"/>
    </row>
    <row r="11611" spans="1:5" x14ac:dyDescent="0.25">
      <c r="A11611" s="57"/>
      <c r="B11611" s="58"/>
      <c r="C11611" s="59"/>
      <c r="D11611" s="59"/>
      <c r="E11611" s="43"/>
    </row>
    <row r="11612" spans="1:5" x14ac:dyDescent="0.25">
      <c r="A11612" s="57"/>
      <c r="B11612" s="58"/>
      <c r="C11612" s="59"/>
      <c r="D11612" s="59"/>
      <c r="E11612" s="43"/>
    </row>
    <row r="11613" spans="1:5" x14ac:dyDescent="0.25">
      <c r="A11613" s="57"/>
      <c r="B11613" s="58"/>
      <c r="C11613" s="59"/>
      <c r="D11613" s="59"/>
      <c r="E11613" s="43"/>
    </row>
    <row r="11614" spans="1:5" x14ac:dyDescent="0.25">
      <c r="A11614" s="57"/>
      <c r="B11614" s="58"/>
      <c r="C11614" s="59"/>
      <c r="D11614" s="59"/>
      <c r="E11614" s="43"/>
    </row>
    <row r="11615" spans="1:5" x14ac:dyDescent="0.25">
      <c r="A11615" s="57"/>
      <c r="B11615" s="58"/>
      <c r="C11615" s="59"/>
      <c r="D11615" s="59"/>
      <c r="E11615" s="43"/>
    </row>
    <row r="11616" spans="1:5" x14ac:dyDescent="0.25">
      <c r="A11616" s="57"/>
      <c r="B11616" s="58"/>
      <c r="C11616" s="59"/>
      <c r="D11616" s="59"/>
      <c r="E11616" s="43"/>
    </row>
    <row r="11617" spans="1:5" x14ac:dyDescent="0.25">
      <c r="A11617" s="57"/>
      <c r="B11617" s="58"/>
      <c r="C11617" s="59"/>
      <c r="D11617" s="59"/>
      <c r="E11617" s="43"/>
    </row>
    <row r="11618" spans="1:5" x14ac:dyDescent="0.25">
      <c r="A11618" s="57"/>
      <c r="B11618" s="58"/>
      <c r="C11618" s="59"/>
      <c r="D11618" s="59"/>
      <c r="E11618" s="43"/>
    </row>
    <row r="11619" spans="1:5" x14ac:dyDescent="0.25">
      <c r="A11619" s="57"/>
      <c r="B11619" s="58"/>
      <c r="C11619" s="59"/>
      <c r="D11619" s="59"/>
      <c r="E11619" s="43"/>
    </row>
    <row r="11620" spans="1:5" x14ac:dyDescent="0.25">
      <c r="A11620" s="57"/>
      <c r="B11620" s="58"/>
      <c r="C11620" s="59"/>
      <c r="D11620" s="59"/>
      <c r="E11620" s="43"/>
    </row>
    <row r="11621" spans="1:5" x14ac:dyDescent="0.25">
      <c r="A11621" s="57"/>
      <c r="B11621" s="58"/>
      <c r="C11621" s="59"/>
      <c r="D11621" s="59"/>
      <c r="E11621" s="43"/>
    </row>
    <row r="11622" spans="1:5" x14ac:dyDescent="0.25">
      <c r="A11622" s="57"/>
      <c r="B11622" s="58"/>
      <c r="C11622" s="59"/>
      <c r="D11622" s="59"/>
      <c r="E11622" s="43"/>
    </row>
    <row r="11623" spans="1:5" x14ac:dyDescent="0.25">
      <c r="A11623" s="57"/>
      <c r="B11623" s="58"/>
      <c r="C11623" s="59"/>
      <c r="D11623" s="59"/>
      <c r="E11623" s="43"/>
    </row>
    <row r="11624" spans="1:5" x14ac:dyDescent="0.25">
      <c r="A11624" s="57"/>
      <c r="B11624" s="58"/>
      <c r="C11624" s="59"/>
      <c r="D11624" s="59"/>
      <c r="E11624" s="43"/>
    </row>
    <row r="11625" spans="1:5" x14ac:dyDescent="0.25">
      <c r="A11625" s="57"/>
      <c r="B11625" s="58"/>
      <c r="C11625" s="59"/>
      <c r="D11625" s="59"/>
      <c r="E11625" s="43"/>
    </row>
    <row r="11626" spans="1:5" x14ac:dyDescent="0.25">
      <c r="A11626" s="57"/>
      <c r="B11626" s="58"/>
      <c r="C11626" s="59"/>
      <c r="D11626" s="59"/>
      <c r="E11626" s="43"/>
    </row>
    <row r="11627" spans="1:5" x14ac:dyDescent="0.25">
      <c r="A11627" s="57"/>
      <c r="B11627" s="58"/>
      <c r="C11627" s="59"/>
      <c r="D11627" s="59"/>
      <c r="E11627" s="43"/>
    </row>
    <row r="11628" spans="1:5" x14ac:dyDescent="0.25">
      <c r="A11628" s="57"/>
      <c r="B11628" s="58"/>
      <c r="C11628" s="59"/>
      <c r="D11628" s="59"/>
      <c r="E11628" s="43"/>
    </row>
    <row r="11629" spans="1:5" x14ac:dyDescent="0.25">
      <c r="A11629" s="57"/>
      <c r="B11629" s="58"/>
      <c r="C11629" s="59"/>
      <c r="D11629" s="59"/>
      <c r="E11629" s="43"/>
    </row>
    <row r="11630" spans="1:5" x14ac:dyDescent="0.25">
      <c r="A11630" s="57"/>
      <c r="B11630" s="58"/>
      <c r="C11630" s="59"/>
      <c r="D11630" s="59"/>
      <c r="E11630" s="43"/>
    </row>
    <row r="11631" spans="1:5" x14ac:dyDescent="0.25">
      <c r="A11631" s="57"/>
      <c r="B11631" s="58"/>
      <c r="C11631" s="59"/>
      <c r="D11631" s="59"/>
      <c r="E11631" s="43"/>
    </row>
    <row r="11632" spans="1:5" x14ac:dyDescent="0.25">
      <c r="A11632" s="57"/>
      <c r="B11632" s="58"/>
      <c r="C11632" s="59"/>
      <c r="D11632" s="59"/>
      <c r="E11632" s="43"/>
    </row>
    <row r="11633" spans="1:5" x14ac:dyDescent="0.25">
      <c r="A11633" s="57"/>
      <c r="B11633" s="58"/>
      <c r="C11633" s="59"/>
      <c r="D11633" s="59"/>
      <c r="E11633" s="43"/>
    </row>
    <row r="11634" spans="1:5" x14ac:dyDescent="0.25">
      <c r="A11634" s="57"/>
      <c r="B11634" s="58"/>
      <c r="C11634" s="59"/>
      <c r="D11634" s="59"/>
      <c r="E11634" s="43"/>
    </row>
    <row r="11635" spans="1:5" x14ac:dyDescent="0.25">
      <c r="A11635" s="57"/>
      <c r="B11635" s="58"/>
      <c r="C11635" s="59"/>
      <c r="D11635" s="59"/>
      <c r="E11635" s="43"/>
    </row>
    <row r="11636" spans="1:5" x14ac:dyDescent="0.25">
      <c r="A11636" s="57"/>
      <c r="B11636" s="58"/>
      <c r="C11636" s="59"/>
      <c r="D11636" s="59"/>
      <c r="E11636" s="43"/>
    </row>
    <row r="11637" spans="1:5" x14ac:dyDescent="0.25">
      <c r="A11637" s="57"/>
      <c r="B11637" s="58"/>
      <c r="C11637" s="59"/>
      <c r="D11637" s="59"/>
      <c r="E11637" s="43"/>
    </row>
    <row r="11638" spans="1:5" x14ac:dyDescent="0.25">
      <c r="A11638" s="57"/>
      <c r="B11638" s="58"/>
      <c r="C11638" s="59"/>
      <c r="D11638" s="59"/>
      <c r="E11638" s="43"/>
    </row>
    <row r="11639" spans="1:5" x14ac:dyDescent="0.25">
      <c r="A11639" s="57"/>
      <c r="B11639" s="58"/>
      <c r="C11639" s="59"/>
      <c r="D11639" s="59"/>
      <c r="E11639" s="43"/>
    </row>
    <row r="11640" spans="1:5" x14ac:dyDescent="0.25">
      <c r="A11640" s="57"/>
      <c r="B11640" s="58"/>
      <c r="C11640" s="59"/>
      <c r="D11640" s="59"/>
      <c r="E11640" s="43"/>
    </row>
    <row r="11641" spans="1:5" x14ac:dyDescent="0.25">
      <c r="A11641" s="57"/>
      <c r="B11641" s="58"/>
      <c r="C11641" s="59"/>
      <c r="D11641" s="59"/>
      <c r="E11641" s="43"/>
    </row>
    <row r="11642" spans="1:5" x14ac:dyDescent="0.25">
      <c r="A11642" s="57"/>
      <c r="B11642" s="58"/>
      <c r="C11642" s="59"/>
      <c r="D11642" s="59"/>
      <c r="E11642" s="43"/>
    </row>
    <row r="11643" spans="1:5" x14ac:dyDescent="0.25">
      <c r="A11643" s="57"/>
      <c r="B11643" s="58"/>
      <c r="C11643" s="59"/>
      <c r="D11643" s="59"/>
      <c r="E11643" s="43"/>
    </row>
    <row r="11644" spans="1:5" x14ac:dyDescent="0.25">
      <c r="A11644" s="57"/>
      <c r="B11644" s="58"/>
      <c r="C11644" s="59"/>
      <c r="D11644" s="59"/>
      <c r="E11644" s="43"/>
    </row>
    <row r="11645" spans="1:5" x14ac:dyDescent="0.25">
      <c r="A11645" s="57"/>
      <c r="B11645" s="58"/>
      <c r="C11645" s="59"/>
      <c r="D11645" s="59"/>
      <c r="E11645" s="43"/>
    </row>
    <row r="11646" spans="1:5" x14ac:dyDescent="0.25">
      <c r="A11646" s="57"/>
      <c r="B11646" s="58"/>
      <c r="C11646" s="59"/>
      <c r="D11646" s="59"/>
      <c r="E11646" s="43"/>
    </row>
    <row r="11647" spans="1:5" x14ac:dyDescent="0.25">
      <c r="A11647" s="57"/>
      <c r="B11647" s="58"/>
      <c r="C11647" s="59"/>
      <c r="D11647" s="59"/>
      <c r="E11647" s="43"/>
    </row>
    <row r="11648" spans="1:5" x14ac:dyDescent="0.25">
      <c r="A11648" s="57"/>
      <c r="B11648" s="58"/>
      <c r="C11648" s="59"/>
      <c r="D11648" s="59"/>
      <c r="E11648" s="43"/>
    </row>
    <row r="11649" spans="1:5" x14ac:dyDescent="0.25">
      <c r="A11649" s="57"/>
      <c r="B11649" s="58"/>
      <c r="C11649" s="59"/>
      <c r="D11649" s="59"/>
      <c r="E11649" s="43"/>
    </row>
    <row r="11650" spans="1:5" x14ac:dyDescent="0.25">
      <c r="A11650" s="57"/>
      <c r="B11650" s="58"/>
      <c r="C11650" s="59"/>
      <c r="D11650" s="59"/>
      <c r="E11650" s="43"/>
    </row>
    <row r="11651" spans="1:5" x14ac:dyDescent="0.25">
      <c r="A11651" s="57"/>
      <c r="B11651" s="58"/>
      <c r="C11651" s="59"/>
      <c r="D11651" s="59"/>
      <c r="E11651" s="43"/>
    </row>
    <row r="11652" spans="1:5" x14ac:dyDescent="0.25">
      <c r="A11652" s="57"/>
      <c r="B11652" s="58"/>
      <c r="C11652" s="59"/>
      <c r="D11652" s="59"/>
      <c r="E11652" s="43"/>
    </row>
    <row r="11653" spans="1:5" x14ac:dyDescent="0.25">
      <c r="A11653" s="57"/>
      <c r="B11653" s="58"/>
      <c r="C11653" s="59"/>
      <c r="D11653" s="59"/>
      <c r="E11653" s="43"/>
    </row>
    <row r="11654" spans="1:5" x14ac:dyDescent="0.25">
      <c r="A11654" s="57"/>
      <c r="B11654" s="58"/>
      <c r="C11654" s="59"/>
      <c r="D11654" s="59"/>
      <c r="E11654" s="43"/>
    </row>
    <row r="11655" spans="1:5" x14ac:dyDescent="0.25">
      <c r="A11655" s="57"/>
      <c r="B11655" s="58"/>
      <c r="C11655" s="59"/>
      <c r="D11655" s="59"/>
      <c r="E11655" s="43"/>
    </row>
    <row r="11656" spans="1:5" x14ac:dyDescent="0.25">
      <c r="A11656" s="57"/>
      <c r="B11656" s="58"/>
      <c r="C11656" s="59"/>
      <c r="D11656" s="59"/>
      <c r="E11656" s="43"/>
    </row>
    <row r="11657" spans="1:5" x14ac:dyDescent="0.25">
      <c r="A11657" s="57"/>
      <c r="B11657" s="58"/>
      <c r="C11657" s="59"/>
      <c r="D11657" s="59"/>
      <c r="E11657" s="43"/>
    </row>
    <row r="11658" spans="1:5" x14ac:dyDescent="0.25">
      <c r="A11658" s="57"/>
      <c r="B11658" s="58"/>
      <c r="C11658" s="59"/>
      <c r="D11658" s="59"/>
      <c r="E11658" s="43"/>
    </row>
    <row r="11659" spans="1:5" x14ac:dyDescent="0.25">
      <c r="A11659" s="57"/>
      <c r="B11659" s="58"/>
      <c r="C11659" s="59"/>
      <c r="D11659" s="59"/>
      <c r="E11659" s="43"/>
    </row>
    <row r="11660" spans="1:5" x14ac:dyDescent="0.25">
      <c r="A11660" s="57"/>
      <c r="B11660" s="58"/>
      <c r="C11660" s="59"/>
      <c r="D11660" s="59"/>
      <c r="E11660" s="43"/>
    </row>
    <row r="11661" spans="1:5" x14ac:dyDescent="0.25">
      <c r="A11661" s="57"/>
      <c r="B11661" s="58"/>
      <c r="C11661" s="59"/>
      <c r="D11661" s="59"/>
      <c r="E11661" s="43"/>
    </row>
    <row r="11662" spans="1:5" x14ac:dyDescent="0.25">
      <c r="A11662" s="57"/>
      <c r="B11662" s="58"/>
      <c r="C11662" s="59"/>
      <c r="D11662" s="59"/>
      <c r="E11662" s="43"/>
    </row>
    <row r="11663" spans="1:5" x14ac:dyDescent="0.25">
      <c r="A11663" s="57"/>
      <c r="B11663" s="58"/>
      <c r="C11663" s="59"/>
      <c r="D11663" s="59"/>
      <c r="E11663" s="43"/>
    </row>
    <row r="11664" spans="1:5" x14ac:dyDescent="0.25">
      <c r="A11664" s="57"/>
      <c r="B11664" s="58"/>
      <c r="C11664" s="59"/>
      <c r="D11664" s="59"/>
      <c r="E11664" s="43"/>
    </row>
    <row r="11665" spans="1:5" x14ac:dyDescent="0.25">
      <c r="A11665" s="57"/>
      <c r="B11665" s="58"/>
      <c r="C11665" s="59"/>
      <c r="D11665" s="59"/>
      <c r="E11665" s="43"/>
    </row>
    <row r="11666" spans="1:5" x14ac:dyDescent="0.25">
      <c r="A11666" s="57"/>
      <c r="B11666" s="58"/>
      <c r="C11666" s="59"/>
      <c r="D11666" s="59"/>
      <c r="E11666" s="43"/>
    </row>
    <row r="11667" spans="1:5" x14ac:dyDescent="0.25">
      <c r="A11667" s="57"/>
      <c r="B11667" s="58"/>
      <c r="C11667" s="59"/>
      <c r="D11667" s="59"/>
      <c r="E11667" s="43"/>
    </row>
    <row r="11668" spans="1:5" x14ac:dyDescent="0.25">
      <c r="A11668" s="57"/>
      <c r="B11668" s="58"/>
      <c r="C11668" s="59"/>
      <c r="D11668" s="59"/>
      <c r="E11668" s="43"/>
    </row>
    <row r="11669" spans="1:5" x14ac:dyDescent="0.25">
      <c r="A11669" s="57"/>
      <c r="B11669" s="58"/>
      <c r="C11669" s="59"/>
      <c r="D11669" s="59"/>
      <c r="E11669" s="43"/>
    </row>
    <row r="11670" spans="1:5" x14ac:dyDescent="0.25">
      <c r="A11670" s="57"/>
      <c r="B11670" s="58"/>
      <c r="C11670" s="59"/>
      <c r="D11670" s="59"/>
      <c r="E11670" s="43"/>
    </row>
    <row r="11671" spans="1:5" x14ac:dyDescent="0.25">
      <c r="A11671" s="57"/>
      <c r="B11671" s="58"/>
      <c r="C11671" s="59"/>
      <c r="D11671" s="59"/>
      <c r="E11671" s="43"/>
    </row>
    <row r="11672" spans="1:5" x14ac:dyDescent="0.25">
      <c r="A11672" s="57"/>
      <c r="B11672" s="58"/>
      <c r="C11672" s="59"/>
      <c r="D11672" s="59"/>
      <c r="E11672" s="43"/>
    </row>
    <row r="11673" spans="1:5" x14ac:dyDescent="0.25">
      <c r="A11673" s="57"/>
      <c r="B11673" s="58"/>
      <c r="C11673" s="59"/>
      <c r="D11673" s="59"/>
      <c r="E11673" s="43"/>
    </row>
    <row r="11674" spans="1:5" x14ac:dyDescent="0.25">
      <c r="A11674" s="57"/>
      <c r="B11674" s="58"/>
      <c r="C11674" s="59"/>
      <c r="D11674" s="59"/>
      <c r="E11674" s="43"/>
    </row>
    <row r="11675" spans="1:5" x14ac:dyDescent="0.25">
      <c r="A11675" s="57"/>
      <c r="B11675" s="58"/>
      <c r="C11675" s="59"/>
      <c r="D11675" s="59"/>
      <c r="E11675" s="43"/>
    </row>
    <row r="11676" spans="1:5" x14ac:dyDescent="0.25">
      <c r="A11676" s="57"/>
      <c r="B11676" s="58"/>
      <c r="C11676" s="59"/>
      <c r="D11676" s="59"/>
      <c r="E11676" s="43"/>
    </row>
    <row r="11677" spans="1:5" x14ac:dyDescent="0.25">
      <c r="A11677" s="57"/>
      <c r="B11677" s="58"/>
      <c r="C11677" s="59"/>
      <c r="D11677" s="59"/>
      <c r="E11677" s="43"/>
    </row>
    <row r="11678" spans="1:5" x14ac:dyDescent="0.25">
      <c r="A11678" s="57"/>
      <c r="B11678" s="58"/>
      <c r="C11678" s="59"/>
      <c r="D11678" s="59"/>
      <c r="E11678" s="43"/>
    </row>
    <row r="11679" spans="1:5" x14ac:dyDescent="0.25">
      <c r="A11679" s="57"/>
      <c r="B11679" s="58"/>
      <c r="C11679" s="59"/>
      <c r="D11679" s="59"/>
      <c r="E11679" s="43"/>
    </row>
    <row r="11680" spans="1:5" x14ac:dyDescent="0.25">
      <c r="A11680" s="57"/>
      <c r="B11680" s="58"/>
      <c r="C11680" s="59"/>
      <c r="D11680" s="59"/>
      <c r="E11680" s="43"/>
    </row>
    <row r="11681" spans="1:5" x14ac:dyDescent="0.25">
      <c r="A11681" s="57"/>
      <c r="B11681" s="58"/>
      <c r="C11681" s="59"/>
      <c r="D11681" s="59"/>
      <c r="E11681" s="43"/>
    </row>
    <row r="11682" spans="1:5" x14ac:dyDescent="0.25">
      <c r="A11682" s="57"/>
      <c r="B11682" s="58"/>
      <c r="C11682" s="59"/>
      <c r="D11682" s="59"/>
      <c r="E11682" s="43"/>
    </row>
    <row r="11683" spans="1:5" x14ac:dyDescent="0.25">
      <c r="A11683" s="57"/>
      <c r="B11683" s="58"/>
      <c r="C11683" s="59"/>
      <c r="D11683" s="59"/>
      <c r="E11683" s="43"/>
    </row>
    <row r="11684" spans="1:5" x14ac:dyDescent="0.25">
      <c r="A11684" s="57"/>
      <c r="B11684" s="58"/>
      <c r="C11684" s="59"/>
      <c r="D11684" s="59"/>
      <c r="E11684" s="43"/>
    </row>
    <row r="11685" spans="1:5" x14ac:dyDescent="0.25">
      <c r="A11685" s="57"/>
      <c r="B11685" s="58"/>
      <c r="C11685" s="59"/>
      <c r="D11685" s="59"/>
      <c r="E11685" s="43"/>
    </row>
    <row r="11686" spans="1:5" x14ac:dyDescent="0.25">
      <c r="A11686" s="57"/>
      <c r="B11686" s="58"/>
      <c r="C11686" s="59"/>
      <c r="D11686" s="59"/>
      <c r="E11686" s="43"/>
    </row>
    <row r="11687" spans="1:5" x14ac:dyDescent="0.25">
      <c r="A11687" s="57"/>
      <c r="B11687" s="58"/>
      <c r="C11687" s="59"/>
      <c r="D11687" s="59"/>
      <c r="E11687" s="43"/>
    </row>
    <row r="11688" spans="1:5" x14ac:dyDescent="0.25">
      <c r="A11688" s="57"/>
      <c r="B11688" s="58"/>
      <c r="C11688" s="59"/>
      <c r="D11688" s="59"/>
      <c r="E11688" s="43"/>
    </row>
    <row r="11689" spans="1:5" x14ac:dyDescent="0.25">
      <c r="A11689" s="57"/>
      <c r="B11689" s="58"/>
      <c r="C11689" s="59"/>
      <c r="D11689" s="59"/>
      <c r="E11689" s="43"/>
    </row>
    <row r="11690" spans="1:5" x14ac:dyDescent="0.25">
      <c r="A11690" s="57"/>
      <c r="B11690" s="58"/>
      <c r="C11690" s="59"/>
      <c r="D11690" s="59"/>
      <c r="E11690" s="43"/>
    </row>
    <row r="11691" spans="1:5" x14ac:dyDescent="0.25">
      <c r="A11691" s="57"/>
      <c r="B11691" s="58"/>
      <c r="C11691" s="59"/>
      <c r="D11691" s="59"/>
      <c r="E11691" s="43"/>
    </row>
    <row r="11692" spans="1:5" x14ac:dyDescent="0.25">
      <c r="A11692" s="57"/>
      <c r="B11692" s="58"/>
      <c r="C11692" s="59"/>
      <c r="D11692" s="59"/>
      <c r="E11692" s="43"/>
    </row>
    <row r="11693" spans="1:5" x14ac:dyDescent="0.25">
      <c r="A11693" s="57"/>
      <c r="B11693" s="58"/>
      <c r="C11693" s="59"/>
      <c r="D11693" s="59"/>
      <c r="E11693" s="43"/>
    </row>
    <row r="11694" spans="1:5" x14ac:dyDescent="0.25">
      <c r="A11694" s="57"/>
      <c r="B11694" s="58"/>
      <c r="C11694" s="59"/>
      <c r="D11694" s="59"/>
      <c r="E11694" s="43"/>
    </row>
    <row r="11695" spans="1:5" x14ac:dyDescent="0.25">
      <c r="A11695" s="57"/>
      <c r="B11695" s="58"/>
      <c r="C11695" s="59"/>
      <c r="D11695" s="59"/>
      <c r="E11695" s="43"/>
    </row>
    <row r="11696" spans="1:5" x14ac:dyDescent="0.25">
      <c r="A11696" s="57"/>
      <c r="B11696" s="58"/>
      <c r="C11696" s="59"/>
      <c r="D11696" s="59"/>
      <c r="E11696" s="43"/>
    </row>
    <row r="11697" spans="1:5" x14ac:dyDescent="0.25">
      <c r="A11697" s="57"/>
      <c r="B11697" s="58"/>
      <c r="C11697" s="59"/>
      <c r="D11697" s="59"/>
      <c r="E11697" s="43"/>
    </row>
    <row r="11698" spans="1:5" x14ac:dyDescent="0.25">
      <c r="A11698" s="57"/>
      <c r="B11698" s="58"/>
      <c r="C11698" s="59"/>
      <c r="D11698" s="59"/>
      <c r="E11698" s="43"/>
    </row>
    <row r="11699" spans="1:5" x14ac:dyDescent="0.25">
      <c r="A11699" s="57"/>
      <c r="B11699" s="58"/>
      <c r="C11699" s="59"/>
      <c r="D11699" s="59"/>
      <c r="E11699" s="43"/>
    </row>
    <row r="11700" spans="1:5" x14ac:dyDescent="0.25">
      <c r="A11700" s="57"/>
      <c r="B11700" s="58"/>
      <c r="C11700" s="59"/>
      <c r="D11700" s="59"/>
      <c r="E11700" s="43"/>
    </row>
    <row r="11701" spans="1:5" x14ac:dyDescent="0.25">
      <c r="A11701" s="57"/>
      <c r="B11701" s="58"/>
      <c r="C11701" s="59"/>
      <c r="D11701" s="59"/>
      <c r="E11701" s="43"/>
    </row>
    <row r="11702" spans="1:5" x14ac:dyDescent="0.25">
      <c r="A11702" s="57"/>
      <c r="B11702" s="58"/>
      <c r="C11702" s="59"/>
      <c r="D11702" s="59"/>
      <c r="E11702" s="43"/>
    </row>
    <row r="11703" spans="1:5" x14ac:dyDescent="0.25">
      <c r="A11703" s="57"/>
      <c r="B11703" s="58"/>
      <c r="C11703" s="59"/>
      <c r="D11703" s="59"/>
      <c r="E11703" s="43"/>
    </row>
    <row r="11704" spans="1:5" x14ac:dyDescent="0.25">
      <c r="A11704" s="57"/>
      <c r="B11704" s="58"/>
      <c r="C11704" s="59"/>
      <c r="D11704" s="59"/>
      <c r="E11704" s="43"/>
    </row>
    <row r="11705" spans="1:5" x14ac:dyDescent="0.25">
      <c r="A11705" s="57"/>
      <c r="B11705" s="58"/>
      <c r="C11705" s="59"/>
      <c r="D11705" s="59"/>
      <c r="E11705" s="43"/>
    </row>
    <row r="11706" spans="1:5" x14ac:dyDescent="0.25">
      <c r="A11706" s="57"/>
      <c r="B11706" s="58"/>
      <c r="C11706" s="59"/>
      <c r="D11706" s="59"/>
      <c r="E11706" s="43"/>
    </row>
    <row r="11707" spans="1:5" x14ac:dyDescent="0.25">
      <c r="A11707" s="57"/>
      <c r="B11707" s="58"/>
      <c r="C11707" s="59"/>
      <c r="D11707" s="59"/>
      <c r="E11707" s="43"/>
    </row>
    <row r="11708" spans="1:5" x14ac:dyDescent="0.25">
      <c r="A11708" s="57"/>
      <c r="B11708" s="58"/>
      <c r="C11708" s="59"/>
      <c r="D11708" s="59"/>
      <c r="E11708" s="43"/>
    </row>
    <row r="11709" spans="1:5" x14ac:dyDescent="0.25">
      <c r="A11709" s="57"/>
      <c r="B11709" s="58"/>
      <c r="C11709" s="59"/>
      <c r="D11709" s="59"/>
      <c r="E11709" s="43"/>
    </row>
    <row r="11710" spans="1:5" x14ac:dyDescent="0.25">
      <c r="A11710" s="57"/>
      <c r="B11710" s="58"/>
      <c r="C11710" s="59"/>
      <c r="D11710" s="59"/>
      <c r="E11710" s="43"/>
    </row>
    <row r="11711" spans="1:5" x14ac:dyDescent="0.25">
      <c r="A11711" s="57"/>
      <c r="B11711" s="58"/>
      <c r="C11711" s="59"/>
      <c r="D11711" s="59"/>
      <c r="E11711" s="43"/>
    </row>
    <row r="11712" spans="1:5" x14ac:dyDescent="0.25">
      <c r="A11712" s="57"/>
      <c r="B11712" s="58"/>
      <c r="C11712" s="59"/>
      <c r="D11712" s="59"/>
      <c r="E11712" s="43"/>
    </row>
    <row r="11713" spans="1:5" x14ac:dyDescent="0.25">
      <c r="A11713" s="57"/>
      <c r="B11713" s="58"/>
      <c r="C11713" s="59"/>
      <c r="D11713" s="59"/>
      <c r="E11713" s="43"/>
    </row>
    <row r="11714" spans="1:5" x14ac:dyDescent="0.25">
      <c r="A11714" s="57"/>
      <c r="B11714" s="58"/>
      <c r="C11714" s="59"/>
      <c r="D11714" s="59"/>
      <c r="E11714" s="43"/>
    </row>
    <row r="11715" spans="1:5" x14ac:dyDescent="0.25">
      <c r="A11715" s="57"/>
      <c r="B11715" s="58"/>
      <c r="C11715" s="59"/>
      <c r="D11715" s="59"/>
      <c r="E11715" s="43"/>
    </row>
    <row r="11716" spans="1:5" x14ac:dyDescent="0.25">
      <c r="A11716" s="57"/>
      <c r="B11716" s="58"/>
      <c r="C11716" s="59"/>
      <c r="D11716" s="59"/>
      <c r="E11716" s="43"/>
    </row>
    <row r="11717" spans="1:5" x14ac:dyDescent="0.25">
      <c r="A11717" s="57"/>
      <c r="B11717" s="58"/>
      <c r="C11717" s="59"/>
      <c r="D11717" s="59"/>
      <c r="E11717" s="43"/>
    </row>
    <row r="11718" spans="1:5" x14ac:dyDescent="0.25">
      <c r="A11718" s="57"/>
      <c r="B11718" s="58"/>
      <c r="C11718" s="59"/>
      <c r="D11718" s="59"/>
      <c r="E11718" s="43"/>
    </row>
    <row r="11719" spans="1:5" x14ac:dyDescent="0.25">
      <c r="A11719" s="57"/>
      <c r="B11719" s="58"/>
      <c r="C11719" s="59"/>
      <c r="D11719" s="59"/>
      <c r="E11719" s="43"/>
    </row>
    <row r="11720" spans="1:5" x14ac:dyDescent="0.25">
      <c r="A11720" s="57"/>
      <c r="B11720" s="58"/>
      <c r="C11720" s="59"/>
      <c r="D11720" s="59"/>
      <c r="E11720" s="43"/>
    </row>
    <row r="11721" spans="1:5" x14ac:dyDescent="0.25">
      <c r="A11721" s="57"/>
      <c r="B11721" s="58"/>
      <c r="C11721" s="59"/>
      <c r="D11721" s="59"/>
      <c r="E11721" s="43"/>
    </row>
    <row r="11722" spans="1:5" x14ac:dyDescent="0.25">
      <c r="A11722" s="57"/>
      <c r="B11722" s="58"/>
      <c r="C11722" s="59"/>
      <c r="D11722" s="59"/>
      <c r="E11722" s="43"/>
    </row>
    <row r="11723" spans="1:5" x14ac:dyDescent="0.25">
      <c r="A11723" s="57"/>
      <c r="B11723" s="58"/>
      <c r="C11723" s="59"/>
      <c r="D11723" s="59"/>
      <c r="E11723" s="43"/>
    </row>
    <row r="11724" spans="1:5" x14ac:dyDescent="0.25">
      <c r="A11724" s="57"/>
      <c r="B11724" s="58"/>
      <c r="C11724" s="59"/>
      <c r="D11724" s="59"/>
      <c r="E11724" s="43"/>
    </row>
    <row r="11725" spans="1:5" x14ac:dyDescent="0.25">
      <c r="A11725" s="57"/>
      <c r="B11725" s="58"/>
      <c r="C11725" s="59"/>
      <c r="D11725" s="59"/>
      <c r="E11725" s="43"/>
    </row>
    <row r="11726" spans="1:5" x14ac:dyDescent="0.25">
      <c r="A11726" s="57"/>
      <c r="B11726" s="58"/>
      <c r="C11726" s="59"/>
      <c r="D11726" s="59"/>
      <c r="E11726" s="43"/>
    </row>
    <row r="11727" spans="1:5" x14ac:dyDescent="0.25">
      <c r="A11727" s="57"/>
      <c r="B11727" s="58"/>
      <c r="C11727" s="59"/>
      <c r="D11727" s="59"/>
      <c r="E11727" s="43"/>
    </row>
    <row r="11728" spans="1:5" x14ac:dyDescent="0.25">
      <c r="A11728" s="57"/>
      <c r="B11728" s="58"/>
      <c r="C11728" s="59"/>
      <c r="D11728" s="59"/>
      <c r="E11728" s="43"/>
    </row>
    <row r="11729" spans="1:5" x14ac:dyDescent="0.25">
      <c r="A11729" s="57"/>
      <c r="B11729" s="58"/>
      <c r="C11729" s="59"/>
      <c r="D11729" s="59"/>
      <c r="E11729" s="43"/>
    </row>
    <row r="11730" spans="1:5" x14ac:dyDescent="0.25">
      <c r="A11730" s="57"/>
      <c r="B11730" s="58"/>
      <c r="C11730" s="59"/>
      <c r="D11730" s="59"/>
      <c r="E11730" s="43"/>
    </row>
    <row r="11731" spans="1:5" x14ac:dyDescent="0.25">
      <c r="A11731" s="57"/>
      <c r="B11731" s="58"/>
      <c r="C11731" s="59"/>
      <c r="D11731" s="59"/>
      <c r="E11731" s="43"/>
    </row>
    <row r="11732" spans="1:5" x14ac:dyDescent="0.25">
      <c r="A11732" s="57"/>
      <c r="B11732" s="58"/>
      <c r="C11732" s="59"/>
      <c r="D11732" s="59"/>
      <c r="E11732" s="43"/>
    </row>
    <row r="11733" spans="1:5" x14ac:dyDescent="0.25">
      <c r="A11733" s="57"/>
      <c r="B11733" s="58"/>
      <c r="C11733" s="59"/>
      <c r="D11733" s="59"/>
      <c r="E11733" s="43"/>
    </row>
    <row r="11734" spans="1:5" x14ac:dyDescent="0.25">
      <c r="A11734" s="57"/>
      <c r="B11734" s="58"/>
      <c r="C11734" s="59"/>
      <c r="D11734" s="59"/>
      <c r="E11734" s="43"/>
    </row>
    <row r="11735" spans="1:5" x14ac:dyDescent="0.25">
      <c r="A11735" s="57"/>
      <c r="B11735" s="58"/>
      <c r="C11735" s="59"/>
      <c r="D11735" s="59"/>
      <c r="E11735" s="43"/>
    </row>
    <row r="11736" spans="1:5" x14ac:dyDescent="0.25">
      <c r="A11736" s="57"/>
      <c r="B11736" s="58"/>
      <c r="C11736" s="59"/>
      <c r="D11736" s="59"/>
      <c r="E11736" s="43"/>
    </row>
    <row r="11737" spans="1:5" x14ac:dyDescent="0.25">
      <c r="A11737" s="57"/>
      <c r="B11737" s="58"/>
      <c r="C11737" s="59"/>
      <c r="D11737" s="59"/>
      <c r="E11737" s="43"/>
    </row>
    <row r="11738" spans="1:5" x14ac:dyDescent="0.25">
      <c r="A11738" s="57"/>
      <c r="B11738" s="58"/>
      <c r="C11738" s="59"/>
      <c r="D11738" s="59"/>
      <c r="E11738" s="43"/>
    </row>
    <row r="11739" spans="1:5" x14ac:dyDescent="0.25">
      <c r="A11739" s="57"/>
      <c r="B11739" s="58"/>
      <c r="C11739" s="59"/>
      <c r="D11739" s="59"/>
      <c r="E11739" s="43"/>
    </row>
    <row r="11740" spans="1:5" x14ac:dyDescent="0.25">
      <c r="A11740" s="57"/>
      <c r="B11740" s="58"/>
      <c r="C11740" s="59"/>
      <c r="D11740" s="59"/>
      <c r="E11740" s="43"/>
    </row>
    <row r="11741" spans="1:5" x14ac:dyDescent="0.25">
      <c r="A11741" s="57"/>
      <c r="B11741" s="58"/>
      <c r="C11741" s="59"/>
      <c r="D11741" s="59"/>
      <c r="E11741" s="43"/>
    </row>
    <row r="11742" spans="1:5" x14ac:dyDescent="0.25">
      <c r="A11742" s="57"/>
      <c r="B11742" s="58"/>
      <c r="C11742" s="59"/>
      <c r="D11742" s="59"/>
      <c r="E11742" s="43"/>
    </row>
    <row r="11743" spans="1:5" x14ac:dyDescent="0.25">
      <c r="A11743" s="57"/>
      <c r="B11743" s="58"/>
      <c r="C11743" s="59"/>
      <c r="D11743" s="59"/>
      <c r="E11743" s="43"/>
    </row>
    <row r="11744" spans="1:5" x14ac:dyDescent="0.25">
      <c r="A11744" s="57"/>
      <c r="B11744" s="58"/>
      <c r="C11744" s="59"/>
      <c r="D11744" s="59"/>
      <c r="E11744" s="43"/>
    </row>
    <row r="11745" spans="1:5" x14ac:dyDescent="0.25">
      <c r="A11745" s="57"/>
      <c r="B11745" s="58"/>
      <c r="C11745" s="59"/>
      <c r="D11745" s="59"/>
      <c r="E11745" s="43"/>
    </row>
    <row r="11746" spans="1:5" x14ac:dyDescent="0.25">
      <c r="A11746" s="57"/>
      <c r="B11746" s="58"/>
      <c r="C11746" s="59"/>
      <c r="D11746" s="59"/>
      <c r="E11746" s="43"/>
    </row>
    <row r="11747" spans="1:5" x14ac:dyDescent="0.25">
      <c r="A11747" s="57"/>
      <c r="B11747" s="58"/>
      <c r="C11747" s="59"/>
      <c r="D11747" s="59"/>
      <c r="E11747" s="43"/>
    </row>
    <row r="11748" spans="1:5" x14ac:dyDescent="0.25">
      <c r="A11748" s="57"/>
      <c r="B11748" s="58"/>
      <c r="C11748" s="59"/>
      <c r="D11748" s="59"/>
      <c r="E11748" s="43"/>
    </row>
    <row r="11749" spans="1:5" x14ac:dyDescent="0.25">
      <c r="A11749" s="57"/>
      <c r="B11749" s="58"/>
      <c r="C11749" s="59"/>
      <c r="D11749" s="59"/>
      <c r="E11749" s="43"/>
    </row>
    <row r="11750" spans="1:5" x14ac:dyDescent="0.25">
      <c r="A11750" s="57"/>
      <c r="B11750" s="58"/>
      <c r="C11750" s="59"/>
      <c r="D11750" s="59"/>
      <c r="E11750" s="43"/>
    </row>
    <row r="11751" spans="1:5" x14ac:dyDescent="0.25">
      <c r="A11751" s="57"/>
      <c r="B11751" s="58"/>
      <c r="C11751" s="59"/>
      <c r="D11751" s="59"/>
      <c r="E11751" s="43"/>
    </row>
    <row r="11752" spans="1:5" x14ac:dyDescent="0.25">
      <c r="A11752" s="57"/>
      <c r="B11752" s="58"/>
      <c r="C11752" s="59"/>
      <c r="D11752" s="59"/>
      <c r="E11752" s="43"/>
    </row>
    <row r="11753" spans="1:5" x14ac:dyDescent="0.25">
      <c r="A11753" s="57"/>
      <c r="B11753" s="58"/>
      <c r="C11753" s="59"/>
      <c r="D11753" s="59"/>
      <c r="E11753" s="43"/>
    </row>
    <row r="11754" spans="1:5" x14ac:dyDescent="0.25">
      <c r="A11754" s="57"/>
      <c r="B11754" s="58"/>
      <c r="C11754" s="59"/>
      <c r="D11754" s="59"/>
      <c r="E11754" s="43"/>
    </row>
    <row r="11755" spans="1:5" x14ac:dyDescent="0.25">
      <c r="A11755" s="57"/>
      <c r="B11755" s="58"/>
      <c r="C11755" s="59"/>
      <c r="D11755" s="59"/>
      <c r="E11755" s="43"/>
    </row>
    <row r="11756" spans="1:5" x14ac:dyDescent="0.25">
      <c r="A11756" s="57"/>
      <c r="B11756" s="58"/>
      <c r="C11756" s="59"/>
      <c r="D11756" s="59"/>
      <c r="E11756" s="43"/>
    </row>
    <row r="11757" spans="1:5" x14ac:dyDescent="0.25">
      <c r="A11757" s="57"/>
      <c r="B11757" s="58"/>
      <c r="C11757" s="59"/>
      <c r="D11757" s="59"/>
      <c r="E11757" s="43"/>
    </row>
    <row r="11758" spans="1:5" x14ac:dyDescent="0.25">
      <c r="A11758" s="57"/>
      <c r="B11758" s="58"/>
      <c r="C11758" s="59"/>
      <c r="D11758" s="59"/>
      <c r="E11758" s="43"/>
    </row>
    <row r="11759" spans="1:5" x14ac:dyDescent="0.25">
      <c r="A11759" s="57"/>
      <c r="B11759" s="58"/>
      <c r="C11759" s="59"/>
      <c r="D11759" s="59"/>
      <c r="E11759" s="43"/>
    </row>
    <row r="11760" spans="1:5" x14ac:dyDescent="0.25">
      <c r="A11760" s="57"/>
      <c r="B11760" s="58"/>
      <c r="C11760" s="59"/>
      <c r="D11760" s="59"/>
      <c r="E11760" s="43"/>
    </row>
    <row r="11761" spans="1:5" x14ac:dyDescent="0.25">
      <c r="A11761" s="57"/>
      <c r="B11761" s="58"/>
      <c r="C11761" s="59"/>
      <c r="D11761" s="59"/>
      <c r="E11761" s="43"/>
    </row>
    <row r="11762" spans="1:5" x14ac:dyDescent="0.25">
      <c r="A11762" s="57"/>
      <c r="B11762" s="58"/>
      <c r="C11762" s="59"/>
      <c r="D11762" s="59"/>
      <c r="E11762" s="43"/>
    </row>
    <row r="11763" spans="1:5" x14ac:dyDescent="0.25">
      <c r="A11763" s="57"/>
      <c r="B11763" s="58"/>
      <c r="C11763" s="59"/>
      <c r="D11763" s="59"/>
      <c r="E11763" s="43"/>
    </row>
    <row r="11764" spans="1:5" x14ac:dyDescent="0.25">
      <c r="A11764" s="57"/>
      <c r="B11764" s="58"/>
      <c r="C11764" s="59"/>
      <c r="D11764" s="59"/>
      <c r="E11764" s="43"/>
    </row>
    <row r="11765" spans="1:5" x14ac:dyDescent="0.25">
      <c r="A11765" s="57"/>
      <c r="B11765" s="58"/>
      <c r="C11765" s="59"/>
      <c r="D11765" s="59"/>
      <c r="E11765" s="43"/>
    </row>
    <row r="11766" spans="1:5" x14ac:dyDescent="0.25">
      <c r="A11766" s="57"/>
      <c r="B11766" s="58"/>
      <c r="C11766" s="59"/>
      <c r="D11766" s="59"/>
      <c r="E11766" s="43"/>
    </row>
    <row r="11767" spans="1:5" x14ac:dyDescent="0.25">
      <c r="A11767" s="57"/>
      <c r="B11767" s="58"/>
      <c r="C11767" s="59"/>
      <c r="D11767" s="59"/>
      <c r="E11767" s="43"/>
    </row>
    <row r="11768" spans="1:5" x14ac:dyDescent="0.25">
      <c r="A11768" s="57"/>
      <c r="B11768" s="58"/>
      <c r="C11768" s="59"/>
      <c r="D11768" s="59"/>
      <c r="E11768" s="43"/>
    </row>
    <row r="11769" spans="1:5" x14ac:dyDescent="0.25">
      <c r="A11769" s="57"/>
      <c r="B11769" s="58"/>
      <c r="C11769" s="59"/>
      <c r="D11769" s="59"/>
      <c r="E11769" s="43"/>
    </row>
    <row r="11770" spans="1:5" x14ac:dyDescent="0.25">
      <c r="A11770" s="57"/>
      <c r="B11770" s="58"/>
      <c r="C11770" s="59"/>
      <c r="D11770" s="59"/>
      <c r="E11770" s="43"/>
    </row>
    <row r="11781" spans="1:5" x14ac:dyDescent="0.25">
      <c r="A11781" s="45"/>
      <c r="B11781" s="45"/>
      <c r="C11781" s="45"/>
      <c r="D11781" s="45"/>
      <c r="E11781" s="45"/>
    </row>
    <row r="11782" spans="1:5" x14ac:dyDescent="0.25">
      <c r="B11782" s="40">
        <f>SUBTOTAL(9,B2:B11781)</f>
        <v>160850.43700000001</v>
      </c>
      <c r="C11782" s="46">
        <f>SUBTOTAL(9,C2:C11781)</f>
        <v>29160173.841720123</v>
      </c>
      <c r="D11782" s="40">
        <f>C11782/B11782</f>
        <v>181.28750151745078</v>
      </c>
    </row>
  </sheetData>
  <autoFilter ref="A1:K10989">
    <filterColumn colId="10">
      <filters blank="1">
        <dateGroupItem year="2021" month="5" dateTimeGrouping="month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314"/>
  <sheetViews>
    <sheetView workbookViewId="0">
      <selection activeCell="C334" sqref="C334"/>
    </sheetView>
  </sheetViews>
  <sheetFormatPr defaultRowHeight="15.6" x14ac:dyDescent="0.3"/>
  <cols>
    <col min="1" max="1" width="12.5546875" style="60" bestFit="1" customWidth="1"/>
    <col min="2" max="2" width="39.5546875" customWidth="1"/>
    <col min="5" max="5" width="38.44140625" bestFit="1" customWidth="1"/>
    <col min="6" max="6" width="43.44140625" customWidth="1"/>
  </cols>
  <sheetData>
    <row r="1" spans="1:5" ht="14.4" x14ac:dyDescent="0.3">
      <c r="A1"/>
      <c r="B1" s="35" t="s">
        <v>184</v>
      </c>
      <c r="C1" s="35" t="s">
        <v>5</v>
      </c>
      <c r="D1" s="61"/>
    </row>
    <row r="2" spans="1:5" hidden="1" x14ac:dyDescent="0.3">
      <c r="A2" s="60" t="s">
        <v>287</v>
      </c>
      <c r="B2" s="4" t="s">
        <v>9</v>
      </c>
      <c r="C2" s="10" t="s">
        <v>4</v>
      </c>
      <c r="D2" s="62" t="str">
        <f>A2</f>
        <v>Специи</v>
      </c>
      <c r="E2" t="e">
        <f>VLOOKUP(B2,#REF!,1,0)</f>
        <v>#REF!</v>
      </c>
    </row>
    <row r="3" spans="1:5" hidden="1" x14ac:dyDescent="0.3">
      <c r="A3" s="60" t="s">
        <v>311</v>
      </c>
      <c r="B3" s="4" t="s">
        <v>221</v>
      </c>
      <c r="C3" s="10" t="s">
        <v>4</v>
      </c>
      <c r="D3" s="62" t="str">
        <f t="shared" ref="D3:D66" si="0">A3</f>
        <v>Восточные сладости</v>
      </c>
      <c r="E3" t="e">
        <f>VLOOKUP(B3,#REF!,1,0)</f>
        <v>#REF!</v>
      </c>
    </row>
    <row r="4" spans="1:5" hidden="1" x14ac:dyDescent="0.3">
      <c r="A4" s="60" t="s">
        <v>289</v>
      </c>
      <c r="B4" s="44" t="s">
        <v>248</v>
      </c>
      <c r="C4" s="10" t="s">
        <v>4</v>
      </c>
      <c r="D4" s="62" t="str">
        <f t="shared" si="0"/>
        <v>Овощи</v>
      </c>
      <c r="E4" t="e">
        <f>VLOOKUP(B4,#REF!,1,0)</f>
        <v>#REF!</v>
      </c>
    </row>
    <row r="5" spans="1:5" hidden="1" x14ac:dyDescent="0.3">
      <c r="A5" s="60" t="s">
        <v>290</v>
      </c>
      <c r="B5" s="4" t="s">
        <v>128</v>
      </c>
      <c r="C5" s="10" t="s">
        <v>118</v>
      </c>
      <c r="D5" s="62" t="str">
        <f t="shared" si="0"/>
        <v>Моющие</v>
      </c>
      <c r="E5" t="e">
        <f>VLOOKUP(B5,#REF!,1,0)</f>
        <v>#REF!</v>
      </c>
    </row>
    <row r="6" spans="1:5" hidden="1" x14ac:dyDescent="0.3">
      <c r="A6" s="60" t="s">
        <v>287</v>
      </c>
      <c r="B6" s="4" t="s">
        <v>10</v>
      </c>
      <c r="C6" s="10" t="s">
        <v>4</v>
      </c>
      <c r="D6" s="62" t="str">
        <f t="shared" si="0"/>
        <v>Специи</v>
      </c>
      <c r="E6" t="e">
        <f>VLOOKUP(B6,#REF!,1,0)</f>
        <v>#REF!</v>
      </c>
    </row>
    <row r="7" spans="1:5" hidden="1" x14ac:dyDescent="0.3">
      <c r="A7" s="60" t="s">
        <v>291</v>
      </c>
      <c r="B7" s="4" t="s">
        <v>165</v>
      </c>
      <c r="C7" s="10" t="s">
        <v>4</v>
      </c>
      <c r="D7" s="62" t="str">
        <f t="shared" si="0"/>
        <v>Расходные материалы</v>
      </c>
      <c r="E7" t="e">
        <f>VLOOKUP(B7,#REF!,1,0)</f>
        <v>#REF!</v>
      </c>
    </row>
    <row r="8" spans="1:5" hidden="1" x14ac:dyDescent="0.3">
      <c r="A8" s="60" t="s">
        <v>291</v>
      </c>
      <c r="B8" s="44" t="s">
        <v>268</v>
      </c>
      <c r="C8" s="10" t="s">
        <v>274</v>
      </c>
      <c r="D8" s="62" t="str">
        <f t="shared" si="0"/>
        <v>Расходные материалы</v>
      </c>
      <c r="E8" t="e">
        <f>VLOOKUP(B8,#REF!,1,0)</f>
        <v>#REF!</v>
      </c>
    </row>
    <row r="9" spans="1:5" hidden="1" x14ac:dyDescent="0.3">
      <c r="A9" s="60" t="s">
        <v>290</v>
      </c>
      <c r="B9" s="4" t="s">
        <v>129</v>
      </c>
      <c r="C9" s="10" t="s">
        <v>118</v>
      </c>
      <c r="D9" s="62" t="str">
        <f t="shared" si="0"/>
        <v>Моющие</v>
      </c>
      <c r="E9" t="e">
        <f>VLOOKUP(B9,#REF!,1,0)</f>
        <v>#REF!</v>
      </c>
    </row>
    <row r="10" spans="1:5" hidden="1" x14ac:dyDescent="0.3">
      <c r="A10" s="60" t="s">
        <v>290</v>
      </c>
      <c r="B10" s="44" t="s">
        <v>255</v>
      </c>
      <c r="C10" s="10" t="s">
        <v>118</v>
      </c>
      <c r="D10" s="62" t="str">
        <f t="shared" si="0"/>
        <v>Моющие</v>
      </c>
      <c r="E10" t="e">
        <f>VLOOKUP(B10,#REF!,1,0)</f>
        <v>#REF!</v>
      </c>
    </row>
    <row r="11" spans="1:5" hidden="1" x14ac:dyDescent="0.3">
      <c r="A11" s="60" t="s">
        <v>290</v>
      </c>
      <c r="B11" s="4" t="s">
        <v>170</v>
      </c>
      <c r="C11" s="10" t="s">
        <v>4</v>
      </c>
      <c r="D11" s="62" t="str">
        <f t="shared" si="0"/>
        <v>Моющие</v>
      </c>
      <c r="E11" t="e">
        <f>VLOOKUP(B11,#REF!,1,0)</f>
        <v>#REF!</v>
      </c>
    </row>
    <row r="12" spans="1:5" hidden="1" x14ac:dyDescent="0.3">
      <c r="A12" s="60" t="s">
        <v>292</v>
      </c>
      <c r="B12" s="4" t="s">
        <v>11</v>
      </c>
      <c r="C12" s="10" t="s">
        <v>4</v>
      </c>
      <c r="D12" s="62" t="str">
        <f t="shared" si="0"/>
        <v>Кондитерские изделия</v>
      </c>
      <c r="E12" t="e">
        <f>VLOOKUP(B12,#REF!,1,0)</f>
        <v>#REF!</v>
      </c>
    </row>
    <row r="13" spans="1:5" hidden="1" x14ac:dyDescent="0.3">
      <c r="A13" s="60" t="s">
        <v>290</v>
      </c>
      <c r="B13" s="44" t="s">
        <v>256</v>
      </c>
      <c r="C13" s="10" t="s">
        <v>159</v>
      </c>
      <c r="D13" s="62" t="str">
        <f t="shared" si="0"/>
        <v>Моющие</v>
      </c>
      <c r="E13" t="e">
        <f>VLOOKUP(B13,#REF!,1,0)</f>
        <v>#REF!</v>
      </c>
    </row>
    <row r="14" spans="1:5" hidden="1" x14ac:dyDescent="0.3">
      <c r="A14" s="60" t="s">
        <v>290</v>
      </c>
      <c r="B14" s="4" t="s">
        <v>130</v>
      </c>
      <c r="C14" s="10" t="s">
        <v>159</v>
      </c>
      <c r="D14" s="62" t="str">
        <f t="shared" si="0"/>
        <v>Моющие</v>
      </c>
      <c r="E14" t="e">
        <f>VLOOKUP(B14,#REF!,1,0)</f>
        <v>#REF!</v>
      </c>
    </row>
    <row r="15" spans="1:5" hidden="1" x14ac:dyDescent="0.3">
      <c r="A15" s="60" t="s">
        <v>293</v>
      </c>
      <c r="B15" s="4" t="s">
        <v>12</v>
      </c>
      <c r="C15" s="10" t="s">
        <v>4</v>
      </c>
      <c r="D15" s="62" t="str">
        <f t="shared" si="0"/>
        <v>Овощи консервированные</v>
      </c>
      <c r="E15" t="e">
        <f>VLOOKUP(B15,#REF!,1,0)</f>
        <v>#REF!</v>
      </c>
    </row>
    <row r="16" spans="1:5" hidden="1" x14ac:dyDescent="0.3">
      <c r="A16" s="60" t="s">
        <v>287</v>
      </c>
      <c r="B16" s="4" t="s">
        <v>13</v>
      </c>
      <c r="C16" s="10" t="s">
        <v>4</v>
      </c>
      <c r="D16" s="62" t="str">
        <f t="shared" si="0"/>
        <v>Специи</v>
      </c>
      <c r="E16" t="e">
        <f>VLOOKUP(B16,#REF!,1,0)</f>
        <v>#REF!</v>
      </c>
    </row>
    <row r="17" spans="1:5" hidden="1" x14ac:dyDescent="0.3">
      <c r="A17" s="60" t="s">
        <v>287</v>
      </c>
      <c r="B17" s="4" t="s">
        <v>233</v>
      </c>
      <c r="C17" s="10" t="s">
        <v>4</v>
      </c>
      <c r="D17" s="62" t="str">
        <f t="shared" si="0"/>
        <v>Специи</v>
      </c>
      <c r="E17" t="e">
        <f>VLOOKUP(B17,#REF!,1,0)</f>
        <v>#REF!</v>
      </c>
    </row>
    <row r="18" spans="1:5" hidden="1" x14ac:dyDescent="0.3">
      <c r="A18" s="60" t="s">
        <v>293</v>
      </c>
      <c r="B18" s="4" t="s">
        <v>14</v>
      </c>
      <c r="C18" s="10" t="s">
        <v>4</v>
      </c>
      <c r="D18" s="62" t="str">
        <f t="shared" si="0"/>
        <v>Овощи консервированные</v>
      </c>
      <c r="E18" t="e">
        <f>VLOOKUP(B18,#REF!,1,0)</f>
        <v>#REF!</v>
      </c>
    </row>
    <row r="19" spans="1:5" hidden="1" x14ac:dyDescent="0.3">
      <c r="A19" s="60" t="s">
        <v>293</v>
      </c>
      <c r="B19" s="4" t="s">
        <v>15</v>
      </c>
      <c r="C19" s="10" t="s">
        <v>4</v>
      </c>
      <c r="D19" s="62" t="str">
        <f t="shared" si="0"/>
        <v>Овощи консервированные</v>
      </c>
      <c r="E19" t="e">
        <f>VLOOKUP(B19,#REF!,1,0)</f>
        <v>#REF!</v>
      </c>
    </row>
    <row r="20" spans="1:5" hidden="1" x14ac:dyDescent="0.3">
      <c r="A20" s="60" t="s">
        <v>290</v>
      </c>
      <c r="B20" s="4" t="s">
        <v>131</v>
      </c>
      <c r="C20" s="10" t="s">
        <v>118</v>
      </c>
      <c r="D20" s="62" t="str">
        <f t="shared" si="0"/>
        <v>Моющие</v>
      </c>
      <c r="E20" t="e">
        <f>VLOOKUP(B20,#REF!,1,0)</f>
        <v>#REF!</v>
      </c>
    </row>
    <row r="21" spans="1:5" hidden="1" x14ac:dyDescent="0.3">
      <c r="A21" s="60" t="s">
        <v>290</v>
      </c>
      <c r="B21" s="4" t="s">
        <v>132</v>
      </c>
      <c r="C21" s="10" t="s">
        <v>118</v>
      </c>
      <c r="D21" s="62" t="str">
        <f t="shared" si="0"/>
        <v>Моющие</v>
      </c>
      <c r="E21" t="e">
        <f>VLOOKUP(B21,#REF!,1,0)</f>
        <v>#REF!</v>
      </c>
    </row>
    <row r="22" spans="1:5" hidden="1" x14ac:dyDescent="0.3">
      <c r="A22" s="60" t="s">
        <v>290</v>
      </c>
      <c r="B22" s="4" t="s">
        <v>196</v>
      </c>
      <c r="C22" s="10" t="s">
        <v>4</v>
      </c>
      <c r="D22" s="62" t="str">
        <f t="shared" si="0"/>
        <v>Моющие</v>
      </c>
      <c r="E22" t="e">
        <f>VLOOKUP(B22,#REF!,1,0)</f>
        <v>#REF!</v>
      </c>
    </row>
    <row r="23" spans="1:5" hidden="1" x14ac:dyDescent="0.3">
      <c r="A23" s="60" t="s">
        <v>292</v>
      </c>
      <c r="B23" s="4" t="s">
        <v>16</v>
      </c>
      <c r="C23" s="10" t="s">
        <v>4</v>
      </c>
      <c r="D23" s="62" t="str">
        <f t="shared" si="0"/>
        <v>Кондитерские изделия</v>
      </c>
      <c r="E23" t="e">
        <f>VLOOKUP(B23,#REF!,1,0)</f>
        <v>#REF!</v>
      </c>
    </row>
    <row r="24" spans="1:5" hidden="1" x14ac:dyDescent="0.3">
      <c r="A24" s="60" t="s">
        <v>290</v>
      </c>
      <c r="B24" s="44" t="s">
        <v>257</v>
      </c>
      <c r="C24" s="10" t="s">
        <v>118</v>
      </c>
      <c r="D24" s="62" t="str">
        <f t="shared" si="0"/>
        <v>Моющие</v>
      </c>
      <c r="E24" t="e">
        <f>VLOOKUP(B24,#REF!,1,0)</f>
        <v>#REF!</v>
      </c>
    </row>
    <row r="25" spans="1:5" hidden="1" x14ac:dyDescent="0.3">
      <c r="A25" s="60" t="s">
        <v>290</v>
      </c>
      <c r="B25" s="4" t="s">
        <v>133</v>
      </c>
      <c r="C25" s="10" t="s">
        <v>118</v>
      </c>
      <c r="D25" s="62" t="str">
        <f t="shared" si="0"/>
        <v>Моющие</v>
      </c>
      <c r="E25" t="e">
        <f>VLOOKUP(B25,#REF!,1,0)</f>
        <v>#REF!</v>
      </c>
    </row>
    <row r="26" spans="1:5" hidden="1" x14ac:dyDescent="0.3">
      <c r="A26" s="60" t="s">
        <v>287</v>
      </c>
      <c r="B26" s="4" t="s">
        <v>218</v>
      </c>
      <c r="C26" s="10" t="s">
        <v>4</v>
      </c>
      <c r="D26" s="62" t="str">
        <f t="shared" si="0"/>
        <v>Специи</v>
      </c>
      <c r="E26" t="e">
        <f>VLOOKUP(B26,#REF!,1,0)</f>
        <v>#REF!</v>
      </c>
    </row>
    <row r="27" spans="1:5" hidden="1" x14ac:dyDescent="0.3">
      <c r="A27" s="60" t="s">
        <v>290</v>
      </c>
      <c r="B27" s="4" t="s">
        <v>171</v>
      </c>
      <c r="C27" s="10" t="s">
        <v>4</v>
      </c>
      <c r="D27" s="62" t="str">
        <f t="shared" si="0"/>
        <v>Моющие</v>
      </c>
      <c r="E27" t="e">
        <f>VLOOKUP(B27,#REF!,1,0)</f>
        <v>#REF!</v>
      </c>
    </row>
    <row r="28" spans="1:5" hidden="1" x14ac:dyDescent="0.3">
      <c r="A28" s="60" t="s">
        <v>287</v>
      </c>
      <c r="B28" s="4" t="s">
        <v>177</v>
      </c>
      <c r="C28" s="10" t="s">
        <v>4</v>
      </c>
      <c r="D28" s="62" t="str">
        <f t="shared" si="0"/>
        <v>Специи</v>
      </c>
      <c r="E28" t="e">
        <f>VLOOKUP(B28,#REF!,1,0)</f>
        <v>#REF!</v>
      </c>
    </row>
    <row r="29" spans="1:5" hidden="1" x14ac:dyDescent="0.3">
      <c r="A29" s="60" t="s">
        <v>294</v>
      </c>
      <c r="B29" s="4" t="s">
        <v>226</v>
      </c>
      <c r="C29" s="10" t="s">
        <v>4</v>
      </c>
      <c r="D29" s="62" t="str">
        <f t="shared" si="0"/>
        <v>Зелень</v>
      </c>
      <c r="E29" t="e">
        <f>VLOOKUP(B29,#REF!,1,0)</f>
        <v>#REF!</v>
      </c>
    </row>
    <row r="30" spans="1:5" hidden="1" x14ac:dyDescent="0.3">
      <c r="A30" s="60" t="s">
        <v>294</v>
      </c>
      <c r="B30" s="44" t="s">
        <v>249</v>
      </c>
      <c r="C30" s="10" t="s">
        <v>4</v>
      </c>
      <c r="D30" s="62" t="str">
        <f t="shared" si="0"/>
        <v>Зелень</v>
      </c>
      <c r="E30" t="e">
        <f>VLOOKUP(B30,#REF!,1,0)</f>
        <v>#REF!</v>
      </c>
    </row>
    <row r="31" spans="1:5" hidden="1" x14ac:dyDescent="0.3">
      <c r="A31" s="60" t="s">
        <v>294</v>
      </c>
      <c r="B31" s="4" t="s">
        <v>17</v>
      </c>
      <c r="C31" s="10" t="s">
        <v>4</v>
      </c>
      <c r="D31" s="62" t="str">
        <f t="shared" si="0"/>
        <v>Зелень</v>
      </c>
      <c r="E31" t="e">
        <f>VLOOKUP(B31,#REF!,1,0)</f>
        <v>#REF!</v>
      </c>
    </row>
    <row r="32" spans="1:5" hidden="1" x14ac:dyDescent="0.3">
      <c r="A32" s="60" t="s">
        <v>294</v>
      </c>
      <c r="B32" s="44" t="s">
        <v>250</v>
      </c>
      <c r="C32" s="10" t="s">
        <v>4</v>
      </c>
      <c r="D32" s="62" t="str">
        <f t="shared" si="0"/>
        <v>Зелень</v>
      </c>
      <c r="E32" t="e">
        <f>VLOOKUP(B32,#REF!,1,0)</f>
        <v>#REF!</v>
      </c>
    </row>
    <row r="33" spans="1:6" hidden="1" x14ac:dyDescent="0.3">
      <c r="A33" s="60" t="s">
        <v>294</v>
      </c>
      <c r="B33" s="4" t="s">
        <v>18</v>
      </c>
      <c r="C33" s="10" t="s">
        <v>4</v>
      </c>
      <c r="D33" s="62" t="str">
        <f t="shared" si="0"/>
        <v>Зелень</v>
      </c>
      <c r="E33" t="e">
        <f>VLOOKUP(B33,#REF!,1,0)</f>
        <v>#REF!</v>
      </c>
    </row>
    <row r="34" spans="1:6" hidden="1" x14ac:dyDescent="0.3">
      <c r="A34" s="60" t="s">
        <v>294</v>
      </c>
      <c r="B34" s="4" t="s">
        <v>227</v>
      </c>
      <c r="C34" s="10" t="s">
        <v>4</v>
      </c>
      <c r="D34" s="62" t="str">
        <f t="shared" si="0"/>
        <v>Зелень</v>
      </c>
      <c r="E34" t="e">
        <f>VLOOKUP(B34,#REF!,1,0)</f>
        <v>#REF!</v>
      </c>
    </row>
    <row r="35" spans="1:6" hidden="1" x14ac:dyDescent="0.3">
      <c r="A35" s="60" t="s">
        <v>292</v>
      </c>
      <c r="B35" s="4" t="s">
        <v>19</v>
      </c>
      <c r="C35" s="10" t="s">
        <v>4</v>
      </c>
      <c r="D35" s="62" t="str">
        <f t="shared" si="0"/>
        <v>Кондитерские изделия</v>
      </c>
      <c r="E35" t="e">
        <f>VLOOKUP(B35,#REF!,1,0)</f>
        <v>#REF!</v>
      </c>
    </row>
    <row r="36" spans="1:6" hidden="1" x14ac:dyDescent="0.3">
      <c r="A36" s="60" t="s">
        <v>290</v>
      </c>
      <c r="B36" s="4" t="s">
        <v>134</v>
      </c>
      <c r="C36" s="10" t="s">
        <v>118</v>
      </c>
      <c r="D36" s="62" t="str">
        <f t="shared" si="0"/>
        <v>Моющие</v>
      </c>
      <c r="E36" t="e">
        <f>VLOOKUP(B36,#REF!,1,0)</f>
        <v>#REF!</v>
      </c>
    </row>
    <row r="37" spans="1:6" hidden="1" x14ac:dyDescent="0.3">
      <c r="A37" s="60" t="s">
        <v>311</v>
      </c>
      <c r="B37" s="4" t="s">
        <v>178</v>
      </c>
      <c r="C37" s="10" t="s">
        <v>4</v>
      </c>
      <c r="D37" s="62" t="str">
        <f t="shared" si="0"/>
        <v>Восточные сладости</v>
      </c>
      <c r="E37" t="e">
        <f>VLOOKUP(B37,#REF!,1,0)</f>
        <v>#REF!</v>
      </c>
    </row>
    <row r="38" spans="1:6" hidden="1" x14ac:dyDescent="0.3">
      <c r="A38" s="60" t="s">
        <v>287</v>
      </c>
      <c r="B38" s="4" t="s">
        <v>20</v>
      </c>
      <c r="C38" s="10" t="s">
        <v>4</v>
      </c>
      <c r="D38" s="62" t="str">
        <f t="shared" si="0"/>
        <v>Специи</v>
      </c>
      <c r="E38" t="e">
        <f>VLOOKUP(B38,#REF!,1,0)</f>
        <v>#REF!</v>
      </c>
    </row>
    <row r="39" spans="1:6" hidden="1" x14ac:dyDescent="0.3">
      <c r="A39" s="60" t="s">
        <v>295</v>
      </c>
      <c r="B39" s="44" t="s">
        <v>244</v>
      </c>
      <c r="C39" s="10" t="s">
        <v>4</v>
      </c>
      <c r="D39" s="62" t="str">
        <f t="shared" si="0"/>
        <v>Молочная продукция</v>
      </c>
      <c r="E39" t="e">
        <f>VLOOKUP(B39,#REF!,1,0)</f>
        <v>#REF!</v>
      </c>
    </row>
    <row r="40" spans="1:6" hidden="1" x14ac:dyDescent="0.3">
      <c r="A40" s="60" t="s">
        <v>295</v>
      </c>
      <c r="B40" s="4" t="s">
        <v>21</v>
      </c>
      <c r="C40" s="10" t="s">
        <v>118</v>
      </c>
      <c r="D40" s="62" t="str">
        <f t="shared" si="0"/>
        <v>Молочная продукция</v>
      </c>
      <c r="E40" t="e">
        <f>VLOOKUP(B40,#REF!,1,0)</f>
        <v>#REF!</v>
      </c>
    </row>
    <row r="41" spans="1:6" hidden="1" x14ac:dyDescent="0.3">
      <c r="A41" s="60" t="s">
        <v>289</v>
      </c>
      <c r="B41" s="44" t="s">
        <v>251</v>
      </c>
      <c r="C41" s="10" t="s">
        <v>4</v>
      </c>
      <c r="D41" s="62" t="str">
        <f t="shared" si="0"/>
        <v>Овощи</v>
      </c>
      <c r="E41" t="e">
        <f>VLOOKUP(B41,#REF!,1,0)</f>
        <v>#REF!</v>
      </c>
    </row>
    <row r="42" spans="1:6" hidden="1" x14ac:dyDescent="0.3">
      <c r="A42" s="60" t="s">
        <v>296</v>
      </c>
      <c r="B42" s="44" t="s">
        <v>240</v>
      </c>
      <c r="C42" s="10" t="s">
        <v>4</v>
      </c>
      <c r="D42" s="62" t="str">
        <f t="shared" si="0"/>
        <v>Колбасные изделия</v>
      </c>
      <c r="E42" t="e">
        <f>VLOOKUP(B42,#REF!,1,0)</f>
        <v>#REF!</v>
      </c>
      <c r="F42" t="str">
        <f>A49</f>
        <v>Специи</v>
      </c>
    </row>
    <row r="43" spans="1:6" hidden="1" x14ac:dyDescent="0.3">
      <c r="A43" s="60" t="s">
        <v>289</v>
      </c>
      <c r="B43" s="4" t="s">
        <v>22</v>
      </c>
      <c r="C43" s="10" t="s">
        <v>4</v>
      </c>
      <c r="D43" s="62" t="str">
        <f t="shared" si="0"/>
        <v>Овощи</v>
      </c>
      <c r="E43" t="e">
        <f>VLOOKUP(B43,#REF!,1,0)</f>
        <v>#REF!</v>
      </c>
    </row>
    <row r="44" spans="1:6" hidden="1" x14ac:dyDescent="0.3">
      <c r="A44" s="60" t="s">
        <v>289</v>
      </c>
      <c r="B44" s="4" t="s">
        <v>228</v>
      </c>
      <c r="C44" s="10" t="s">
        <v>4</v>
      </c>
      <c r="D44" s="62" t="str">
        <f t="shared" si="0"/>
        <v>Овощи</v>
      </c>
      <c r="E44" t="e">
        <f>VLOOKUP(B44,#REF!,1,0)</f>
        <v>#REF!</v>
      </c>
    </row>
    <row r="45" spans="1:6" hidden="1" x14ac:dyDescent="0.3">
      <c r="A45" s="60" t="s">
        <v>289</v>
      </c>
      <c r="B45" s="4" t="s">
        <v>23</v>
      </c>
      <c r="C45" s="10" t="s">
        <v>4</v>
      </c>
      <c r="D45" s="62" t="str">
        <f t="shared" si="0"/>
        <v>Овощи</v>
      </c>
      <c r="E45" t="e">
        <f>VLOOKUP(B45,#REF!,1,0)</f>
        <v>#REF!</v>
      </c>
    </row>
    <row r="46" spans="1:6" hidden="1" x14ac:dyDescent="0.3">
      <c r="A46" s="60" t="s">
        <v>289</v>
      </c>
      <c r="B46" s="4" t="s">
        <v>24</v>
      </c>
      <c r="C46" s="10" t="s">
        <v>4</v>
      </c>
      <c r="D46" s="62" t="str">
        <f t="shared" si="0"/>
        <v>Овощи</v>
      </c>
      <c r="E46" t="e">
        <f>VLOOKUP(B46,#REF!,1,0)</f>
        <v>#REF!</v>
      </c>
    </row>
    <row r="47" spans="1:6" hidden="1" x14ac:dyDescent="0.3">
      <c r="A47" s="60" t="s">
        <v>289</v>
      </c>
      <c r="B47" s="4" t="s">
        <v>25</v>
      </c>
      <c r="C47" s="10" t="s">
        <v>4</v>
      </c>
      <c r="D47" s="62" t="str">
        <f t="shared" si="0"/>
        <v>Овощи</v>
      </c>
      <c r="E47" t="e">
        <f>VLOOKUP(B47,#REF!,1,0)</f>
        <v>#REF!</v>
      </c>
    </row>
    <row r="48" spans="1:6" hidden="1" x14ac:dyDescent="0.3">
      <c r="A48" s="60" t="s">
        <v>289</v>
      </c>
      <c r="B48" s="4" t="s">
        <v>26</v>
      </c>
      <c r="C48" s="10" t="s">
        <v>4</v>
      </c>
      <c r="D48" s="62" t="str">
        <f t="shared" si="0"/>
        <v>Овощи</v>
      </c>
      <c r="E48" t="e">
        <f>VLOOKUP(B48,#REF!,1,0)</f>
        <v>#REF!</v>
      </c>
    </row>
    <row r="49" spans="1:5" hidden="1" x14ac:dyDescent="0.3">
      <c r="A49" s="60" t="s">
        <v>287</v>
      </c>
      <c r="B49" s="4" t="s">
        <v>27</v>
      </c>
      <c r="C49" s="10" t="s">
        <v>4</v>
      </c>
      <c r="D49" s="62" t="str">
        <f t="shared" si="0"/>
        <v>Специи</v>
      </c>
      <c r="E49" t="e">
        <f>VLOOKUP(B49,#REF!,1,0)</f>
        <v>#REF!</v>
      </c>
    </row>
    <row r="50" spans="1:5" hidden="1" x14ac:dyDescent="0.3">
      <c r="A50" s="60" t="s">
        <v>295</v>
      </c>
      <c r="B50" s="4" t="s">
        <v>28</v>
      </c>
      <c r="C50" s="10" t="s">
        <v>118</v>
      </c>
      <c r="D50" s="62" t="str">
        <f t="shared" si="0"/>
        <v>Молочная продукция</v>
      </c>
      <c r="E50" t="e">
        <f>VLOOKUP(B50,#REF!,1,0)</f>
        <v>#REF!</v>
      </c>
    </row>
    <row r="51" spans="1:5" hidden="1" x14ac:dyDescent="0.3">
      <c r="A51" s="60" t="s">
        <v>295</v>
      </c>
      <c r="B51" s="4" t="s">
        <v>29</v>
      </c>
      <c r="C51" s="10" t="s">
        <v>127</v>
      </c>
      <c r="D51" s="62" t="str">
        <f t="shared" si="0"/>
        <v>Молочная продукция</v>
      </c>
      <c r="E51" t="e">
        <f>VLOOKUP(B51,#REF!,1,0)</f>
        <v>#REF!</v>
      </c>
    </row>
    <row r="52" spans="1:5" hidden="1" x14ac:dyDescent="0.3">
      <c r="A52" s="60" t="s">
        <v>311</v>
      </c>
      <c r="B52" s="4" t="s">
        <v>119</v>
      </c>
      <c r="C52" s="10" t="s">
        <v>4</v>
      </c>
      <c r="D52" s="62" t="str">
        <f t="shared" si="0"/>
        <v>Восточные сладости</v>
      </c>
      <c r="E52" t="e">
        <f>VLOOKUP(B52,#REF!,1,0)</f>
        <v>#REF!</v>
      </c>
    </row>
    <row r="53" spans="1:5" hidden="1" x14ac:dyDescent="0.3">
      <c r="A53" s="60" t="s">
        <v>297</v>
      </c>
      <c r="B53" s="4" t="s">
        <v>30</v>
      </c>
      <c r="C53" s="10" t="s">
        <v>4</v>
      </c>
      <c r="D53" s="62" t="str">
        <f t="shared" si="0"/>
        <v>Приправа</v>
      </c>
      <c r="E53" t="e">
        <f>VLOOKUP(B53,#REF!,1,0)</f>
        <v>#REF!</v>
      </c>
    </row>
    <row r="54" spans="1:5" hidden="1" x14ac:dyDescent="0.3">
      <c r="A54" s="60" t="s">
        <v>298</v>
      </c>
      <c r="B54" s="4" t="s">
        <v>31</v>
      </c>
      <c r="C54" s="10" t="s">
        <v>4</v>
      </c>
      <c r="D54" s="62" t="str">
        <f t="shared" si="0"/>
        <v>Напитки</v>
      </c>
      <c r="E54" t="e">
        <f>VLOOKUP(B54,#REF!,1,0)</f>
        <v>#REF!</v>
      </c>
    </row>
    <row r="55" spans="1:5" hidden="1" x14ac:dyDescent="0.3">
      <c r="A55" s="60" t="s">
        <v>291</v>
      </c>
      <c r="B55" s="44" t="s">
        <v>265</v>
      </c>
      <c r="C55" s="10" t="s">
        <v>159</v>
      </c>
      <c r="D55" s="62" t="str">
        <f t="shared" si="0"/>
        <v>Расходные материалы</v>
      </c>
      <c r="E55" t="e">
        <f>VLOOKUP(B55,#REF!,1,0)</f>
        <v>#REF!</v>
      </c>
    </row>
    <row r="56" spans="1:5" hidden="1" x14ac:dyDescent="0.3">
      <c r="A56" s="60" t="s">
        <v>296</v>
      </c>
      <c r="B56" s="4" t="s">
        <v>32</v>
      </c>
      <c r="C56" s="10" t="s">
        <v>4</v>
      </c>
      <c r="D56" s="62" t="str">
        <f t="shared" si="0"/>
        <v>Колбасные изделия</v>
      </c>
      <c r="E56" t="e">
        <f>VLOOKUP(B56,#REF!,1,0)</f>
        <v>#REF!</v>
      </c>
    </row>
    <row r="57" spans="1:5" hidden="1" x14ac:dyDescent="0.3">
      <c r="A57" s="60" t="s">
        <v>296</v>
      </c>
      <c r="B57" s="4" t="s">
        <v>33</v>
      </c>
      <c r="C57" s="10" t="s">
        <v>4</v>
      </c>
      <c r="D57" s="62" t="str">
        <f t="shared" si="0"/>
        <v>Колбасные изделия</v>
      </c>
      <c r="E57" t="e">
        <f>VLOOKUP(B57,#REF!,1,0)</f>
        <v>#REF!</v>
      </c>
    </row>
    <row r="58" spans="1:5" hidden="1" x14ac:dyDescent="0.3">
      <c r="A58" s="60" t="s">
        <v>290</v>
      </c>
      <c r="B58" s="4" t="s">
        <v>135</v>
      </c>
      <c r="C58" s="10" t="s">
        <v>118</v>
      </c>
      <c r="D58" s="62" t="str">
        <f t="shared" si="0"/>
        <v>Моющие</v>
      </c>
      <c r="E58" t="e">
        <f>VLOOKUP(B58,#REF!,1,0)</f>
        <v>#REF!</v>
      </c>
    </row>
    <row r="59" spans="1:5" hidden="1" x14ac:dyDescent="0.3">
      <c r="A59" s="60" t="s">
        <v>299</v>
      </c>
      <c r="B59" s="4" t="s">
        <v>224</v>
      </c>
      <c r="C59" s="10" t="s">
        <v>4</v>
      </c>
      <c r="D59" s="62" t="str">
        <f t="shared" si="0"/>
        <v>Консервы и маринады</v>
      </c>
      <c r="E59" t="e">
        <f>VLOOKUP(B59,#REF!,1,0)</f>
        <v>#REF!</v>
      </c>
    </row>
    <row r="60" spans="1:5" hidden="1" x14ac:dyDescent="0.3">
      <c r="A60" s="60" t="s">
        <v>292</v>
      </c>
      <c r="B60" s="4" t="s">
        <v>34</v>
      </c>
      <c r="C60" s="10" t="s">
        <v>4</v>
      </c>
      <c r="D60" s="62" t="str">
        <f t="shared" si="0"/>
        <v>Кондитерские изделия</v>
      </c>
      <c r="E60" t="e">
        <f>VLOOKUP(B60,#REF!,1,0)</f>
        <v>#REF!</v>
      </c>
    </row>
    <row r="61" spans="1:5" hidden="1" x14ac:dyDescent="0.3">
      <c r="A61" s="60" t="s">
        <v>292</v>
      </c>
      <c r="B61" s="4" t="s">
        <v>222</v>
      </c>
      <c r="C61" s="10" t="s">
        <v>4</v>
      </c>
      <c r="D61" s="62" t="str">
        <f t="shared" si="0"/>
        <v>Кондитерские изделия</v>
      </c>
      <c r="E61" t="e">
        <f>VLOOKUP(B61,#REF!,1,0)</f>
        <v>#REF!</v>
      </c>
    </row>
    <row r="62" spans="1:5" hidden="1" x14ac:dyDescent="0.3">
      <c r="A62" s="60" t="s">
        <v>292</v>
      </c>
      <c r="B62" s="4" t="s">
        <v>120</v>
      </c>
      <c r="C62" s="10" t="s">
        <v>4</v>
      </c>
      <c r="D62" s="62" t="str">
        <f t="shared" si="0"/>
        <v>Кондитерские изделия</v>
      </c>
      <c r="E62" t="e">
        <f>VLOOKUP(B62,#REF!,1,0)</f>
        <v>#REF!</v>
      </c>
    </row>
    <row r="63" spans="1:5" hidden="1" x14ac:dyDescent="0.3">
      <c r="A63" s="60" t="s">
        <v>292</v>
      </c>
      <c r="B63" s="4" t="s">
        <v>201</v>
      </c>
      <c r="C63" s="10" t="s">
        <v>4</v>
      </c>
      <c r="D63" s="62" t="str">
        <f t="shared" si="0"/>
        <v>Кондитерские изделия</v>
      </c>
      <c r="E63" t="e">
        <f>VLOOKUP(B63,#REF!,1,0)</f>
        <v>#REF!</v>
      </c>
    </row>
    <row r="64" spans="1:5" hidden="1" x14ac:dyDescent="0.3">
      <c r="A64" s="60" t="s">
        <v>292</v>
      </c>
      <c r="B64" s="4" t="s">
        <v>121</v>
      </c>
      <c r="C64" s="10" t="s">
        <v>4</v>
      </c>
      <c r="D64" s="62" t="str">
        <f t="shared" si="0"/>
        <v>Кондитерские изделия</v>
      </c>
      <c r="E64" t="e">
        <f>VLOOKUP(B64,#REF!,1,0)</f>
        <v>#REF!</v>
      </c>
    </row>
    <row r="65" spans="1:5" hidden="1" x14ac:dyDescent="0.3">
      <c r="A65" s="60" t="s">
        <v>292</v>
      </c>
      <c r="B65" s="4" t="s">
        <v>122</v>
      </c>
      <c r="C65" s="10" t="s">
        <v>4</v>
      </c>
      <c r="D65" s="62" t="str">
        <f t="shared" si="0"/>
        <v>Кондитерские изделия</v>
      </c>
      <c r="E65" t="e">
        <f>VLOOKUP(B65,#REF!,1,0)</f>
        <v>#REF!</v>
      </c>
    </row>
    <row r="66" spans="1:5" hidden="1" x14ac:dyDescent="0.3">
      <c r="A66" s="60" t="s">
        <v>300</v>
      </c>
      <c r="B66" s="4" t="s">
        <v>35</v>
      </c>
      <c r="C66" s="10" t="s">
        <v>4</v>
      </c>
      <c r="D66" s="62" t="str">
        <f t="shared" si="0"/>
        <v>Чай Кофе</v>
      </c>
      <c r="E66" t="e">
        <f>VLOOKUP(B66,#REF!,1,0)</f>
        <v>#REF!</v>
      </c>
    </row>
    <row r="67" spans="1:5" hidden="1" x14ac:dyDescent="0.3">
      <c r="A67" s="60" t="s">
        <v>300</v>
      </c>
      <c r="B67" s="4" t="s">
        <v>202</v>
      </c>
      <c r="C67" s="10" t="s">
        <v>4</v>
      </c>
      <c r="D67" s="62" t="str">
        <f t="shared" ref="D67:D130" si="1">A67</f>
        <v>Чай Кофе</v>
      </c>
      <c r="E67" t="e">
        <f>VLOOKUP(B67,#REF!,1,0)</f>
        <v>#REF!</v>
      </c>
    </row>
    <row r="68" spans="1:5" hidden="1" x14ac:dyDescent="0.3">
      <c r="A68" s="60" t="s">
        <v>300</v>
      </c>
      <c r="B68" s="4" t="s">
        <v>164</v>
      </c>
      <c r="C68" s="10" t="s">
        <v>4</v>
      </c>
      <c r="D68" s="62" t="str">
        <f t="shared" si="1"/>
        <v>Чай Кофе</v>
      </c>
      <c r="E68" t="e">
        <f>VLOOKUP(B68,#REF!,1,0)</f>
        <v>#REF!</v>
      </c>
    </row>
    <row r="69" spans="1:5" hidden="1" x14ac:dyDescent="0.3">
      <c r="A69" s="60" t="s">
        <v>300</v>
      </c>
      <c r="B69" s="4" t="s">
        <v>36</v>
      </c>
      <c r="C69" s="10" t="s">
        <v>118</v>
      </c>
      <c r="D69" s="62" t="str">
        <f t="shared" si="1"/>
        <v>Чай Кофе</v>
      </c>
      <c r="E69" t="e">
        <f>VLOOKUP(B69,#REF!,1,0)</f>
        <v>#REF!</v>
      </c>
    </row>
    <row r="70" spans="1:5" hidden="1" x14ac:dyDescent="0.3">
      <c r="A70" s="60" t="s">
        <v>299</v>
      </c>
      <c r="B70" s="4" t="s">
        <v>37</v>
      </c>
      <c r="C70" s="10" t="s">
        <v>4</v>
      </c>
      <c r="D70" s="62" t="str">
        <f t="shared" si="1"/>
        <v>Консервы и маринады</v>
      </c>
      <c r="E70" t="e">
        <f>VLOOKUP(B70,#REF!,1,0)</f>
        <v>#REF!</v>
      </c>
    </row>
    <row r="71" spans="1:5" hidden="1" x14ac:dyDescent="0.3">
      <c r="A71" s="60" t="s">
        <v>287</v>
      </c>
      <c r="B71" s="4" t="s">
        <v>219</v>
      </c>
      <c r="C71" s="10" t="s">
        <v>4</v>
      </c>
      <c r="D71" s="62" t="str">
        <f t="shared" si="1"/>
        <v>Специи</v>
      </c>
      <c r="E71" t="e">
        <f>VLOOKUP(B71,#REF!,1,0)</f>
        <v>#REF!</v>
      </c>
    </row>
    <row r="72" spans="1:5" hidden="1" x14ac:dyDescent="0.3">
      <c r="A72" s="60" t="s">
        <v>287</v>
      </c>
      <c r="B72" s="4" t="s">
        <v>38</v>
      </c>
      <c r="C72" s="10" t="s">
        <v>4</v>
      </c>
      <c r="D72" s="62" t="str">
        <f t="shared" si="1"/>
        <v>Специи</v>
      </c>
      <c r="E72" t="e">
        <f>VLOOKUP(B72,#REF!,1,0)</f>
        <v>#REF!</v>
      </c>
    </row>
    <row r="73" spans="1:5" hidden="1" x14ac:dyDescent="0.3">
      <c r="A73" s="60" t="s">
        <v>301</v>
      </c>
      <c r="B73" s="4" t="s">
        <v>39</v>
      </c>
      <c r="C73" s="10" t="s">
        <v>4</v>
      </c>
      <c r="D73" s="62" t="str">
        <f t="shared" si="1"/>
        <v>Крупа и макарон.изд.</v>
      </c>
      <c r="E73" t="e">
        <f>VLOOKUP(B73,#REF!,1,0)</f>
        <v>#REF!</v>
      </c>
    </row>
    <row r="74" spans="1:5" hidden="1" x14ac:dyDescent="0.3">
      <c r="A74" s="60" t="s">
        <v>301</v>
      </c>
      <c r="B74" s="4" t="s">
        <v>40</v>
      </c>
      <c r="C74" s="10" t="s">
        <v>4</v>
      </c>
      <c r="D74" s="62" t="str">
        <f t="shared" si="1"/>
        <v>Крупа и макарон.изд.</v>
      </c>
      <c r="E74" t="e">
        <f>VLOOKUP(B74,#REF!,1,0)</f>
        <v>#REF!</v>
      </c>
    </row>
    <row r="75" spans="1:5" hidden="1" x14ac:dyDescent="0.3">
      <c r="A75" s="60" t="s">
        <v>301</v>
      </c>
      <c r="B75" s="44" t="s">
        <v>241</v>
      </c>
      <c r="C75" s="10" t="s">
        <v>4</v>
      </c>
      <c r="D75" s="62" t="str">
        <f t="shared" si="1"/>
        <v>Крупа и макарон.изд.</v>
      </c>
      <c r="E75" t="e">
        <f>VLOOKUP(B75,#REF!,1,0)</f>
        <v>#REF!</v>
      </c>
    </row>
    <row r="76" spans="1:5" hidden="1" x14ac:dyDescent="0.3">
      <c r="A76" s="60" t="s">
        <v>301</v>
      </c>
      <c r="B76" s="4" t="s">
        <v>41</v>
      </c>
      <c r="C76" s="10" t="s">
        <v>4</v>
      </c>
      <c r="D76" s="62" t="str">
        <f t="shared" si="1"/>
        <v>Крупа и макарон.изд.</v>
      </c>
      <c r="E76" t="e">
        <f>VLOOKUP(B76,#REF!,1,0)</f>
        <v>#REF!</v>
      </c>
    </row>
    <row r="77" spans="1:5" hidden="1" x14ac:dyDescent="0.3">
      <c r="A77" s="60" t="s">
        <v>301</v>
      </c>
      <c r="B77" s="4" t="s">
        <v>2</v>
      </c>
      <c r="C77" s="10" t="s">
        <v>4</v>
      </c>
      <c r="D77" s="62" t="str">
        <f t="shared" si="1"/>
        <v>Крупа и макарон.изд.</v>
      </c>
      <c r="E77" t="e">
        <f>VLOOKUP(B77,#REF!,1,0)</f>
        <v>#REF!</v>
      </c>
    </row>
    <row r="78" spans="1:5" hidden="1" x14ac:dyDescent="0.3">
      <c r="A78" s="60" t="s">
        <v>301</v>
      </c>
      <c r="B78" s="4" t="s">
        <v>42</v>
      </c>
      <c r="C78" s="10" t="s">
        <v>4</v>
      </c>
      <c r="D78" s="62" t="str">
        <f t="shared" si="1"/>
        <v>Крупа и макарон.изд.</v>
      </c>
      <c r="E78" t="e">
        <f>VLOOKUP(B78,#REF!,1,0)</f>
        <v>#REF!</v>
      </c>
    </row>
    <row r="79" spans="1:5" hidden="1" x14ac:dyDescent="0.3">
      <c r="A79" s="60" t="s">
        <v>301</v>
      </c>
      <c r="B79" s="4" t="s">
        <v>43</v>
      </c>
      <c r="C79" s="10" t="s">
        <v>4</v>
      </c>
      <c r="D79" s="62" t="str">
        <f t="shared" si="1"/>
        <v>Крупа и макарон.изд.</v>
      </c>
      <c r="E79" t="e">
        <f>VLOOKUP(B79,#REF!,1,0)</f>
        <v>#REF!</v>
      </c>
    </row>
    <row r="80" spans="1:5" hidden="1" x14ac:dyDescent="0.3">
      <c r="A80" s="60" t="s">
        <v>301</v>
      </c>
      <c r="B80" s="4" t="s">
        <v>44</v>
      </c>
      <c r="C80" s="10" t="s">
        <v>4</v>
      </c>
      <c r="D80" s="62" t="str">
        <f t="shared" si="1"/>
        <v>Крупа и макарон.изд.</v>
      </c>
      <c r="E80" t="e">
        <f>VLOOKUP(B80,#REF!,1,0)</f>
        <v>#REF!</v>
      </c>
    </row>
    <row r="81" spans="1:5" hidden="1" x14ac:dyDescent="0.3">
      <c r="A81" s="60" t="s">
        <v>301</v>
      </c>
      <c r="B81" s="4" t="s">
        <v>45</v>
      </c>
      <c r="C81" s="10" t="s">
        <v>4</v>
      </c>
      <c r="D81" s="62" t="str">
        <f t="shared" si="1"/>
        <v>Крупа и макарон.изд.</v>
      </c>
      <c r="E81" t="e">
        <f>VLOOKUP(B81,#REF!,1,0)</f>
        <v>#REF!</v>
      </c>
    </row>
    <row r="82" spans="1:5" hidden="1" x14ac:dyDescent="0.3">
      <c r="A82" s="60" t="s">
        <v>301</v>
      </c>
      <c r="B82" s="4" t="s">
        <v>46</v>
      </c>
      <c r="C82" s="10" t="s">
        <v>4</v>
      </c>
      <c r="D82" s="62" t="str">
        <f t="shared" si="1"/>
        <v>Крупа и макарон.изд.</v>
      </c>
      <c r="E82" t="e">
        <f>VLOOKUP(B82,#REF!,1,0)</f>
        <v>#REF!</v>
      </c>
    </row>
    <row r="83" spans="1:5" hidden="1" x14ac:dyDescent="0.3">
      <c r="A83" s="60" t="s">
        <v>301</v>
      </c>
      <c r="B83" s="4" t="s">
        <v>47</v>
      </c>
      <c r="C83" s="10" t="s">
        <v>4</v>
      </c>
      <c r="D83" s="62" t="str">
        <f t="shared" si="1"/>
        <v>Крупа и макарон.изд.</v>
      </c>
      <c r="E83" t="e">
        <f>VLOOKUP(B83,#REF!,1,0)</f>
        <v>#REF!</v>
      </c>
    </row>
    <row r="84" spans="1:5" hidden="1" x14ac:dyDescent="0.3">
      <c r="A84" s="60" t="s">
        <v>301</v>
      </c>
      <c r="B84" s="4" t="s">
        <v>48</v>
      </c>
      <c r="C84" s="10" t="s">
        <v>4</v>
      </c>
      <c r="D84" s="62" t="str">
        <f t="shared" si="1"/>
        <v>Крупа и макарон.изд.</v>
      </c>
      <c r="E84" t="e">
        <f>VLOOKUP(B84,#REF!,1,0)</f>
        <v>#REF!</v>
      </c>
    </row>
    <row r="85" spans="1:5" hidden="1" x14ac:dyDescent="0.3">
      <c r="A85" s="60" t="s">
        <v>311</v>
      </c>
      <c r="B85" s="4" t="s">
        <v>123</v>
      </c>
      <c r="C85" s="10" t="s">
        <v>4</v>
      </c>
      <c r="D85" s="62" t="str">
        <f t="shared" si="1"/>
        <v>Восточные сладости</v>
      </c>
      <c r="E85" t="e">
        <f>VLOOKUP(B85,#REF!,1,0)</f>
        <v>#REF!</v>
      </c>
    </row>
    <row r="86" spans="1:5" hidden="1" x14ac:dyDescent="0.3">
      <c r="A86" s="60" t="s">
        <v>302</v>
      </c>
      <c r="B86" s="4" t="s">
        <v>49</v>
      </c>
      <c r="C86" s="10" t="s">
        <v>4</v>
      </c>
      <c r="D86" s="62" t="str">
        <f t="shared" si="1"/>
        <v>Птица</v>
      </c>
      <c r="E86" t="e">
        <f>VLOOKUP(B86,#REF!,1,0)</f>
        <v>#REF!</v>
      </c>
    </row>
    <row r="87" spans="1:5" hidden="1" x14ac:dyDescent="0.3">
      <c r="A87" s="60" t="s">
        <v>302</v>
      </c>
      <c r="B87" s="44" t="s">
        <v>246</v>
      </c>
      <c r="C87" s="10" t="s">
        <v>4</v>
      </c>
      <c r="D87" s="62" t="str">
        <f t="shared" si="1"/>
        <v>Птица</v>
      </c>
      <c r="E87" t="e">
        <f>VLOOKUP(B87,#REF!,1,0)</f>
        <v>#REF!</v>
      </c>
    </row>
    <row r="88" spans="1:5" hidden="1" x14ac:dyDescent="0.3">
      <c r="A88" s="60" t="s">
        <v>295</v>
      </c>
      <c r="B88" s="44" t="s">
        <v>245</v>
      </c>
      <c r="C88" s="10" t="s">
        <v>4</v>
      </c>
      <c r="D88" s="62" t="str">
        <f t="shared" si="1"/>
        <v>Молочная продукция</v>
      </c>
      <c r="E88" t="e">
        <f>VLOOKUP(B88,#REF!,1,0)</f>
        <v>#REF!</v>
      </c>
    </row>
    <row r="89" spans="1:5" hidden="1" x14ac:dyDescent="0.3">
      <c r="A89" s="60" t="s">
        <v>289</v>
      </c>
      <c r="B89" s="4" t="s">
        <v>50</v>
      </c>
      <c r="C89" s="10" t="s">
        <v>4</v>
      </c>
      <c r="D89" s="62" t="str">
        <f t="shared" si="1"/>
        <v>Овощи</v>
      </c>
      <c r="E89" t="e">
        <f>VLOOKUP(B89,#REF!,1,0)</f>
        <v>#REF!</v>
      </c>
    </row>
    <row r="90" spans="1:5" hidden="1" x14ac:dyDescent="0.3">
      <c r="A90" s="60" t="s">
        <v>287</v>
      </c>
      <c r="B90" s="4" t="s">
        <v>161</v>
      </c>
      <c r="C90" s="10" t="s">
        <v>4</v>
      </c>
      <c r="D90" s="62" t="str">
        <f t="shared" si="1"/>
        <v>Специи</v>
      </c>
      <c r="E90" t="e">
        <f>VLOOKUP(B90,#REF!,1,0)</f>
        <v>#REF!</v>
      </c>
    </row>
    <row r="91" spans="1:5" hidden="1" x14ac:dyDescent="0.3">
      <c r="A91" s="60" t="s">
        <v>289</v>
      </c>
      <c r="B91" s="4" t="s">
        <v>51</v>
      </c>
      <c r="C91" s="10" t="s">
        <v>4</v>
      </c>
      <c r="D91" s="62" t="str">
        <f t="shared" si="1"/>
        <v>Овощи</v>
      </c>
      <c r="E91" t="e">
        <f>VLOOKUP(B91,#REF!,1,0)</f>
        <v>#REF!</v>
      </c>
    </row>
    <row r="92" spans="1:5" hidden="1" x14ac:dyDescent="0.3">
      <c r="A92" s="60" t="s">
        <v>287</v>
      </c>
      <c r="B92" s="4" t="s">
        <v>52</v>
      </c>
      <c r="C92" s="10" t="s">
        <v>4</v>
      </c>
      <c r="D92" s="62" t="str">
        <f t="shared" si="1"/>
        <v>Специи</v>
      </c>
      <c r="E92" t="e">
        <f>VLOOKUP(B92,#REF!,1,0)</f>
        <v>#REF!</v>
      </c>
    </row>
    <row r="93" spans="1:5" hidden="1" x14ac:dyDescent="0.3">
      <c r="A93" s="60" t="s">
        <v>301</v>
      </c>
      <c r="B93" s="4" t="s">
        <v>53</v>
      </c>
      <c r="C93" s="10" t="s">
        <v>4</v>
      </c>
      <c r="D93" s="62" t="str">
        <f t="shared" si="1"/>
        <v>Крупа и макарон.изд.</v>
      </c>
      <c r="E93" t="e">
        <f>VLOOKUP(B93,#REF!,1,0)</f>
        <v>#REF!</v>
      </c>
    </row>
    <row r="94" spans="1:5" hidden="1" x14ac:dyDescent="0.3">
      <c r="A94" s="60" t="s">
        <v>303</v>
      </c>
      <c r="B94" s="4" t="s">
        <v>191</v>
      </c>
      <c r="C94" s="10" t="s">
        <v>4</v>
      </c>
      <c r="D94" s="62" t="str">
        <f t="shared" si="1"/>
        <v>Масложировая продукция</v>
      </c>
      <c r="E94" t="e">
        <f>VLOOKUP(B94,#REF!,1,0)</f>
        <v>#REF!</v>
      </c>
    </row>
    <row r="95" spans="1:5" hidden="1" x14ac:dyDescent="0.3">
      <c r="A95" s="60" t="s">
        <v>291</v>
      </c>
      <c r="B95" s="4" t="s">
        <v>136</v>
      </c>
      <c r="C95" s="10" t="s">
        <v>159</v>
      </c>
      <c r="D95" s="62" t="str">
        <f t="shared" si="1"/>
        <v>Расходные материалы</v>
      </c>
      <c r="E95" t="e">
        <f>VLOOKUP(B95,#REF!,1,0)</f>
        <v>#REF!</v>
      </c>
    </row>
    <row r="96" spans="1:5" hidden="1" x14ac:dyDescent="0.3">
      <c r="A96" s="60" t="s">
        <v>292</v>
      </c>
      <c r="B96" s="4" t="s">
        <v>54</v>
      </c>
      <c r="C96" s="10" t="s">
        <v>4</v>
      </c>
      <c r="D96" s="62" t="str">
        <f t="shared" si="1"/>
        <v>Кондитерские изделия</v>
      </c>
      <c r="E96" t="e">
        <f>VLOOKUP(B96,#REF!,1,0)</f>
        <v>#REF!</v>
      </c>
    </row>
    <row r="97" spans="1:5" hidden="1" x14ac:dyDescent="0.3">
      <c r="A97" s="60" t="s">
        <v>291</v>
      </c>
      <c r="B97" s="4" t="s">
        <v>137</v>
      </c>
      <c r="C97" s="10" t="s">
        <v>118</v>
      </c>
      <c r="D97" s="62" t="str">
        <f t="shared" si="1"/>
        <v>Расходные материалы</v>
      </c>
      <c r="E97" t="e">
        <f>VLOOKUP(B97,#REF!,1,0)</f>
        <v>#REF!</v>
      </c>
    </row>
    <row r="98" spans="1:5" hidden="1" x14ac:dyDescent="0.3">
      <c r="A98" s="60" t="s">
        <v>293</v>
      </c>
      <c r="B98" s="4" t="s">
        <v>55</v>
      </c>
      <c r="C98" s="10" t="s">
        <v>4</v>
      </c>
      <c r="D98" s="62" t="str">
        <f t="shared" si="1"/>
        <v>Овощи консервированные</v>
      </c>
      <c r="E98" t="e">
        <f>VLOOKUP(B98,#REF!,1,0)</f>
        <v>#REF!</v>
      </c>
    </row>
    <row r="99" spans="1:5" hidden="1" x14ac:dyDescent="0.3">
      <c r="A99" s="60" t="s">
        <v>303</v>
      </c>
      <c r="B99" s="4" t="s">
        <v>56</v>
      </c>
      <c r="C99" s="10" t="s">
        <v>127</v>
      </c>
      <c r="D99" s="62" t="str">
        <f t="shared" si="1"/>
        <v>Масложировая продукция</v>
      </c>
      <c r="E99" t="e">
        <f>VLOOKUP(B99,#REF!,1,0)</f>
        <v>#REF!</v>
      </c>
    </row>
    <row r="100" spans="1:5" hidden="1" x14ac:dyDescent="0.3">
      <c r="A100" s="60" t="s">
        <v>303</v>
      </c>
      <c r="B100" s="4" t="s">
        <v>57</v>
      </c>
      <c r="C100" s="10" t="s">
        <v>4</v>
      </c>
      <c r="D100" s="62" t="str">
        <f t="shared" si="1"/>
        <v>Масложировая продукция</v>
      </c>
      <c r="E100" t="e">
        <f>VLOOKUP(B100,#REF!,1,0)</f>
        <v>#REF!</v>
      </c>
    </row>
    <row r="101" spans="1:5" hidden="1" x14ac:dyDescent="0.3">
      <c r="A101" s="60" t="s">
        <v>292</v>
      </c>
      <c r="B101" s="4" t="s">
        <v>223</v>
      </c>
      <c r="C101" s="10" t="s">
        <v>4</v>
      </c>
      <c r="D101" s="62" t="str">
        <f t="shared" si="1"/>
        <v>Кондитерские изделия</v>
      </c>
      <c r="E101" t="e">
        <f>VLOOKUP(B101,#REF!,1,0)</f>
        <v>#REF!</v>
      </c>
    </row>
    <row r="102" spans="1:5" hidden="1" x14ac:dyDescent="0.3">
      <c r="A102" s="60" t="s">
        <v>292</v>
      </c>
      <c r="B102" s="4" t="s">
        <v>58</v>
      </c>
      <c r="C102" s="10" t="s">
        <v>4</v>
      </c>
      <c r="D102" s="62" t="str">
        <f t="shared" si="1"/>
        <v>Кондитерские изделия</v>
      </c>
      <c r="E102" t="e">
        <f>VLOOKUP(B102,#REF!,1,0)</f>
        <v>#REF!</v>
      </c>
    </row>
    <row r="103" spans="1:5" hidden="1" x14ac:dyDescent="0.3">
      <c r="A103" s="60" t="s">
        <v>304</v>
      </c>
      <c r="B103" s="4" t="s">
        <v>124</v>
      </c>
      <c r="C103" s="10" t="s">
        <v>118</v>
      </c>
      <c r="D103" s="62" t="str">
        <f t="shared" si="1"/>
        <v>Вода</v>
      </c>
      <c r="E103" t="e">
        <f>VLOOKUP(B103,#REF!,1,0)</f>
        <v>#REF!</v>
      </c>
    </row>
    <row r="104" spans="1:5" hidden="1" x14ac:dyDescent="0.3">
      <c r="A104" s="60" t="s">
        <v>304</v>
      </c>
      <c r="B104" s="4" t="s">
        <v>59</v>
      </c>
      <c r="C104" s="10" t="s">
        <v>118</v>
      </c>
      <c r="D104" s="62" t="str">
        <f t="shared" si="1"/>
        <v>Вода</v>
      </c>
      <c r="E104" t="e">
        <f>VLOOKUP(B104,#REF!,1,0)</f>
        <v>#REF!</v>
      </c>
    </row>
    <row r="105" spans="1:5" hidden="1" x14ac:dyDescent="0.3">
      <c r="A105" s="60" t="s">
        <v>304</v>
      </c>
      <c r="B105" s="4" t="s">
        <v>125</v>
      </c>
      <c r="C105" s="10" t="s">
        <v>118</v>
      </c>
      <c r="D105" s="62" t="str">
        <f t="shared" si="1"/>
        <v>Вода</v>
      </c>
      <c r="E105" t="e">
        <f>VLOOKUP(B105,#REF!,1,0)</f>
        <v>#REF!</v>
      </c>
    </row>
    <row r="106" spans="1:5" hidden="1" x14ac:dyDescent="0.3">
      <c r="A106" s="60" t="s">
        <v>304</v>
      </c>
      <c r="B106" s="4" t="s">
        <v>126</v>
      </c>
      <c r="C106" s="10" t="s">
        <v>118</v>
      </c>
      <c r="D106" s="62" t="str">
        <f t="shared" si="1"/>
        <v>Вода</v>
      </c>
      <c r="E106" t="e">
        <f>VLOOKUP(B106,#REF!,1,0)</f>
        <v>#REF!</v>
      </c>
    </row>
    <row r="107" spans="1:5" hidden="1" x14ac:dyDescent="0.3">
      <c r="A107" s="60" t="s">
        <v>304</v>
      </c>
      <c r="B107" s="4" t="s">
        <v>211</v>
      </c>
      <c r="C107" s="10" t="s">
        <v>4</v>
      </c>
      <c r="D107" s="62" t="str">
        <f t="shared" si="1"/>
        <v>Вода</v>
      </c>
      <c r="E107" t="e">
        <f>VLOOKUP(B107,#REF!,1,0)</f>
        <v>#REF!</v>
      </c>
    </row>
    <row r="108" spans="1:5" hidden="1" x14ac:dyDescent="0.3">
      <c r="A108" s="60" t="s">
        <v>290</v>
      </c>
      <c r="B108" s="44" t="s">
        <v>258</v>
      </c>
      <c r="C108" s="10" t="s">
        <v>4</v>
      </c>
      <c r="D108" s="62" t="str">
        <f t="shared" si="1"/>
        <v>Моющие</v>
      </c>
      <c r="E108" t="e">
        <f>VLOOKUP(B108,#REF!,1,0)</f>
        <v>#REF!</v>
      </c>
    </row>
    <row r="109" spans="1:5" hidden="1" x14ac:dyDescent="0.3">
      <c r="A109" s="60" t="s">
        <v>290</v>
      </c>
      <c r="B109" s="4" t="s">
        <v>205</v>
      </c>
      <c r="C109" s="10" t="s">
        <v>4</v>
      </c>
      <c r="D109" s="62" t="str">
        <f t="shared" si="1"/>
        <v>Моющие</v>
      </c>
      <c r="E109" t="e">
        <f>VLOOKUP(B109,#REF!,1,0)</f>
        <v>#REF!</v>
      </c>
    </row>
    <row r="110" spans="1:5" hidden="1" x14ac:dyDescent="0.3">
      <c r="A110" s="60" t="s">
        <v>290</v>
      </c>
      <c r="B110" s="44" t="s">
        <v>259</v>
      </c>
      <c r="C110" s="10" t="s">
        <v>4</v>
      </c>
      <c r="D110" s="62" t="str">
        <f t="shared" si="1"/>
        <v>Моющие</v>
      </c>
      <c r="E110" t="e">
        <f>VLOOKUP(B110,#REF!,1,0)</f>
        <v>#REF!</v>
      </c>
    </row>
    <row r="111" spans="1:5" hidden="1" x14ac:dyDescent="0.3">
      <c r="A111" s="60" t="s">
        <v>295</v>
      </c>
      <c r="B111" s="4" t="s">
        <v>60</v>
      </c>
      <c r="C111" s="10" t="s">
        <v>127</v>
      </c>
      <c r="D111" s="62" t="str">
        <f t="shared" si="1"/>
        <v>Молочная продукция</v>
      </c>
      <c r="E111" t="e">
        <f>VLOOKUP(B111,#REF!,1,0)</f>
        <v>#REF!</v>
      </c>
    </row>
    <row r="112" spans="1:5" hidden="1" x14ac:dyDescent="0.3">
      <c r="A112" s="60" t="s">
        <v>295</v>
      </c>
      <c r="B112" s="4" t="s">
        <v>61</v>
      </c>
      <c r="C112" s="10" t="s">
        <v>4</v>
      </c>
      <c r="D112" s="62" t="str">
        <f t="shared" si="1"/>
        <v>Молочная продукция</v>
      </c>
      <c r="E112" t="e">
        <f>VLOOKUP(B112,#REF!,1,0)</f>
        <v>#REF!</v>
      </c>
    </row>
    <row r="113" spans="1:5" hidden="1" x14ac:dyDescent="0.3">
      <c r="A113" s="60" t="s">
        <v>289</v>
      </c>
      <c r="B113" s="4" t="s">
        <v>62</v>
      </c>
      <c r="C113" s="10" t="s">
        <v>4</v>
      </c>
      <c r="D113" s="62" t="str">
        <f t="shared" si="1"/>
        <v>Овощи</v>
      </c>
      <c r="E113" t="e">
        <f>VLOOKUP(B113,#REF!,1,0)</f>
        <v>#REF!</v>
      </c>
    </row>
    <row r="114" spans="1:5" hidden="1" x14ac:dyDescent="0.3">
      <c r="A114" s="60" t="s">
        <v>305</v>
      </c>
      <c r="B114" s="4" t="s">
        <v>179</v>
      </c>
      <c r="C114" s="10" t="s">
        <v>4</v>
      </c>
      <c r="D114" s="62" t="str">
        <f t="shared" si="1"/>
        <v>Мука</v>
      </c>
      <c r="E114" t="e">
        <f>VLOOKUP(B114,#REF!,1,0)</f>
        <v>#REF!</v>
      </c>
    </row>
    <row r="115" spans="1:5" hidden="1" x14ac:dyDescent="0.3">
      <c r="A115" s="60" t="s">
        <v>305</v>
      </c>
      <c r="B115" s="4" t="s">
        <v>63</v>
      </c>
      <c r="C115" s="10" t="s">
        <v>4</v>
      </c>
      <c r="D115" s="62" t="str">
        <f t="shared" si="1"/>
        <v>Мука</v>
      </c>
      <c r="E115" t="e">
        <f>VLOOKUP(B115,#REF!,1,0)</f>
        <v>#REF!</v>
      </c>
    </row>
    <row r="116" spans="1:5" hidden="1" x14ac:dyDescent="0.3">
      <c r="A116" s="60" t="s">
        <v>305</v>
      </c>
      <c r="B116" s="4" t="s">
        <v>192</v>
      </c>
      <c r="C116" s="10" t="s">
        <v>4</v>
      </c>
      <c r="D116" s="62" t="str">
        <f t="shared" si="1"/>
        <v>Мука</v>
      </c>
      <c r="E116" t="e">
        <f>VLOOKUP(B116,#REF!,1,0)</f>
        <v>#REF!</v>
      </c>
    </row>
    <row r="117" spans="1:5" hidden="1" x14ac:dyDescent="0.3">
      <c r="A117" s="60" t="s">
        <v>290</v>
      </c>
      <c r="B117" s="4" t="s">
        <v>172</v>
      </c>
      <c r="C117" s="10" t="s">
        <v>118</v>
      </c>
      <c r="D117" s="62" t="str">
        <f t="shared" si="1"/>
        <v>Моющие</v>
      </c>
      <c r="E117" t="e">
        <f>VLOOKUP(B117,#REF!,1,0)</f>
        <v>#REF!</v>
      </c>
    </row>
    <row r="118" spans="1:5" hidden="1" x14ac:dyDescent="0.3">
      <c r="A118" s="60" t="s">
        <v>290</v>
      </c>
      <c r="B118" s="44" t="s">
        <v>272</v>
      </c>
      <c r="C118" s="10" t="s">
        <v>118</v>
      </c>
      <c r="D118" s="62" t="str">
        <f t="shared" si="1"/>
        <v>Моющие</v>
      </c>
      <c r="E118" t="e">
        <f>VLOOKUP(B118,#REF!,1,0)</f>
        <v>#REF!</v>
      </c>
    </row>
    <row r="119" spans="1:5" hidden="1" x14ac:dyDescent="0.3">
      <c r="A119" s="60" t="s">
        <v>290</v>
      </c>
      <c r="B119" s="4" t="s">
        <v>138</v>
      </c>
      <c r="C119" s="10" t="s">
        <v>118</v>
      </c>
      <c r="D119" s="62" t="str">
        <f t="shared" si="1"/>
        <v>Моющие</v>
      </c>
      <c r="E119" t="e">
        <f>VLOOKUP(B119,#REF!,1,0)</f>
        <v>#REF!</v>
      </c>
    </row>
    <row r="120" spans="1:5" hidden="1" x14ac:dyDescent="0.3">
      <c r="A120" s="60" t="s">
        <v>290</v>
      </c>
      <c r="B120" s="4" t="s">
        <v>206</v>
      </c>
      <c r="C120" s="10" t="s">
        <v>4</v>
      </c>
      <c r="D120" s="62" t="str">
        <f t="shared" si="1"/>
        <v>Моющие</v>
      </c>
      <c r="E120" t="e">
        <f>VLOOKUP(B120,#REF!,1,0)</f>
        <v>#REF!</v>
      </c>
    </row>
    <row r="121" spans="1:5" hidden="1" x14ac:dyDescent="0.3">
      <c r="A121" s="60" t="s">
        <v>290</v>
      </c>
      <c r="B121" s="4" t="s">
        <v>139</v>
      </c>
      <c r="C121" s="10" t="s">
        <v>118</v>
      </c>
      <c r="D121" s="62" t="str">
        <f t="shared" si="1"/>
        <v>Моющие</v>
      </c>
      <c r="E121" t="e">
        <f>VLOOKUP(B121,#REF!,1,0)</f>
        <v>#REF!</v>
      </c>
    </row>
    <row r="122" spans="1:5" hidden="1" x14ac:dyDescent="0.3">
      <c r="A122" s="60" t="s">
        <v>290</v>
      </c>
      <c r="B122" s="44" t="s">
        <v>260</v>
      </c>
      <c r="C122" s="10" t="s">
        <v>118</v>
      </c>
      <c r="D122" s="62" t="str">
        <f t="shared" si="1"/>
        <v>Моющие</v>
      </c>
      <c r="E122" t="e">
        <f>VLOOKUP(B122,#REF!,1,0)</f>
        <v>#REF!</v>
      </c>
    </row>
    <row r="123" spans="1:5" hidden="1" x14ac:dyDescent="0.3">
      <c r="A123" s="60" t="s">
        <v>306</v>
      </c>
      <c r="B123" s="4" t="s">
        <v>64</v>
      </c>
      <c r="C123" s="10" t="s">
        <v>4</v>
      </c>
      <c r="D123" s="62" t="str">
        <f t="shared" si="1"/>
        <v>Мясо</v>
      </c>
      <c r="E123" t="e">
        <f>VLOOKUP(B123,#REF!,1,0)</f>
        <v>#REF!</v>
      </c>
    </row>
    <row r="124" spans="1:5" hidden="1" x14ac:dyDescent="0.3">
      <c r="A124" s="60" t="s">
        <v>306</v>
      </c>
      <c r="B124" s="4" t="s">
        <v>65</v>
      </c>
      <c r="C124" s="10" t="s">
        <v>4</v>
      </c>
      <c r="D124" s="62" t="str">
        <f t="shared" si="1"/>
        <v>Мясо</v>
      </c>
      <c r="E124" t="e">
        <f>VLOOKUP(B124,#REF!,1,0)</f>
        <v>#REF!</v>
      </c>
    </row>
    <row r="125" spans="1:5" hidden="1" x14ac:dyDescent="0.3">
      <c r="A125" s="60" t="s">
        <v>306</v>
      </c>
      <c r="B125" s="4" t="s">
        <v>66</v>
      </c>
      <c r="C125" s="10" t="s">
        <v>4</v>
      </c>
      <c r="D125" s="62" t="str">
        <f t="shared" si="1"/>
        <v>Мясо</v>
      </c>
      <c r="E125" t="e">
        <f>VLOOKUP(B125,#REF!,1,0)</f>
        <v>#REF!</v>
      </c>
    </row>
    <row r="126" spans="1:5" hidden="1" x14ac:dyDescent="0.3">
      <c r="A126" s="60" t="s">
        <v>307</v>
      </c>
      <c r="B126" s="4" t="s">
        <v>67</v>
      </c>
      <c r="C126" s="10" t="s">
        <v>4</v>
      </c>
      <c r="D126" s="62" t="str">
        <f t="shared" si="1"/>
        <v>Сбой</v>
      </c>
      <c r="E126" t="e">
        <f>VLOOKUP(B126,#REF!,1,0)</f>
        <v>#REF!</v>
      </c>
    </row>
    <row r="127" spans="1:5" hidden="1" x14ac:dyDescent="0.3">
      <c r="A127" s="60" t="s">
        <v>307</v>
      </c>
      <c r="B127" s="4" t="s">
        <v>68</v>
      </c>
      <c r="C127" s="10" t="s">
        <v>4</v>
      </c>
      <c r="D127" s="62" t="str">
        <f t="shared" si="1"/>
        <v>Сбой</v>
      </c>
      <c r="E127" t="e">
        <f>VLOOKUP(B127,#REF!,1,0)</f>
        <v>#REF!</v>
      </c>
    </row>
    <row r="128" spans="1:5" hidden="1" x14ac:dyDescent="0.3">
      <c r="A128" s="60" t="s">
        <v>306</v>
      </c>
      <c r="B128" s="44" t="s">
        <v>247</v>
      </c>
      <c r="C128" s="10" t="s">
        <v>4</v>
      </c>
      <c r="D128" s="62" t="str">
        <f t="shared" si="1"/>
        <v>Мясо</v>
      </c>
      <c r="E128" t="e">
        <f>VLOOKUP(B128,#REF!,1,0)</f>
        <v>#REF!</v>
      </c>
    </row>
    <row r="129" spans="1:6" hidden="1" x14ac:dyDescent="0.3">
      <c r="A129" s="60" t="s">
        <v>307</v>
      </c>
      <c r="B129" s="4" t="s">
        <v>69</v>
      </c>
      <c r="C129" s="10" t="s">
        <v>4</v>
      </c>
      <c r="D129" s="62" t="str">
        <f t="shared" si="1"/>
        <v>Сбой</v>
      </c>
      <c r="E129" t="e">
        <f>VLOOKUP(B129,#REF!,1,0)</f>
        <v>#REF!</v>
      </c>
    </row>
    <row r="130" spans="1:6" hidden="1" x14ac:dyDescent="0.3">
      <c r="A130" s="60" t="s">
        <v>289</v>
      </c>
      <c r="B130" s="4" t="s">
        <v>70</v>
      </c>
      <c r="C130" s="10" t="s">
        <v>4</v>
      </c>
      <c r="D130" s="62" t="str">
        <f t="shared" si="1"/>
        <v>Овощи</v>
      </c>
      <c r="E130" t="e">
        <f>VLOOKUP(B130,#REF!,1,0)</f>
        <v>#REF!</v>
      </c>
    </row>
    <row r="131" spans="1:6" hidden="1" x14ac:dyDescent="0.3">
      <c r="A131" s="60" t="s">
        <v>293</v>
      </c>
      <c r="B131" s="4" t="s">
        <v>71</v>
      </c>
      <c r="C131" s="10" t="s">
        <v>4</v>
      </c>
      <c r="D131" s="62" t="str">
        <f t="shared" ref="D131:D194" si="2">A131</f>
        <v>Овощи консервированные</v>
      </c>
      <c r="E131" t="e">
        <f>VLOOKUP(B131,#REF!,1,0)</f>
        <v>#REF!</v>
      </c>
    </row>
    <row r="132" spans="1:6" hidden="1" x14ac:dyDescent="0.3">
      <c r="A132" s="60" t="s">
        <v>302</v>
      </c>
      <c r="B132" s="4" t="s">
        <v>72</v>
      </c>
      <c r="C132" s="10" t="s">
        <v>4</v>
      </c>
      <c r="D132" s="62" t="str">
        <f t="shared" si="2"/>
        <v>Птица</v>
      </c>
      <c r="E132" t="e">
        <f>VLOOKUP(B132,#REF!,1,0)</f>
        <v>#REF!</v>
      </c>
    </row>
    <row r="133" spans="1:6" hidden="1" x14ac:dyDescent="0.3">
      <c r="A133" s="60" t="s">
        <v>311</v>
      </c>
      <c r="B133" s="4" t="s">
        <v>214</v>
      </c>
      <c r="C133" s="10" t="s">
        <v>4</v>
      </c>
      <c r="D133" s="62" t="str">
        <f t="shared" si="2"/>
        <v>Восточные сладости</v>
      </c>
      <c r="E133" t="e">
        <f>VLOOKUP(B133,#REF!,1,0)</f>
        <v>#REF!</v>
      </c>
    </row>
    <row r="134" spans="1:6" hidden="1" x14ac:dyDescent="0.3">
      <c r="A134" s="60" t="s">
        <v>290</v>
      </c>
      <c r="B134" s="44" t="s">
        <v>261</v>
      </c>
      <c r="C134" s="10" t="s">
        <v>118</v>
      </c>
      <c r="D134" s="62" t="str">
        <f t="shared" si="2"/>
        <v>Моющие</v>
      </c>
      <c r="E134" t="e">
        <f>VLOOKUP(B134,#REF!,1,0)</f>
        <v>#REF!</v>
      </c>
    </row>
    <row r="135" spans="1:6" hidden="1" x14ac:dyDescent="0.3">
      <c r="A135" s="60" t="s">
        <v>290</v>
      </c>
      <c r="B135" s="4" t="s">
        <v>166</v>
      </c>
      <c r="C135" s="10" t="s">
        <v>4</v>
      </c>
      <c r="D135" s="62" t="str">
        <f t="shared" si="2"/>
        <v>Моющие</v>
      </c>
      <c r="E135" t="e">
        <f>VLOOKUP(B135,#REF!,1,0)</f>
        <v>#REF!</v>
      </c>
      <c r="F135" t="e">
        <v>#REF!</v>
      </c>
    </row>
    <row r="136" spans="1:6" hidden="1" x14ac:dyDescent="0.3">
      <c r="A136" s="60" t="s">
        <v>290</v>
      </c>
      <c r="B136" s="4" t="s">
        <v>197</v>
      </c>
      <c r="C136" s="10" t="s">
        <v>118</v>
      </c>
      <c r="D136" s="62" t="str">
        <f t="shared" si="2"/>
        <v>Моющие</v>
      </c>
      <c r="E136" t="e">
        <f>VLOOKUP(B136,#REF!,1,0)</f>
        <v>#REF!</v>
      </c>
    </row>
    <row r="137" spans="1:6" hidden="1" x14ac:dyDescent="0.3">
      <c r="A137" s="60" t="s">
        <v>291</v>
      </c>
      <c r="B137" s="4" t="s">
        <v>140</v>
      </c>
      <c r="C137" s="10" t="s">
        <v>118</v>
      </c>
      <c r="D137" s="62" t="str">
        <f t="shared" si="2"/>
        <v>Расходные материалы</v>
      </c>
      <c r="E137" t="e">
        <f>VLOOKUP(B137,#REF!,1,0)</f>
        <v>#REF!</v>
      </c>
    </row>
    <row r="138" spans="1:6" hidden="1" x14ac:dyDescent="0.3">
      <c r="A138" s="60" t="s">
        <v>291</v>
      </c>
      <c r="B138" s="4" t="s">
        <v>141</v>
      </c>
      <c r="C138" s="10" t="s">
        <v>118</v>
      </c>
      <c r="D138" s="62" t="str">
        <f t="shared" si="2"/>
        <v>Расходные материалы</v>
      </c>
      <c r="E138" t="e">
        <f>VLOOKUP(B138,#REF!,1,0)</f>
        <v>#REF!</v>
      </c>
    </row>
    <row r="139" spans="1:6" hidden="1" x14ac:dyDescent="0.3">
      <c r="A139" s="60" t="s">
        <v>291</v>
      </c>
      <c r="B139" s="4" t="s">
        <v>142</v>
      </c>
      <c r="C139" s="10" t="s">
        <v>118</v>
      </c>
      <c r="D139" s="62" t="str">
        <f t="shared" si="2"/>
        <v>Расходные материалы</v>
      </c>
      <c r="E139" t="e">
        <f>VLOOKUP(B139,#REF!,1,0)</f>
        <v>#REF!</v>
      </c>
    </row>
    <row r="140" spans="1:6" hidden="1" x14ac:dyDescent="0.3">
      <c r="A140" s="60" t="s">
        <v>291</v>
      </c>
      <c r="B140" s="4" t="s">
        <v>143</v>
      </c>
      <c r="C140" s="10" t="s">
        <v>118</v>
      </c>
      <c r="D140" s="62" t="str">
        <f t="shared" si="2"/>
        <v>Расходные материалы</v>
      </c>
      <c r="E140" t="e">
        <f>VLOOKUP(B140,#REF!,1,0)</f>
        <v>#REF!</v>
      </c>
    </row>
    <row r="141" spans="1:6" hidden="1" x14ac:dyDescent="0.3">
      <c r="A141" s="60" t="s">
        <v>291</v>
      </c>
      <c r="B141" s="4" t="s">
        <v>173</v>
      </c>
      <c r="C141" s="10" t="s">
        <v>4</v>
      </c>
      <c r="D141" s="62" t="str">
        <f t="shared" si="2"/>
        <v>Расходные материалы</v>
      </c>
      <c r="E141" t="e">
        <f>VLOOKUP(B141,#REF!,1,0)</f>
        <v>#REF!</v>
      </c>
    </row>
    <row r="142" spans="1:6" hidden="1" x14ac:dyDescent="0.3">
      <c r="A142" s="60" t="s">
        <v>287</v>
      </c>
      <c r="B142" s="4" t="s">
        <v>73</v>
      </c>
      <c r="C142" s="10" t="s">
        <v>4</v>
      </c>
      <c r="D142" s="62" t="str">
        <f t="shared" si="2"/>
        <v>Специи</v>
      </c>
      <c r="E142" t="e">
        <f>VLOOKUP(B142,#REF!,1,0)</f>
        <v>#REF!</v>
      </c>
    </row>
    <row r="143" spans="1:6" hidden="1" x14ac:dyDescent="0.3">
      <c r="A143" s="60" t="s">
        <v>293</v>
      </c>
      <c r="B143" s="4" t="s">
        <v>74</v>
      </c>
      <c r="C143" s="10" t="s">
        <v>4</v>
      </c>
      <c r="D143" s="62" t="str">
        <f t="shared" si="2"/>
        <v>Овощи консервированные</v>
      </c>
      <c r="E143" t="e">
        <f>VLOOKUP(B143,#REF!,1,0)</f>
        <v>#REF!</v>
      </c>
    </row>
    <row r="144" spans="1:6" hidden="1" x14ac:dyDescent="0.3">
      <c r="A144" s="60" t="s">
        <v>289</v>
      </c>
      <c r="B144" s="4" t="s">
        <v>75</v>
      </c>
      <c r="C144" s="10" t="s">
        <v>4</v>
      </c>
      <c r="D144" s="62" t="str">
        <f t="shared" si="2"/>
        <v>Овощи</v>
      </c>
      <c r="E144" t="e">
        <f>VLOOKUP(B144,#REF!,1,0)</f>
        <v>#REF!</v>
      </c>
    </row>
    <row r="145" spans="1:5" hidden="1" x14ac:dyDescent="0.3">
      <c r="A145" s="60" t="s">
        <v>287</v>
      </c>
      <c r="B145" s="4" t="s">
        <v>203</v>
      </c>
      <c r="C145" s="10" t="s">
        <v>4</v>
      </c>
      <c r="D145" s="62" t="str">
        <f t="shared" si="2"/>
        <v>Специи</v>
      </c>
      <c r="E145" t="e">
        <f>VLOOKUP(B145,#REF!,1,0)</f>
        <v>#REF!</v>
      </c>
    </row>
    <row r="146" spans="1:5" hidden="1" x14ac:dyDescent="0.3">
      <c r="A146" s="60" t="s">
        <v>287</v>
      </c>
      <c r="B146" s="4" t="s">
        <v>162</v>
      </c>
      <c r="C146" s="10" t="s">
        <v>4</v>
      </c>
      <c r="D146" s="62" t="str">
        <f t="shared" si="2"/>
        <v>Специи</v>
      </c>
      <c r="E146" t="e">
        <f>VLOOKUP(B146,#REF!,1,0)</f>
        <v>#REF!</v>
      </c>
    </row>
    <row r="147" spans="1:5" hidden="1" x14ac:dyDescent="0.3">
      <c r="A147" s="60" t="s">
        <v>289</v>
      </c>
      <c r="B147" s="4" t="s">
        <v>193</v>
      </c>
      <c r="C147" s="10" t="s">
        <v>4</v>
      </c>
      <c r="D147" s="62" t="str">
        <f t="shared" si="2"/>
        <v>Овощи</v>
      </c>
      <c r="E147" t="e">
        <f>VLOOKUP(B147,#REF!,1,0)</f>
        <v>#REF!</v>
      </c>
    </row>
    <row r="148" spans="1:5" hidden="1" x14ac:dyDescent="0.3">
      <c r="A148" s="60" t="s">
        <v>287</v>
      </c>
      <c r="B148" s="4" t="s">
        <v>76</v>
      </c>
      <c r="C148" s="10" t="s">
        <v>4</v>
      </c>
      <c r="D148" s="62" t="str">
        <f t="shared" si="2"/>
        <v>Специи</v>
      </c>
      <c r="E148" t="e">
        <f>VLOOKUP(B148,#REF!,1,0)</f>
        <v>#REF!</v>
      </c>
    </row>
    <row r="149" spans="1:5" hidden="1" x14ac:dyDescent="0.3">
      <c r="A149" s="60" t="s">
        <v>291</v>
      </c>
      <c r="B149" s="4" t="s">
        <v>174</v>
      </c>
      <c r="C149" s="10" t="s">
        <v>4</v>
      </c>
      <c r="D149" s="62" t="str">
        <f t="shared" si="2"/>
        <v>Расходные материалы</v>
      </c>
      <c r="E149" t="e">
        <f>VLOOKUP(B149,#REF!,1,0)</f>
        <v>#REF!</v>
      </c>
    </row>
    <row r="150" spans="1:5" hidden="1" x14ac:dyDescent="0.3">
      <c r="A150" s="60" t="s">
        <v>291</v>
      </c>
      <c r="B150" s="4" t="s">
        <v>144</v>
      </c>
      <c r="C150" s="10" t="s">
        <v>160</v>
      </c>
      <c r="D150" s="62" t="str">
        <f t="shared" si="2"/>
        <v>Расходные материалы</v>
      </c>
      <c r="E150" t="e">
        <f>VLOOKUP(B150,#REF!,1,0)</f>
        <v>#REF!</v>
      </c>
    </row>
    <row r="151" spans="1:5" hidden="1" x14ac:dyDescent="0.3">
      <c r="A151" s="60" t="s">
        <v>291</v>
      </c>
      <c r="B151" s="44" t="s">
        <v>273</v>
      </c>
      <c r="C151" s="10" t="s">
        <v>160</v>
      </c>
      <c r="D151" s="62" t="str">
        <f t="shared" si="2"/>
        <v>Расходные материалы</v>
      </c>
      <c r="E151" t="e">
        <f>VLOOKUP(B151,#REF!,1,0)</f>
        <v>#REF!</v>
      </c>
    </row>
    <row r="152" spans="1:5" hidden="1" x14ac:dyDescent="0.3">
      <c r="A152" s="60" t="s">
        <v>291</v>
      </c>
      <c r="B152" s="4" t="s">
        <v>145</v>
      </c>
      <c r="C152" s="10" t="s">
        <v>160</v>
      </c>
      <c r="D152" s="62" t="str">
        <f t="shared" si="2"/>
        <v>Расходные материалы</v>
      </c>
      <c r="E152" t="e">
        <f>VLOOKUP(B152,#REF!,1,0)</f>
        <v>#REF!</v>
      </c>
    </row>
    <row r="153" spans="1:5" hidden="1" x14ac:dyDescent="0.3">
      <c r="A153" s="60" t="s">
        <v>291</v>
      </c>
      <c r="B153" s="4" t="s">
        <v>167</v>
      </c>
      <c r="C153" s="10" t="s">
        <v>4</v>
      </c>
      <c r="D153" s="62" t="str">
        <f t="shared" si="2"/>
        <v>Расходные материалы</v>
      </c>
      <c r="E153" t="e">
        <f>VLOOKUP(B153,#REF!,1,0)</f>
        <v>#REF!</v>
      </c>
    </row>
    <row r="154" spans="1:5" hidden="1" x14ac:dyDescent="0.3">
      <c r="A154" s="60" t="s">
        <v>292</v>
      </c>
      <c r="B154" s="4" t="s">
        <v>77</v>
      </c>
      <c r="C154" s="10" t="s">
        <v>4</v>
      </c>
      <c r="D154" s="62" t="str">
        <f t="shared" si="2"/>
        <v>Кондитерские изделия</v>
      </c>
      <c r="E154" t="e">
        <f>VLOOKUP(B154,#REF!,1,0)</f>
        <v>#REF!</v>
      </c>
    </row>
    <row r="155" spans="1:5" hidden="1" x14ac:dyDescent="0.3">
      <c r="A155" s="60" t="s">
        <v>291</v>
      </c>
      <c r="B155" s="4" t="s">
        <v>146</v>
      </c>
      <c r="C155" s="10" t="s">
        <v>118</v>
      </c>
      <c r="D155" s="62" t="str">
        <f t="shared" si="2"/>
        <v>Расходные материалы</v>
      </c>
      <c r="E155" t="e">
        <f>VLOOKUP(B155,#REF!,1,0)</f>
        <v>#REF!</v>
      </c>
    </row>
    <row r="156" spans="1:5" hidden="1" x14ac:dyDescent="0.3">
      <c r="A156" s="60" t="s">
        <v>291</v>
      </c>
      <c r="B156" s="44" t="s">
        <v>269</v>
      </c>
      <c r="C156" s="10" t="s">
        <v>118</v>
      </c>
      <c r="D156" s="62" t="str">
        <f t="shared" si="2"/>
        <v>Расходные материалы</v>
      </c>
      <c r="E156" t="e">
        <f>VLOOKUP(B156,#REF!,1,0)</f>
        <v>#REF!</v>
      </c>
    </row>
    <row r="157" spans="1:5" hidden="1" x14ac:dyDescent="0.3">
      <c r="A157" s="60" t="s">
        <v>291</v>
      </c>
      <c r="B157" s="4" t="s">
        <v>175</v>
      </c>
      <c r="C157" s="10" t="s">
        <v>4</v>
      </c>
      <c r="D157" s="62" t="str">
        <f t="shared" si="2"/>
        <v>Расходные материалы</v>
      </c>
      <c r="E157" t="e">
        <f>VLOOKUP(B157,#REF!,1,0)</f>
        <v>#REF!</v>
      </c>
    </row>
    <row r="158" spans="1:5" hidden="1" x14ac:dyDescent="0.3">
      <c r="A158" s="60" t="s">
        <v>292</v>
      </c>
      <c r="B158" s="4" t="s">
        <v>194</v>
      </c>
      <c r="C158" s="10" t="s">
        <v>4</v>
      </c>
      <c r="D158" s="62" t="str">
        <f t="shared" si="2"/>
        <v>Кондитерские изделия</v>
      </c>
      <c r="E158" t="e">
        <f>VLOOKUP(B158,#REF!,1,0)</f>
        <v>#REF!</v>
      </c>
    </row>
    <row r="159" spans="1:5" hidden="1" x14ac:dyDescent="0.3">
      <c r="A159" s="60" t="s">
        <v>290</v>
      </c>
      <c r="B159" s="4" t="s">
        <v>147</v>
      </c>
      <c r="C159" s="10" t="s">
        <v>118</v>
      </c>
      <c r="D159" s="62" t="str">
        <f t="shared" si="2"/>
        <v>Моющие</v>
      </c>
      <c r="E159" t="e">
        <f>VLOOKUP(B159,#REF!,1,0)</f>
        <v>#REF!</v>
      </c>
    </row>
    <row r="160" spans="1:5" hidden="1" x14ac:dyDescent="0.3">
      <c r="A160" s="60" t="s">
        <v>290</v>
      </c>
      <c r="B160" s="4" t="s">
        <v>148</v>
      </c>
      <c r="C160" s="10" t="s">
        <v>118</v>
      </c>
      <c r="D160" s="62" t="str">
        <f t="shared" si="2"/>
        <v>Моющие</v>
      </c>
      <c r="E160" t="e">
        <f>VLOOKUP(B160,#REF!,1,0)</f>
        <v>#REF!</v>
      </c>
    </row>
    <row r="161" spans="1:5" hidden="1" x14ac:dyDescent="0.3">
      <c r="A161" s="60" t="s">
        <v>291</v>
      </c>
      <c r="B161" s="4" t="s">
        <v>149</v>
      </c>
      <c r="C161" s="10" t="s">
        <v>159</v>
      </c>
      <c r="D161" s="62" t="str">
        <f t="shared" si="2"/>
        <v>Расходные материалы</v>
      </c>
      <c r="E161" t="e">
        <f>VLOOKUP(B161,#REF!,1,0)</f>
        <v>#REF!</v>
      </c>
    </row>
    <row r="162" spans="1:5" hidden="1" x14ac:dyDescent="0.3">
      <c r="A162" s="60" t="s">
        <v>289</v>
      </c>
      <c r="B162" s="4" t="s">
        <v>78</v>
      </c>
      <c r="C162" s="10" t="s">
        <v>4</v>
      </c>
      <c r="D162" s="62" t="str">
        <f t="shared" si="2"/>
        <v>Овощи</v>
      </c>
      <c r="E162" t="e">
        <f>VLOOKUP(B162,#REF!,1,0)</f>
        <v>#REF!</v>
      </c>
    </row>
    <row r="163" spans="1:5" hidden="1" x14ac:dyDescent="0.3">
      <c r="A163" s="60" t="s">
        <v>289</v>
      </c>
      <c r="B163" s="4" t="s">
        <v>229</v>
      </c>
      <c r="C163" s="10" t="s">
        <v>4</v>
      </c>
      <c r="D163" s="62" t="str">
        <f t="shared" si="2"/>
        <v>Овощи</v>
      </c>
      <c r="E163" t="e">
        <f>VLOOKUP(B163,#REF!,1,0)</f>
        <v>#REF!</v>
      </c>
    </row>
    <row r="164" spans="1:5" hidden="1" x14ac:dyDescent="0.3">
      <c r="A164" s="60" t="s">
        <v>287</v>
      </c>
      <c r="B164" s="4" t="s">
        <v>215</v>
      </c>
      <c r="C164" s="10" t="s">
        <v>4</v>
      </c>
      <c r="D164" s="62" t="str">
        <f t="shared" si="2"/>
        <v>Специи</v>
      </c>
      <c r="E164" t="e">
        <f>VLOOKUP(B164,#REF!,1,0)</f>
        <v>#REF!</v>
      </c>
    </row>
    <row r="165" spans="1:5" ht="27.6" hidden="1" x14ac:dyDescent="0.3">
      <c r="A165" s="60" t="s">
        <v>287</v>
      </c>
      <c r="B165" s="4" t="s">
        <v>180</v>
      </c>
      <c r="C165" s="10" t="s">
        <v>118</v>
      </c>
      <c r="D165" s="62" t="str">
        <f t="shared" si="2"/>
        <v>Специи</v>
      </c>
      <c r="E165" t="e">
        <f>VLOOKUP(B165,#REF!,1,0)</f>
        <v>#REF!</v>
      </c>
    </row>
    <row r="166" spans="1:5" hidden="1" x14ac:dyDescent="0.3">
      <c r="A166" s="60" t="s">
        <v>287</v>
      </c>
      <c r="B166" s="44" t="s">
        <v>236</v>
      </c>
      <c r="C166" s="10" t="s">
        <v>4</v>
      </c>
      <c r="D166" s="62" t="str">
        <f t="shared" si="2"/>
        <v>Специи</v>
      </c>
      <c r="E166" t="e">
        <f>VLOOKUP(B166,#REF!,1,0)</f>
        <v>#REF!</v>
      </c>
    </row>
    <row r="167" spans="1:5" hidden="1" x14ac:dyDescent="0.3">
      <c r="A167" s="60" t="s">
        <v>287</v>
      </c>
      <c r="B167" s="4" t="s">
        <v>232</v>
      </c>
      <c r="C167" s="10" t="s">
        <v>4</v>
      </c>
      <c r="D167" s="62" t="str">
        <f t="shared" si="2"/>
        <v>Специи</v>
      </c>
      <c r="E167" t="e">
        <f>VLOOKUP(B167,#REF!,1,0)</f>
        <v>#REF!</v>
      </c>
    </row>
    <row r="168" spans="1:5" hidden="1" x14ac:dyDescent="0.3">
      <c r="A168" s="60" t="s">
        <v>289</v>
      </c>
      <c r="B168" s="44" t="s">
        <v>252</v>
      </c>
      <c r="C168" s="10" t="s">
        <v>4</v>
      </c>
      <c r="D168" s="62" t="str">
        <f t="shared" si="2"/>
        <v>Овощи</v>
      </c>
      <c r="E168" t="e">
        <f>VLOOKUP(B168,#REF!,1,0)</f>
        <v>#REF!</v>
      </c>
    </row>
    <row r="169" spans="1:5" hidden="1" x14ac:dyDescent="0.3">
      <c r="A169" s="60" t="s">
        <v>289</v>
      </c>
      <c r="B169" s="4" t="s">
        <v>79</v>
      </c>
      <c r="C169" s="10" t="s">
        <v>4</v>
      </c>
      <c r="D169" s="62" t="str">
        <f t="shared" si="2"/>
        <v>Овощи</v>
      </c>
      <c r="E169" t="e">
        <f>VLOOKUP(B169,#REF!,1,0)</f>
        <v>#REF!</v>
      </c>
    </row>
    <row r="170" spans="1:5" hidden="1" x14ac:dyDescent="0.3">
      <c r="A170" s="60" t="s">
        <v>301</v>
      </c>
      <c r="B170" s="4" t="s">
        <v>80</v>
      </c>
      <c r="C170" s="10" t="s">
        <v>4</v>
      </c>
      <c r="D170" s="62" t="str">
        <f t="shared" si="2"/>
        <v>Крупа и макарон.изд.</v>
      </c>
      <c r="E170" t="e">
        <f>VLOOKUP(B170,#REF!,1,0)</f>
        <v>#REF!</v>
      </c>
    </row>
    <row r="171" spans="1:5" hidden="1" x14ac:dyDescent="0.3">
      <c r="A171" s="60" t="s">
        <v>287</v>
      </c>
      <c r="B171" s="4" t="s">
        <v>230</v>
      </c>
      <c r="C171" s="10" t="s">
        <v>4</v>
      </c>
      <c r="D171" s="62" t="str">
        <f t="shared" si="2"/>
        <v>Специи</v>
      </c>
      <c r="E171" t="e">
        <f>VLOOKUP(B171,#REF!,1,0)</f>
        <v>#REF!</v>
      </c>
    </row>
    <row r="172" spans="1:5" hidden="1" x14ac:dyDescent="0.3">
      <c r="A172" s="60" t="s">
        <v>291</v>
      </c>
      <c r="B172" s="4" t="s">
        <v>207</v>
      </c>
      <c r="C172" s="10" t="s">
        <v>4</v>
      </c>
      <c r="D172" s="62" t="str">
        <f t="shared" si="2"/>
        <v>Расходные материалы</v>
      </c>
      <c r="E172" t="e">
        <f>VLOOKUP(B172,#REF!,1,0)</f>
        <v>#REF!</v>
      </c>
    </row>
    <row r="173" spans="1:5" hidden="1" x14ac:dyDescent="0.3">
      <c r="A173" s="60" t="s">
        <v>308</v>
      </c>
      <c r="B173" s="4" t="s">
        <v>81</v>
      </c>
      <c r="C173" s="10" t="s">
        <v>4</v>
      </c>
      <c r="D173" s="62" t="str">
        <f t="shared" si="2"/>
        <v>Рыба</v>
      </c>
      <c r="E173" t="e">
        <f>VLOOKUP(B173,#REF!,1,0)</f>
        <v>#REF!</v>
      </c>
    </row>
    <row r="174" spans="1:5" hidden="1" x14ac:dyDescent="0.3">
      <c r="A174" s="60" t="s">
        <v>308</v>
      </c>
      <c r="B174" s="4" t="s">
        <v>82</v>
      </c>
      <c r="C174" s="10" t="s">
        <v>4</v>
      </c>
      <c r="D174" s="62" t="str">
        <f t="shared" si="2"/>
        <v>Рыба</v>
      </c>
      <c r="E174" t="e">
        <f>VLOOKUP(B174,#REF!,1,0)</f>
        <v>#REF!</v>
      </c>
    </row>
    <row r="175" spans="1:5" hidden="1" x14ac:dyDescent="0.3">
      <c r="A175" s="60" t="s">
        <v>308</v>
      </c>
      <c r="B175" s="4" t="s">
        <v>83</v>
      </c>
      <c r="C175" s="10" t="s">
        <v>4</v>
      </c>
      <c r="D175" s="62" t="str">
        <f t="shared" si="2"/>
        <v>Рыба</v>
      </c>
      <c r="E175" t="e">
        <f>VLOOKUP(B175,#REF!,1,0)</f>
        <v>#REF!</v>
      </c>
    </row>
    <row r="176" spans="1:5" hidden="1" x14ac:dyDescent="0.3">
      <c r="A176" s="60" t="s">
        <v>308</v>
      </c>
      <c r="B176" s="4" t="s">
        <v>181</v>
      </c>
      <c r="C176" s="10" t="s">
        <v>127</v>
      </c>
      <c r="D176" s="62" t="str">
        <f t="shared" si="2"/>
        <v>Рыба</v>
      </c>
      <c r="E176" t="e">
        <f>VLOOKUP(B176,#REF!,1,0)</f>
        <v>#REF!</v>
      </c>
    </row>
    <row r="177" spans="1:5" hidden="1" x14ac:dyDescent="0.3">
      <c r="A177" s="60" t="s">
        <v>290</v>
      </c>
      <c r="B177" s="4" t="s">
        <v>204</v>
      </c>
      <c r="C177" s="10" t="s">
        <v>4</v>
      </c>
      <c r="D177" s="62" t="str">
        <f t="shared" si="2"/>
        <v>Моющие</v>
      </c>
      <c r="E177" t="e">
        <f>VLOOKUP(B177,#REF!,1,0)</f>
        <v>#REF!</v>
      </c>
    </row>
    <row r="178" spans="1:5" hidden="1" x14ac:dyDescent="0.3">
      <c r="A178" s="60" t="s">
        <v>290</v>
      </c>
      <c r="B178" s="4" t="s">
        <v>150</v>
      </c>
      <c r="C178" s="10" t="s">
        <v>118</v>
      </c>
      <c r="D178" s="62" t="str">
        <f t="shared" si="2"/>
        <v>Моющие</v>
      </c>
      <c r="E178" t="e">
        <f>VLOOKUP(B178,#REF!,1,0)</f>
        <v>#REF!</v>
      </c>
    </row>
    <row r="179" spans="1:5" hidden="1" x14ac:dyDescent="0.3">
      <c r="A179" s="60" t="s">
        <v>290</v>
      </c>
      <c r="B179" s="4" t="s">
        <v>151</v>
      </c>
      <c r="C179" s="10" t="s">
        <v>118</v>
      </c>
      <c r="D179" s="62" t="str">
        <f t="shared" si="2"/>
        <v>Моющие</v>
      </c>
      <c r="E179" t="e">
        <f>VLOOKUP(B179,#REF!,1,0)</f>
        <v>#REF!</v>
      </c>
    </row>
    <row r="180" spans="1:5" hidden="1" x14ac:dyDescent="0.3">
      <c r="A180" s="60" t="s">
        <v>290</v>
      </c>
      <c r="B180" s="44" t="s">
        <v>262</v>
      </c>
      <c r="C180" s="10" t="s">
        <v>118</v>
      </c>
      <c r="D180" s="62" t="str">
        <f t="shared" si="2"/>
        <v>Моющие</v>
      </c>
      <c r="E180" t="e">
        <f>VLOOKUP(B180,#REF!,1,0)</f>
        <v>#REF!</v>
      </c>
    </row>
    <row r="181" spans="1:5" hidden="1" x14ac:dyDescent="0.3">
      <c r="A181" s="60" t="s">
        <v>290</v>
      </c>
      <c r="B181" s="4" t="s">
        <v>198</v>
      </c>
      <c r="C181" s="10" t="s">
        <v>4</v>
      </c>
      <c r="D181" s="62" t="str">
        <f t="shared" si="2"/>
        <v>Моющие</v>
      </c>
      <c r="E181" t="e">
        <f>VLOOKUP(B181,#REF!,1,0)</f>
        <v>#REF!</v>
      </c>
    </row>
    <row r="182" spans="1:5" hidden="1" x14ac:dyDescent="0.3">
      <c r="A182" s="60" t="s">
        <v>290</v>
      </c>
      <c r="B182" s="44" t="s">
        <v>263</v>
      </c>
      <c r="C182" s="10" t="s">
        <v>118</v>
      </c>
      <c r="D182" s="62" t="str">
        <f t="shared" si="2"/>
        <v>Моющие</v>
      </c>
      <c r="E182" t="e">
        <f>VLOOKUP(B182,#REF!,1,0)</f>
        <v>#REF!</v>
      </c>
    </row>
    <row r="183" spans="1:5" hidden="1" x14ac:dyDescent="0.3">
      <c r="A183" s="60" t="s">
        <v>290</v>
      </c>
      <c r="B183" s="4" t="s">
        <v>152</v>
      </c>
      <c r="C183" s="10" t="s">
        <v>118</v>
      </c>
      <c r="D183" s="62" t="str">
        <f t="shared" si="2"/>
        <v>Моющие</v>
      </c>
      <c r="E183" t="e">
        <f>VLOOKUP(B183,#REF!,1,0)</f>
        <v>#REF!</v>
      </c>
    </row>
    <row r="184" spans="1:5" hidden="1" x14ac:dyDescent="0.3">
      <c r="A184" s="60" t="s">
        <v>292</v>
      </c>
      <c r="B184" s="4" t="s">
        <v>84</v>
      </c>
      <c r="C184" s="10" t="s">
        <v>4</v>
      </c>
      <c r="D184" s="62" t="str">
        <f t="shared" si="2"/>
        <v>Кондитерские изделия</v>
      </c>
      <c r="E184" t="e">
        <f>VLOOKUP(B184,#REF!,1,0)</f>
        <v>#REF!</v>
      </c>
    </row>
    <row r="185" spans="1:5" hidden="1" x14ac:dyDescent="0.3">
      <c r="A185" s="60" t="s">
        <v>292</v>
      </c>
      <c r="B185" s="4" t="s">
        <v>85</v>
      </c>
      <c r="C185" s="10" t="s">
        <v>4</v>
      </c>
      <c r="D185" s="62" t="str">
        <f t="shared" si="2"/>
        <v>Кондитерские изделия</v>
      </c>
      <c r="E185" t="e">
        <f>VLOOKUP(B185,#REF!,1,0)</f>
        <v>#REF!</v>
      </c>
    </row>
    <row r="186" spans="1:5" hidden="1" x14ac:dyDescent="0.3">
      <c r="A186" s="60" t="s">
        <v>289</v>
      </c>
      <c r="B186" s="4" t="s">
        <v>86</v>
      </c>
      <c r="C186" s="10" t="s">
        <v>4</v>
      </c>
      <c r="D186" s="62" t="str">
        <f t="shared" si="2"/>
        <v>Овощи</v>
      </c>
      <c r="E186" t="e">
        <f>VLOOKUP(B186,#REF!,1,0)</f>
        <v>#REF!</v>
      </c>
    </row>
    <row r="187" spans="1:5" hidden="1" x14ac:dyDescent="0.3">
      <c r="A187" s="60" t="s">
        <v>289</v>
      </c>
      <c r="B187" s="4" t="s">
        <v>87</v>
      </c>
      <c r="C187" s="10" t="s">
        <v>4</v>
      </c>
      <c r="D187" s="62" t="str">
        <f t="shared" si="2"/>
        <v>Овощи</v>
      </c>
      <c r="E187" t="e">
        <f>VLOOKUP(B187,#REF!,1,0)</f>
        <v>#REF!</v>
      </c>
    </row>
    <row r="188" spans="1:5" hidden="1" x14ac:dyDescent="0.3">
      <c r="A188" s="60" t="s">
        <v>301</v>
      </c>
      <c r="B188" s="44" t="s">
        <v>242</v>
      </c>
      <c r="C188" s="10" t="s">
        <v>4</v>
      </c>
      <c r="D188" s="62" t="str">
        <f t="shared" si="2"/>
        <v>Крупа и макарон.изд.</v>
      </c>
      <c r="E188" t="e">
        <f>VLOOKUP(B188,#REF!,1,0)</f>
        <v>#REF!</v>
      </c>
    </row>
    <row r="189" spans="1:5" hidden="1" x14ac:dyDescent="0.3">
      <c r="A189" s="60" t="s">
        <v>291</v>
      </c>
      <c r="B189" s="4" t="s">
        <v>199</v>
      </c>
      <c r="C189" s="10" t="s">
        <v>4</v>
      </c>
      <c r="D189" s="62" t="str">
        <f t="shared" si="2"/>
        <v>Расходные материалы</v>
      </c>
      <c r="E189" t="e">
        <f>VLOOKUP(B189,#REF!,1,0)</f>
        <v>#REF!</v>
      </c>
    </row>
    <row r="190" spans="1:5" hidden="1" x14ac:dyDescent="0.3">
      <c r="A190" s="60" t="s">
        <v>295</v>
      </c>
      <c r="B190" s="4" t="s">
        <v>88</v>
      </c>
      <c r="C190" s="10" t="s">
        <v>4</v>
      </c>
      <c r="D190" s="62" t="str">
        <f t="shared" si="2"/>
        <v>Молочная продукция</v>
      </c>
      <c r="E190" t="e">
        <f>VLOOKUP(B190,#REF!,1,0)</f>
        <v>#REF!</v>
      </c>
    </row>
    <row r="191" spans="1:5" hidden="1" x14ac:dyDescent="0.3">
      <c r="A191" s="60" t="s">
        <v>290</v>
      </c>
      <c r="B191" s="4" t="s">
        <v>153</v>
      </c>
      <c r="C191" s="10" t="s">
        <v>118</v>
      </c>
      <c r="D191" s="62" t="str">
        <f t="shared" si="2"/>
        <v>Моющие</v>
      </c>
      <c r="E191" t="e">
        <f>VLOOKUP(B191,#REF!,1,0)</f>
        <v>#REF!</v>
      </c>
    </row>
    <row r="192" spans="1:5" hidden="1" x14ac:dyDescent="0.3">
      <c r="A192" s="60" t="s">
        <v>290</v>
      </c>
      <c r="B192" s="4" t="s">
        <v>89</v>
      </c>
      <c r="C192" s="10" t="s">
        <v>4</v>
      </c>
      <c r="D192" s="62" t="str">
        <f t="shared" si="2"/>
        <v>Моющие</v>
      </c>
      <c r="E192" t="e">
        <f>VLOOKUP(B192,#REF!,1,0)</f>
        <v>#REF!</v>
      </c>
    </row>
    <row r="193" spans="1:5" hidden="1" x14ac:dyDescent="0.3">
      <c r="A193" s="60" t="s">
        <v>298</v>
      </c>
      <c r="B193" s="4" t="s">
        <v>90</v>
      </c>
      <c r="C193" s="10" t="s">
        <v>118</v>
      </c>
      <c r="D193" s="62" t="str">
        <f t="shared" si="2"/>
        <v>Напитки</v>
      </c>
      <c r="E193" t="e">
        <f>VLOOKUP(B193,#REF!,1,0)</f>
        <v>#REF!</v>
      </c>
    </row>
    <row r="194" spans="1:5" hidden="1" x14ac:dyDescent="0.3">
      <c r="A194" s="60" t="s">
        <v>298</v>
      </c>
      <c r="B194" s="4" t="s">
        <v>91</v>
      </c>
      <c r="C194" s="10" t="s">
        <v>127</v>
      </c>
      <c r="D194" s="62" t="str">
        <f t="shared" si="2"/>
        <v>Напитки</v>
      </c>
      <c r="E194" t="e">
        <f>VLOOKUP(B194,#REF!,1,0)</f>
        <v>#REF!</v>
      </c>
    </row>
    <row r="195" spans="1:5" hidden="1" x14ac:dyDescent="0.3">
      <c r="A195" s="60" t="s">
        <v>287</v>
      </c>
      <c r="B195" s="4" t="s">
        <v>92</v>
      </c>
      <c r="C195" s="10" t="s">
        <v>4</v>
      </c>
      <c r="D195" s="62" t="str">
        <f t="shared" ref="D195:D258" si="3">A195</f>
        <v>Специи</v>
      </c>
      <c r="E195" t="e">
        <f>VLOOKUP(B195,#REF!,1,0)</f>
        <v>#REF!</v>
      </c>
    </row>
    <row r="196" spans="1:5" hidden="1" x14ac:dyDescent="0.3">
      <c r="A196" s="60" t="s">
        <v>296</v>
      </c>
      <c r="B196" s="4" t="s">
        <v>93</v>
      </c>
      <c r="C196" s="10" t="s">
        <v>4</v>
      </c>
      <c r="D196" s="62" t="str">
        <f t="shared" si="3"/>
        <v>Колбасные изделия</v>
      </c>
      <c r="E196" t="e">
        <f>VLOOKUP(B196,#REF!,1,0)</f>
        <v>#REF!</v>
      </c>
    </row>
    <row r="197" spans="1:5" hidden="1" x14ac:dyDescent="0.3">
      <c r="A197" s="60" t="s">
        <v>287</v>
      </c>
      <c r="B197" s="4" t="s">
        <v>94</v>
      </c>
      <c r="C197" s="10" t="s">
        <v>127</v>
      </c>
      <c r="D197" s="62" t="str">
        <f t="shared" si="3"/>
        <v>Специи</v>
      </c>
      <c r="E197" t="e">
        <f>VLOOKUP(B197,#REF!,1,0)</f>
        <v>#REF!</v>
      </c>
    </row>
    <row r="198" spans="1:5" hidden="1" x14ac:dyDescent="0.3">
      <c r="A198" s="60" t="s">
        <v>301</v>
      </c>
      <c r="B198" s="4" t="s">
        <v>95</v>
      </c>
      <c r="C198" s="10" t="s">
        <v>4</v>
      </c>
      <c r="D198" s="62" t="str">
        <f t="shared" si="3"/>
        <v>Крупа и макарон.изд.</v>
      </c>
      <c r="E198" t="e">
        <f>VLOOKUP(B198,#REF!,1,0)</f>
        <v>#REF!</v>
      </c>
    </row>
    <row r="199" spans="1:5" hidden="1" x14ac:dyDescent="0.3">
      <c r="A199" s="60" t="s">
        <v>301</v>
      </c>
      <c r="B199" s="4" t="s">
        <v>96</v>
      </c>
      <c r="C199" s="10" t="s">
        <v>4</v>
      </c>
      <c r="D199" s="62" t="str">
        <f t="shared" si="3"/>
        <v>Крупа и макарон.изд.</v>
      </c>
      <c r="E199" t="e">
        <f>VLOOKUP(B199,#REF!,1,0)</f>
        <v>#REF!</v>
      </c>
    </row>
    <row r="200" spans="1:5" hidden="1" x14ac:dyDescent="0.3">
      <c r="A200" s="60" t="s">
        <v>287</v>
      </c>
      <c r="B200" s="44" t="s">
        <v>253</v>
      </c>
      <c r="C200" s="10" t="s">
        <v>4</v>
      </c>
      <c r="D200" s="62" t="str">
        <f t="shared" si="3"/>
        <v>Специи</v>
      </c>
      <c r="E200" t="e">
        <f>VLOOKUP(B200,#REF!,1,0)</f>
        <v>#REF!</v>
      </c>
    </row>
    <row r="201" spans="1:5" ht="27.6" hidden="1" x14ac:dyDescent="0.3">
      <c r="A201" s="60" t="s">
        <v>290</v>
      </c>
      <c r="B201" s="4" t="s">
        <v>168</v>
      </c>
      <c r="C201" s="10" t="s">
        <v>4</v>
      </c>
      <c r="D201" s="62" t="str">
        <f t="shared" si="3"/>
        <v>Моющие</v>
      </c>
      <c r="E201" t="e">
        <f>VLOOKUP(B201,#REF!,1,0)</f>
        <v>#REF!</v>
      </c>
    </row>
    <row r="202" spans="1:5" hidden="1" x14ac:dyDescent="0.3">
      <c r="A202" s="60" t="s">
        <v>290</v>
      </c>
      <c r="B202" s="4" t="s">
        <v>169</v>
      </c>
      <c r="C202" s="10" t="s">
        <v>4</v>
      </c>
      <c r="D202" s="62" t="str">
        <f t="shared" si="3"/>
        <v>Моющие</v>
      </c>
      <c r="E202" t="e">
        <f>VLOOKUP(B202,#REF!,1,0)</f>
        <v>#REF!</v>
      </c>
    </row>
    <row r="203" spans="1:5" ht="27.6" hidden="1" x14ac:dyDescent="0.3">
      <c r="A203" s="60" t="s">
        <v>290</v>
      </c>
      <c r="B203" s="4" t="s">
        <v>208</v>
      </c>
      <c r="C203" s="10" t="s">
        <v>4</v>
      </c>
      <c r="D203" s="62" t="str">
        <f t="shared" si="3"/>
        <v>Моющие</v>
      </c>
      <c r="E203" t="e">
        <f>VLOOKUP(B203,#REF!,1,0)</f>
        <v>#REF!</v>
      </c>
    </row>
    <row r="204" spans="1:5" hidden="1" x14ac:dyDescent="0.3">
      <c r="A204" s="60" t="s">
        <v>291</v>
      </c>
      <c r="B204" s="4" t="s">
        <v>209</v>
      </c>
      <c r="C204" s="10" t="s">
        <v>4</v>
      </c>
      <c r="D204" s="62" t="str">
        <f t="shared" si="3"/>
        <v>Расходные материалы</v>
      </c>
      <c r="E204" t="e">
        <f>VLOOKUP(B204,#REF!,1,0)</f>
        <v>#REF!</v>
      </c>
    </row>
    <row r="205" spans="1:5" hidden="1" x14ac:dyDescent="0.3">
      <c r="A205" s="60" t="s">
        <v>289</v>
      </c>
      <c r="B205" s="4" t="s">
        <v>97</v>
      </c>
      <c r="C205" s="10" t="s">
        <v>4</v>
      </c>
      <c r="D205" s="62" t="str">
        <f t="shared" si="3"/>
        <v>Овощи</v>
      </c>
      <c r="E205" t="e">
        <f>VLOOKUP(B205,#REF!,1,0)</f>
        <v>#REF!</v>
      </c>
    </row>
    <row r="206" spans="1:5" hidden="1" x14ac:dyDescent="0.3">
      <c r="A206" s="60" t="s">
        <v>307</v>
      </c>
      <c r="B206" s="4" t="s">
        <v>98</v>
      </c>
      <c r="C206" s="10" t="s">
        <v>4</v>
      </c>
      <c r="D206" s="62" t="str">
        <f t="shared" si="3"/>
        <v>Сбой</v>
      </c>
      <c r="E206" t="e">
        <f>VLOOKUP(B206,#REF!,1,0)</f>
        <v>#REF!</v>
      </c>
    </row>
    <row r="207" spans="1:5" hidden="1" x14ac:dyDescent="0.3">
      <c r="A207" s="60" t="s">
        <v>301</v>
      </c>
      <c r="B207" s="4" t="s">
        <v>220</v>
      </c>
      <c r="C207" s="10" t="s">
        <v>4</v>
      </c>
      <c r="D207" s="62" t="str">
        <f t="shared" si="3"/>
        <v>Крупа и макарон.изд.</v>
      </c>
      <c r="E207" t="e">
        <f>VLOOKUP(B207,#REF!,1,0)</f>
        <v>#REF!</v>
      </c>
    </row>
    <row r="208" spans="1:5" hidden="1" x14ac:dyDescent="0.3">
      <c r="A208" s="60" t="s">
        <v>288</v>
      </c>
      <c r="B208" s="4" t="s">
        <v>99</v>
      </c>
      <c r="C208" s="10" t="s">
        <v>4</v>
      </c>
      <c r="D208" s="62" t="str">
        <f t="shared" si="3"/>
        <v>Сухофрукты</v>
      </c>
      <c r="E208" t="e">
        <f>VLOOKUP(B208,#REF!,1,0)</f>
        <v>#REF!</v>
      </c>
    </row>
    <row r="209" spans="1:5" hidden="1" x14ac:dyDescent="0.3">
      <c r="A209" s="60" t="s">
        <v>295</v>
      </c>
      <c r="B209" s="4" t="s">
        <v>100</v>
      </c>
      <c r="C209" s="10" t="s">
        <v>4</v>
      </c>
      <c r="D209" s="62" t="str">
        <f t="shared" si="3"/>
        <v>Молочная продукция</v>
      </c>
      <c r="E209" t="e">
        <f>VLOOKUP(B209,#REF!,1,0)</f>
        <v>#REF!</v>
      </c>
    </row>
    <row r="210" spans="1:5" hidden="1" x14ac:dyDescent="0.3">
      <c r="A210" s="60" t="s">
        <v>295</v>
      </c>
      <c r="B210" s="4" t="s">
        <v>225</v>
      </c>
      <c r="C210" s="10" t="s">
        <v>118</v>
      </c>
      <c r="D210" s="62" t="str">
        <f t="shared" si="3"/>
        <v>Молочная продукция</v>
      </c>
      <c r="E210" t="e">
        <f>VLOOKUP(B210,#REF!,1,0)</f>
        <v>#REF!</v>
      </c>
    </row>
    <row r="211" spans="1:5" hidden="1" x14ac:dyDescent="0.3">
      <c r="A211" s="60" t="s">
        <v>295</v>
      </c>
      <c r="B211" s="4" t="s">
        <v>101</v>
      </c>
      <c r="C211" s="10" t="s">
        <v>118</v>
      </c>
      <c r="D211" s="62" t="str">
        <f t="shared" si="3"/>
        <v>Молочная продукция</v>
      </c>
      <c r="E211" t="e">
        <f>VLOOKUP(B211,#REF!,1,0)</f>
        <v>#REF!</v>
      </c>
    </row>
    <row r="212" spans="1:5" hidden="1" x14ac:dyDescent="0.3">
      <c r="A212" s="60" t="s">
        <v>301</v>
      </c>
      <c r="B212" s="44" t="s">
        <v>243</v>
      </c>
      <c r="C212" s="10" t="s">
        <v>4</v>
      </c>
      <c r="D212" s="62" t="str">
        <f t="shared" si="3"/>
        <v>Крупа и макарон.изд.</v>
      </c>
      <c r="E212" t="e">
        <f>VLOOKUP(B212,#REF!,1,0)</f>
        <v>#REF!</v>
      </c>
    </row>
    <row r="213" spans="1:5" hidden="1" x14ac:dyDescent="0.3">
      <c r="A213" s="60" t="s">
        <v>295</v>
      </c>
      <c r="B213" s="4" t="s">
        <v>163</v>
      </c>
      <c r="C213" s="10" t="s">
        <v>4</v>
      </c>
      <c r="D213" s="62" t="str">
        <f t="shared" si="3"/>
        <v>Молочная продукция</v>
      </c>
      <c r="E213" t="e">
        <f>VLOOKUP(B213,#REF!,1,0)</f>
        <v>#REF!</v>
      </c>
    </row>
    <row r="214" spans="1:5" hidden="1" x14ac:dyDescent="0.3">
      <c r="A214" s="60" t="s">
        <v>307</v>
      </c>
      <c r="B214" s="4" t="s">
        <v>102</v>
      </c>
      <c r="C214" s="10" t="s">
        <v>4</v>
      </c>
      <c r="D214" s="62" t="str">
        <f t="shared" si="3"/>
        <v>Сбой</v>
      </c>
      <c r="E214" t="e">
        <f>VLOOKUP(B214,#REF!,1,0)</f>
        <v>#REF!</v>
      </c>
    </row>
    <row r="215" spans="1:5" hidden="1" x14ac:dyDescent="0.3">
      <c r="A215" s="60" t="s">
        <v>289</v>
      </c>
      <c r="B215" s="4" t="s">
        <v>103</v>
      </c>
      <c r="C215" s="10" t="s">
        <v>4</v>
      </c>
      <c r="D215" s="62" t="str">
        <f t="shared" si="3"/>
        <v>Овощи</v>
      </c>
      <c r="E215" t="e">
        <f>VLOOKUP(B215,#REF!,1,0)</f>
        <v>#REF!</v>
      </c>
    </row>
    <row r="216" spans="1:5" hidden="1" x14ac:dyDescent="0.3">
      <c r="A216" s="60" t="s">
        <v>287</v>
      </c>
      <c r="B216" s="4" t="s">
        <v>234</v>
      </c>
      <c r="C216" s="10" t="s">
        <v>4</v>
      </c>
      <c r="D216" s="62" t="str">
        <f t="shared" si="3"/>
        <v>Специи</v>
      </c>
      <c r="E216" t="e">
        <f>VLOOKUP(B216,#REF!,1,0)</f>
        <v>#REF!</v>
      </c>
    </row>
    <row r="217" spans="1:5" hidden="1" x14ac:dyDescent="0.3">
      <c r="A217" s="60" t="s">
        <v>287</v>
      </c>
      <c r="B217" s="4" t="s">
        <v>195</v>
      </c>
      <c r="C217" s="10" t="s">
        <v>4</v>
      </c>
      <c r="D217" s="62" t="str">
        <f t="shared" si="3"/>
        <v>Специи</v>
      </c>
      <c r="E217" t="e">
        <f>VLOOKUP(B217,#REF!,1,0)</f>
        <v>#REF!</v>
      </c>
    </row>
    <row r="218" spans="1:5" hidden="1" x14ac:dyDescent="0.3">
      <c r="A218" s="60" t="s">
        <v>287</v>
      </c>
      <c r="B218" s="4" t="s">
        <v>104</v>
      </c>
      <c r="C218" s="10" t="s">
        <v>127</v>
      </c>
      <c r="D218" s="62" t="str">
        <f t="shared" si="3"/>
        <v>Специи</v>
      </c>
      <c r="E218" t="e">
        <f>VLOOKUP(B218,#REF!,1,0)</f>
        <v>#REF!</v>
      </c>
    </row>
    <row r="219" spans="1:5" hidden="1" x14ac:dyDescent="0.3">
      <c r="A219" s="60" t="s">
        <v>287</v>
      </c>
      <c r="B219" s="4" t="s">
        <v>235</v>
      </c>
      <c r="C219" s="10" t="s">
        <v>127</v>
      </c>
      <c r="D219" s="62" t="str">
        <f t="shared" si="3"/>
        <v>Специи</v>
      </c>
      <c r="E219" t="e">
        <f>VLOOKUP(B219,#REF!,1,0)</f>
        <v>#REF!</v>
      </c>
    </row>
    <row r="220" spans="1:5" hidden="1" x14ac:dyDescent="0.3">
      <c r="A220" s="60" t="s">
        <v>290</v>
      </c>
      <c r="B220" s="44" t="s">
        <v>266</v>
      </c>
      <c r="C220" s="10" t="s">
        <v>118</v>
      </c>
      <c r="D220" s="62" t="str">
        <f t="shared" si="3"/>
        <v>Моющие</v>
      </c>
      <c r="E220" t="e">
        <f>VLOOKUP(B220,#REF!,1,0)</f>
        <v>#REF!</v>
      </c>
    </row>
    <row r="221" spans="1:5" hidden="1" x14ac:dyDescent="0.3">
      <c r="A221" s="60" t="s">
        <v>290</v>
      </c>
      <c r="B221" s="4" t="s">
        <v>200</v>
      </c>
      <c r="C221" s="10" t="s">
        <v>118</v>
      </c>
      <c r="D221" s="62" t="str">
        <f t="shared" si="3"/>
        <v>Моющие</v>
      </c>
      <c r="E221" t="e">
        <f>VLOOKUP(B221,#REF!,1,0)</f>
        <v>#REF!</v>
      </c>
    </row>
    <row r="222" spans="1:5" hidden="1" x14ac:dyDescent="0.3">
      <c r="A222" s="60" t="s">
        <v>290</v>
      </c>
      <c r="B222" s="44" t="s">
        <v>264</v>
      </c>
      <c r="C222" s="10" t="s">
        <v>118</v>
      </c>
      <c r="D222" s="62" t="str">
        <f t="shared" si="3"/>
        <v>Моющие</v>
      </c>
      <c r="E222" t="e">
        <f>VLOOKUP(B222,#REF!,1,0)</f>
        <v>#REF!</v>
      </c>
    </row>
    <row r="223" spans="1:5" hidden="1" x14ac:dyDescent="0.3">
      <c r="A223" s="60" t="s">
        <v>291</v>
      </c>
      <c r="B223" s="4" t="s">
        <v>210</v>
      </c>
      <c r="C223" s="10" t="s">
        <v>4</v>
      </c>
      <c r="D223" s="62" t="str">
        <f t="shared" si="3"/>
        <v>Расходные материалы</v>
      </c>
      <c r="E223" t="e">
        <f>VLOOKUP(B223,#REF!,1,0)</f>
        <v>#REF!</v>
      </c>
    </row>
    <row r="224" spans="1:5" hidden="1" x14ac:dyDescent="0.3">
      <c r="A224" s="60" t="s">
        <v>291</v>
      </c>
      <c r="B224" s="4" t="s">
        <v>154</v>
      </c>
      <c r="C224" s="10" t="s">
        <v>118</v>
      </c>
      <c r="D224" s="62" t="str">
        <f t="shared" si="3"/>
        <v>Расходные материалы</v>
      </c>
      <c r="E224" t="e">
        <f>VLOOKUP(B224,#REF!,1,0)</f>
        <v>#REF!</v>
      </c>
    </row>
    <row r="225" spans="1:5" hidden="1" x14ac:dyDescent="0.3">
      <c r="A225" s="60" t="s">
        <v>289</v>
      </c>
      <c r="B225" s="4" t="s">
        <v>231</v>
      </c>
      <c r="C225" s="10" t="s">
        <v>4</v>
      </c>
      <c r="D225" s="62" t="str">
        <f t="shared" si="3"/>
        <v>Овощи</v>
      </c>
      <c r="E225" t="e">
        <f>VLOOKUP(B225,#REF!,1,0)</f>
        <v>#REF!</v>
      </c>
    </row>
    <row r="226" spans="1:5" hidden="1" x14ac:dyDescent="0.3">
      <c r="A226" s="60" t="s">
        <v>290</v>
      </c>
      <c r="B226" s="4" t="s">
        <v>155</v>
      </c>
      <c r="C226" s="10" t="s">
        <v>118</v>
      </c>
      <c r="D226" s="62" t="str">
        <f t="shared" si="3"/>
        <v>Моющие</v>
      </c>
      <c r="E226" t="e">
        <f>VLOOKUP(B226,#REF!,1,0)</f>
        <v>#REF!</v>
      </c>
    </row>
    <row r="227" spans="1:5" hidden="1" x14ac:dyDescent="0.3">
      <c r="A227" s="60" t="s">
        <v>291</v>
      </c>
      <c r="B227" s="44" t="s">
        <v>267</v>
      </c>
      <c r="C227" s="10" t="s">
        <v>274</v>
      </c>
      <c r="D227" s="62" t="str">
        <f t="shared" si="3"/>
        <v>Расходные материалы</v>
      </c>
      <c r="E227" t="e">
        <f>VLOOKUP(B227,#REF!,1,0)</f>
        <v>#REF!</v>
      </c>
    </row>
    <row r="228" spans="1:5" hidden="1" x14ac:dyDescent="0.3">
      <c r="A228" s="60" t="s">
        <v>309</v>
      </c>
      <c r="B228" s="4" t="s">
        <v>105</v>
      </c>
      <c r="C228" s="10" t="s">
        <v>4</v>
      </c>
      <c r="D228" s="62" t="str">
        <f t="shared" si="3"/>
        <v>Фрукты</v>
      </c>
      <c r="E228" t="e">
        <f>VLOOKUP(B228,#REF!,1,0)</f>
        <v>#REF!</v>
      </c>
    </row>
    <row r="229" spans="1:5" hidden="1" x14ac:dyDescent="0.3">
      <c r="A229" s="60" t="s">
        <v>309</v>
      </c>
      <c r="B229" s="4" t="s">
        <v>106</v>
      </c>
      <c r="C229" s="10" t="s">
        <v>4</v>
      </c>
      <c r="D229" s="62" t="str">
        <f t="shared" si="3"/>
        <v>Фрукты</v>
      </c>
      <c r="E229" t="e">
        <f>VLOOKUP(B229,#REF!,1,0)</f>
        <v>#REF!</v>
      </c>
    </row>
    <row r="230" spans="1:5" hidden="1" x14ac:dyDescent="0.3">
      <c r="A230" s="60" t="s">
        <v>309</v>
      </c>
      <c r="B230" s="44" t="s">
        <v>254</v>
      </c>
      <c r="C230" s="10" t="s">
        <v>4</v>
      </c>
      <c r="D230" s="62" t="str">
        <f t="shared" si="3"/>
        <v>Фрукты</v>
      </c>
      <c r="E230" t="e">
        <f>VLOOKUP(B230,#REF!,1,0)</f>
        <v>#REF!</v>
      </c>
    </row>
    <row r="231" spans="1:5" hidden="1" x14ac:dyDescent="0.3">
      <c r="A231" s="60" t="s">
        <v>309</v>
      </c>
      <c r="B231" s="4" t="s">
        <v>107</v>
      </c>
      <c r="C231" s="10" t="s">
        <v>4</v>
      </c>
      <c r="D231" s="62" t="str">
        <f t="shared" si="3"/>
        <v>Фрукты</v>
      </c>
      <c r="E231" t="e">
        <f>VLOOKUP(B231,#REF!,1,0)</f>
        <v>#REF!</v>
      </c>
    </row>
    <row r="232" spans="1:5" hidden="1" x14ac:dyDescent="0.3">
      <c r="A232" s="60" t="s">
        <v>309</v>
      </c>
      <c r="B232" s="4" t="s">
        <v>108</v>
      </c>
      <c r="C232" s="10" t="s">
        <v>4</v>
      </c>
      <c r="D232" s="62" t="str">
        <f t="shared" si="3"/>
        <v>Фрукты</v>
      </c>
      <c r="E232" t="e">
        <f>VLOOKUP(B232,#REF!,1,0)</f>
        <v>#REF!</v>
      </c>
    </row>
    <row r="233" spans="1:5" hidden="1" x14ac:dyDescent="0.3">
      <c r="A233" s="60" t="s">
        <v>309</v>
      </c>
      <c r="B233" s="4" t="s">
        <v>109</v>
      </c>
      <c r="C233" s="10" t="s">
        <v>4</v>
      </c>
      <c r="D233" s="62" t="str">
        <f t="shared" si="3"/>
        <v>Фрукты</v>
      </c>
      <c r="E233" t="e">
        <f>VLOOKUP(B233,#REF!,1,0)</f>
        <v>#REF!</v>
      </c>
    </row>
    <row r="234" spans="1:5" hidden="1" x14ac:dyDescent="0.3">
      <c r="A234" s="60" t="s">
        <v>301</v>
      </c>
      <c r="B234" s="4" t="s">
        <v>110</v>
      </c>
      <c r="C234" s="10" t="s">
        <v>4</v>
      </c>
      <c r="D234" s="62" t="str">
        <f t="shared" si="3"/>
        <v>Крупа и макарон.изд.</v>
      </c>
      <c r="E234" t="e">
        <f>VLOOKUP(B234,#REF!,1,0)</f>
        <v>#REF!</v>
      </c>
    </row>
    <row r="235" spans="1:5" hidden="1" x14ac:dyDescent="0.3">
      <c r="A235" s="60" t="s">
        <v>301</v>
      </c>
      <c r="B235" s="4" t="s">
        <v>111</v>
      </c>
      <c r="C235" s="10" t="s">
        <v>4</v>
      </c>
      <c r="D235" s="62" t="str">
        <f t="shared" si="3"/>
        <v>Крупа и макарон.изд.</v>
      </c>
      <c r="E235" t="e">
        <f>VLOOKUP(B235,#REF!,1,0)</f>
        <v>#REF!</v>
      </c>
    </row>
    <row r="236" spans="1:5" hidden="1" x14ac:dyDescent="0.3">
      <c r="A236" s="60" t="s">
        <v>291</v>
      </c>
      <c r="B236" s="4" t="s">
        <v>156</v>
      </c>
      <c r="C236" s="10" t="s">
        <v>118</v>
      </c>
      <c r="D236" s="62" t="str">
        <f t="shared" si="3"/>
        <v>Расходные материалы</v>
      </c>
      <c r="E236" t="e">
        <f>VLOOKUP(B236,#REF!,1,0)</f>
        <v>#REF!</v>
      </c>
    </row>
    <row r="237" spans="1:5" hidden="1" x14ac:dyDescent="0.3">
      <c r="A237" s="60" t="s">
        <v>300</v>
      </c>
      <c r="B237" s="4" t="s">
        <v>112</v>
      </c>
      <c r="C237" s="10" t="s">
        <v>4</v>
      </c>
      <c r="D237" s="62" t="str">
        <f t="shared" si="3"/>
        <v>Чай Кофе</v>
      </c>
      <c r="E237" t="e">
        <f>VLOOKUP(B237,#REF!,1,0)</f>
        <v>#REF!</v>
      </c>
    </row>
    <row r="238" spans="1:5" hidden="1" x14ac:dyDescent="0.3">
      <c r="A238" s="60" t="s">
        <v>300</v>
      </c>
      <c r="B238" s="4" t="s">
        <v>113</v>
      </c>
      <c r="C238" s="10" t="s">
        <v>118</v>
      </c>
      <c r="D238" s="62" t="str">
        <f t="shared" si="3"/>
        <v>Чай Кофе</v>
      </c>
      <c r="E238" t="e">
        <f>VLOOKUP(B238,#REF!,1,0)</f>
        <v>#REF!</v>
      </c>
    </row>
    <row r="239" spans="1:5" hidden="1" x14ac:dyDescent="0.3">
      <c r="A239" s="60" t="s">
        <v>300</v>
      </c>
      <c r="B239" s="4" t="s">
        <v>114</v>
      </c>
      <c r="C239" s="10" t="s">
        <v>118</v>
      </c>
      <c r="D239" s="62" t="str">
        <f t="shared" si="3"/>
        <v>Чай Кофе</v>
      </c>
      <c r="E239" t="e">
        <f>VLOOKUP(B239,#REF!,1,0)</f>
        <v>#REF!</v>
      </c>
    </row>
    <row r="240" spans="1:5" hidden="1" x14ac:dyDescent="0.3">
      <c r="A240" s="60" t="s">
        <v>291</v>
      </c>
      <c r="B240" s="4" t="s">
        <v>157</v>
      </c>
      <c r="C240" s="10" t="s">
        <v>118</v>
      </c>
      <c r="D240" s="62" t="str">
        <f t="shared" si="3"/>
        <v>Расходные материалы</v>
      </c>
      <c r="E240" t="e">
        <f>VLOOKUP(B240,#REF!,1,0)</f>
        <v>#REF!</v>
      </c>
    </row>
    <row r="241" spans="1:5" hidden="1" x14ac:dyDescent="0.3">
      <c r="A241" s="60" t="s">
        <v>288</v>
      </c>
      <c r="B241" s="44" t="s">
        <v>239</v>
      </c>
      <c r="C241" s="10" t="s">
        <v>4</v>
      </c>
      <c r="D241" s="62" t="str">
        <f t="shared" si="3"/>
        <v>Сухофрукты</v>
      </c>
      <c r="E241" t="e">
        <f>VLOOKUP(B241,#REF!,1,0)</f>
        <v>#REF!</v>
      </c>
    </row>
    <row r="242" spans="1:5" hidden="1" x14ac:dyDescent="0.3">
      <c r="A242" s="60" t="s">
        <v>289</v>
      </c>
      <c r="B242" s="4" t="s">
        <v>115</v>
      </c>
      <c r="C242" s="10" t="s">
        <v>4</v>
      </c>
      <c r="D242" s="62" t="str">
        <f t="shared" si="3"/>
        <v>Овощи</v>
      </c>
      <c r="E242" t="e">
        <f>VLOOKUP(B242,#REF!,1,0)</f>
        <v>#REF!</v>
      </c>
    </row>
    <row r="243" spans="1:5" hidden="1" x14ac:dyDescent="0.3">
      <c r="A243" s="60" t="s">
        <v>292</v>
      </c>
      <c r="B243" s="4" t="s">
        <v>216</v>
      </c>
      <c r="C243" s="10" t="s">
        <v>4</v>
      </c>
      <c r="D243" s="62" t="str">
        <f t="shared" si="3"/>
        <v>Кондитерские изделия</v>
      </c>
      <c r="E243" t="e">
        <f>VLOOKUP(B243,#REF!,1,0)</f>
        <v>#REF!</v>
      </c>
    </row>
    <row r="244" spans="1:5" hidden="1" x14ac:dyDescent="0.3">
      <c r="A244" s="60" t="s">
        <v>292</v>
      </c>
      <c r="B244" s="4" t="s">
        <v>217</v>
      </c>
      <c r="C244" s="10" t="s">
        <v>4</v>
      </c>
      <c r="D244" s="62" t="str">
        <f t="shared" si="3"/>
        <v>Кондитерские изделия</v>
      </c>
      <c r="E244" t="e">
        <f>VLOOKUP(B244,#REF!,1,0)</f>
        <v>#REF!</v>
      </c>
    </row>
    <row r="245" spans="1:5" hidden="1" x14ac:dyDescent="0.3">
      <c r="A245" s="60" t="s">
        <v>295</v>
      </c>
      <c r="B245" s="44" t="s">
        <v>237</v>
      </c>
      <c r="C245" s="10" t="s">
        <v>127</v>
      </c>
      <c r="D245" s="62" t="str">
        <f t="shared" si="3"/>
        <v>Молочная продукция</v>
      </c>
      <c r="E245" t="e">
        <f>VLOOKUP(B245,#REF!,1,0)</f>
        <v>#REF!</v>
      </c>
    </row>
    <row r="246" spans="1:5" x14ac:dyDescent="0.3">
      <c r="A246" s="60" t="s">
        <v>290</v>
      </c>
      <c r="B246" s="4" t="s">
        <v>158</v>
      </c>
      <c r="C246" s="10" t="s">
        <v>118</v>
      </c>
      <c r="D246" s="62" t="str">
        <f t="shared" si="3"/>
        <v>Моющие</v>
      </c>
      <c r="E246" t="e">
        <f>VLOOKUP(B246,#REF!,1,0)</f>
        <v>#REF!</v>
      </c>
    </row>
    <row r="247" spans="1:5" hidden="1" x14ac:dyDescent="0.3">
      <c r="A247" s="60" t="s">
        <v>298</v>
      </c>
      <c r="B247" s="4" t="s">
        <v>116</v>
      </c>
      <c r="C247" s="10" t="s">
        <v>4</v>
      </c>
      <c r="D247" s="62" t="str">
        <f t="shared" si="3"/>
        <v>Напитки</v>
      </c>
      <c r="E247" t="e">
        <f>VLOOKUP(B247,#REF!,1,0)</f>
        <v>#REF!</v>
      </c>
    </row>
    <row r="248" spans="1:5" hidden="1" x14ac:dyDescent="0.3">
      <c r="A248" s="60" t="s">
        <v>310</v>
      </c>
      <c r="B248" s="4" t="s">
        <v>117</v>
      </c>
      <c r="C248" s="10" t="s">
        <v>4</v>
      </c>
      <c r="D248" s="62" t="str">
        <f t="shared" si="3"/>
        <v>Яйцо</v>
      </c>
      <c r="E248" t="e">
        <f>VLOOKUP(B248,#REF!,1,0)</f>
        <v>#REF!</v>
      </c>
    </row>
    <row r="249" spans="1:5" hidden="1" x14ac:dyDescent="0.3">
      <c r="A249" s="60" t="s">
        <v>310</v>
      </c>
      <c r="B249" s="44" t="s">
        <v>238</v>
      </c>
      <c r="C249" s="10" t="s">
        <v>4</v>
      </c>
      <c r="D249" s="62" t="str">
        <f t="shared" si="3"/>
        <v>Яйцо</v>
      </c>
      <c r="E249" t="e">
        <f>VLOOKUP(B249,#REF!,1,0)</f>
        <v>#REF!</v>
      </c>
    </row>
    <row r="250" spans="1:5" hidden="1" x14ac:dyDescent="0.3">
      <c r="A250" s="60" t="s">
        <v>290</v>
      </c>
      <c r="B250" s="47" t="s">
        <v>276</v>
      </c>
      <c r="C250" s="10"/>
      <c r="D250" s="62" t="str">
        <f t="shared" si="3"/>
        <v>Моющие</v>
      </c>
      <c r="E250" t="e">
        <f>VLOOKUP(B250,#REF!,1,0)</f>
        <v>#REF!</v>
      </c>
    </row>
    <row r="251" spans="1:5" hidden="1" x14ac:dyDescent="0.3">
      <c r="A251" s="60" t="s">
        <v>291</v>
      </c>
      <c r="B251" s="47" t="s">
        <v>282</v>
      </c>
      <c r="C251" s="10"/>
      <c r="D251" s="62" t="str">
        <f t="shared" si="3"/>
        <v>Расходные материалы</v>
      </c>
      <c r="E251" t="e">
        <f>VLOOKUP(B251,#REF!,1,0)</f>
        <v>#REF!</v>
      </c>
    </row>
    <row r="252" spans="1:5" hidden="1" x14ac:dyDescent="0.3">
      <c r="A252" s="60" t="s">
        <v>291</v>
      </c>
      <c r="B252" s="47" t="s">
        <v>284</v>
      </c>
      <c r="C252" s="10"/>
      <c r="D252" s="62" t="str">
        <f t="shared" si="3"/>
        <v>Расходные материалы</v>
      </c>
      <c r="E252" t="e">
        <f>VLOOKUP(B252,#REF!,1,0)</f>
        <v>#REF!</v>
      </c>
    </row>
    <row r="253" spans="1:5" hidden="1" x14ac:dyDescent="0.3">
      <c r="A253" s="60" t="s">
        <v>291</v>
      </c>
      <c r="B253" s="47" t="s">
        <v>281</v>
      </c>
      <c r="C253" s="10"/>
      <c r="D253" s="62" t="str">
        <f t="shared" si="3"/>
        <v>Расходные материалы</v>
      </c>
      <c r="E253" t="e">
        <f>VLOOKUP(B253,#REF!,1,0)</f>
        <v>#REF!</v>
      </c>
    </row>
    <row r="254" spans="1:5" hidden="1" x14ac:dyDescent="0.3">
      <c r="A254" s="60" t="s">
        <v>291</v>
      </c>
      <c r="B254" s="47" t="s">
        <v>277</v>
      </c>
      <c r="C254" s="10"/>
      <c r="D254" s="62" t="str">
        <f t="shared" si="3"/>
        <v>Расходные материалы</v>
      </c>
      <c r="E254" t="e">
        <f>VLOOKUP(B254,#REF!,1,0)</f>
        <v>#REF!</v>
      </c>
    </row>
    <row r="255" spans="1:5" hidden="1" x14ac:dyDescent="0.3">
      <c r="A255" s="60" t="s">
        <v>290</v>
      </c>
      <c r="B255" s="47" t="s">
        <v>285</v>
      </c>
      <c r="C255" s="10"/>
      <c r="D255" s="62" t="str">
        <f t="shared" si="3"/>
        <v>Моющие</v>
      </c>
      <c r="E255" t="e">
        <f>VLOOKUP(B255,#REF!,1,0)</f>
        <v>#REF!</v>
      </c>
    </row>
    <row r="256" spans="1:5" hidden="1" x14ac:dyDescent="0.3">
      <c r="A256" s="60" t="s">
        <v>290</v>
      </c>
      <c r="B256" s="47" t="s">
        <v>278</v>
      </c>
      <c r="C256" s="10"/>
      <c r="D256" s="62" t="str">
        <f t="shared" si="3"/>
        <v>Моющие</v>
      </c>
      <c r="E256" t="e">
        <f>VLOOKUP(B256,#REF!,1,0)</f>
        <v>#REF!</v>
      </c>
    </row>
    <row r="257" spans="1:5" hidden="1" x14ac:dyDescent="0.3">
      <c r="A257" s="60" t="s">
        <v>291</v>
      </c>
      <c r="B257" s="47" t="s">
        <v>270</v>
      </c>
      <c r="C257" s="10"/>
      <c r="D257" s="62" t="str">
        <f t="shared" si="3"/>
        <v>Расходные материалы</v>
      </c>
      <c r="E257" t="e">
        <f>VLOOKUP(B257,#REF!,1,0)</f>
        <v>#REF!</v>
      </c>
    </row>
    <row r="258" spans="1:5" hidden="1" x14ac:dyDescent="0.3">
      <c r="A258" s="60" t="s">
        <v>291</v>
      </c>
      <c r="B258" s="47" t="s">
        <v>271</v>
      </c>
      <c r="C258" s="10"/>
      <c r="D258" s="62" t="str">
        <f t="shared" si="3"/>
        <v>Расходные материалы</v>
      </c>
      <c r="E258" t="e">
        <f>VLOOKUP(B258,#REF!,1,0)</f>
        <v>#REF!</v>
      </c>
    </row>
    <row r="259" spans="1:5" hidden="1" x14ac:dyDescent="0.3">
      <c r="A259" s="60" t="s">
        <v>290</v>
      </c>
      <c r="B259" s="47" t="s">
        <v>279</v>
      </c>
      <c r="C259" s="10"/>
      <c r="D259" s="62" t="str">
        <f t="shared" ref="D259:D313" si="4">A259</f>
        <v>Моющие</v>
      </c>
      <c r="E259" t="e">
        <f>VLOOKUP(B259,#REF!,1,0)</f>
        <v>#REF!</v>
      </c>
    </row>
    <row r="260" spans="1:5" hidden="1" x14ac:dyDescent="0.3">
      <c r="A260" s="60" t="s">
        <v>291</v>
      </c>
      <c r="B260" s="47" t="s">
        <v>283</v>
      </c>
      <c r="C260" s="10"/>
      <c r="D260" s="62" t="str">
        <f t="shared" si="4"/>
        <v>Расходные материалы</v>
      </c>
      <c r="E260" t="e">
        <f>VLOOKUP(B260,#REF!,1,0)</f>
        <v>#REF!</v>
      </c>
    </row>
    <row r="261" spans="1:5" hidden="1" x14ac:dyDescent="0.3">
      <c r="A261" s="60" t="s">
        <v>291</v>
      </c>
      <c r="B261" s="47" t="s">
        <v>286</v>
      </c>
      <c r="C261" s="10"/>
      <c r="D261" s="62" t="str">
        <f t="shared" si="4"/>
        <v>Расходные материалы</v>
      </c>
      <c r="E261" t="e">
        <f>VLOOKUP(B261,#REF!,1,0)</f>
        <v>#REF!</v>
      </c>
    </row>
    <row r="262" spans="1:5" hidden="1" x14ac:dyDescent="0.3">
      <c r="A262" s="60" t="s">
        <v>291</v>
      </c>
      <c r="B262" s="47" t="s">
        <v>280</v>
      </c>
      <c r="C262" s="10"/>
      <c r="D262" s="62" t="str">
        <f t="shared" si="4"/>
        <v>Расходные материалы</v>
      </c>
      <c r="E262" t="e">
        <f>VLOOKUP(B262,#REF!,1,0)</f>
        <v>#REF!</v>
      </c>
    </row>
    <row r="263" spans="1:5" hidden="1" x14ac:dyDescent="0.3">
      <c r="A263" s="60" t="s">
        <v>299</v>
      </c>
      <c r="B263" s="47" t="s">
        <v>312</v>
      </c>
      <c r="C263" s="10"/>
      <c r="D263" s="62" t="str">
        <f t="shared" si="4"/>
        <v>Консервы и маринады</v>
      </c>
      <c r="E263" t="e">
        <f>VLOOKUP(B263,#REF!,1,0)</f>
        <v>#REF!</v>
      </c>
    </row>
    <row r="264" spans="1:5" hidden="1" x14ac:dyDescent="0.3">
      <c r="B264" s="47"/>
      <c r="C264" s="10"/>
      <c r="D264" s="62">
        <f t="shared" si="4"/>
        <v>0</v>
      </c>
      <c r="E264" t="e">
        <f>VLOOKUP(B264,#REF!,1,0)</f>
        <v>#REF!</v>
      </c>
    </row>
    <row r="265" spans="1:5" hidden="1" x14ac:dyDescent="0.3">
      <c r="B265" s="47"/>
      <c r="C265" s="10"/>
      <c r="D265" s="62">
        <f t="shared" si="4"/>
        <v>0</v>
      </c>
      <c r="E265" t="e">
        <f>VLOOKUP(B265,#REF!,1,0)</f>
        <v>#REF!</v>
      </c>
    </row>
    <row r="266" spans="1:5" hidden="1" x14ac:dyDescent="0.3">
      <c r="B266" s="47"/>
      <c r="C266" s="10"/>
      <c r="D266" s="62">
        <f t="shared" si="4"/>
        <v>0</v>
      </c>
      <c r="E266" t="e">
        <f>VLOOKUP(B266,#REF!,1,0)</f>
        <v>#REF!</v>
      </c>
    </row>
    <row r="267" spans="1:5" hidden="1" x14ac:dyDescent="0.3">
      <c r="B267" s="47"/>
      <c r="C267" s="10"/>
      <c r="D267" s="62">
        <f t="shared" si="4"/>
        <v>0</v>
      </c>
      <c r="E267" t="e">
        <f>VLOOKUP(B267,#REF!,1,0)</f>
        <v>#REF!</v>
      </c>
    </row>
    <row r="268" spans="1:5" hidden="1" x14ac:dyDescent="0.3">
      <c r="B268" s="47"/>
      <c r="C268" s="10"/>
      <c r="D268" s="62">
        <f t="shared" si="4"/>
        <v>0</v>
      </c>
      <c r="E268" t="e">
        <f>VLOOKUP(B268,#REF!,1,0)</f>
        <v>#REF!</v>
      </c>
    </row>
    <row r="269" spans="1:5" hidden="1" x14ac:dyDescent="0.3">
      <c r="B269" s="47"/>
      <c r="C269" s="10"/>
      <c r="D269" s="62">
        <f t="shared" si="4"/>
        <v>0</v>
      </c>
      <c r="E269" t="e">
        <f>VLOOKUP(B269,#REF!,1,0)</f>
        <v>#REF!</v>
      </c>
    </row>
    <row r="270" spans="1:5" hidden="1" x14ac:dyDescent="0.3">
      <c r="B270" s="47"/>
      <c r="C270" s="10"/>
      <c r="D270" s="62">
        <f t="shared" si="4"/>
        <v>0</v>
      </c>
      <c r="E270" t="e">
        <f>VLOOKUP(B270,#REF!,1,0)</f>
        <v>#REF!</v>
      </c>
    </row>
    <row r="271" spans="1:5" hidden="1" x14ac:dyDescent="0.3">
      <c r="B271" s="47"/>
      <c r="C271" s="10"/>
      <c r="D271" s="62">
        <f t="shared" si="4"/>
        <v>0</v>
      </c>
      <c r="E271" t="e">
        <f>VLOOKUP(B271,#REF!,1,0)</f>
        <v>#REF!</v>
      </c>
    </row>
    <row r="272" spans="1:5" hidden="1" x14ac:dyDescent="0.3">
      <c r="B272" s="47"/>
      <c r="C272" s="10"/>
      <c r="D272" s="62">
        <f t="shared" si="4"/>
        <v>0</v>
      </c>
      <c r="E272" t="e">
        <f>VLOOKUP(B272,#REF!,1,0)</f>
        <v>#REF!</v>
      </c>
    </row>
    <row r="273" spans="2:5" hidden="1" x14ac:dyDescent="0.3">
      <c r="B273" s="47"/>
      <c r="C273" s="10"/>
      <c r="D273" s="62">
        <f t="shared" si="4"/>
        <v>0</v>
      </c>
      <c r="E273" t="e">
        <f>VLOOKUP(B273,#REF!,1,0)</f>
        <v>#REF!</v>
      </c>
    </row>
    <row r="274" spans="2:5" hidden="1" x14ac:dyDescent="0.3">
      <c r="B274" s="47"/>
      <c r="C274" s="10"/>
      <c r="D274" s="62">
        <f t="shared" si="4"/>
        <v>0</v>
      </c>
      <c r="E274" t="e">
        <f>VLOOKUP(B274,#REF!,1,0)</f>
        <v>#REF!</v>
      </c>
    </row>
    <row r="275" spans="2:5" hidden="1" x14ac:dyDescent="0.3">
      <c r="B275" s="47"/>
      <c r="C275" s="10"/>
      <c r="D275" s="62">
        <f t="shared" si="4"/>
        <v>0</v>
      </c>
      <c r="E275" t="e">
        <f>VLOOKUP(B275,#REF!,1,0)</f>
        <v>#REF!</v>
      </c>
    </row>
    <row r="276" spans="2:5" hidden="1" x14ac:dyDescent="0.3">
      <c r="B276" s="47"/>
      <c r="C276" s="10"/>
      <c r="D276" s="62">
        <f t="shared" si="4"/>
        <v>0</v>
      </c>
      <c r="E276" t="e">
        <f>VLOOKUP(B276,#REF!,1,0)</f>
        <v>#REF!</v>
      </c>
    </row>
    <row r="277" spans="2:5" hidden="1" x14ac:dyDescent="0.3">
      <c r="B277" s="47"/>
      <c r="C277" s="10"/>
      <c r="D277" s="62">
        <f t="shared" si="4"/>
        <v>0</v>
      </c>
      <c r="E277" t="e">
        <f>VLOOKUP(B277,#REF!,1,0)</f>
        <v>#REF!</v>
      </c>
    </row>
    <row r="278" spans="2:5" hidden="1" x14ac:dyDescent="0.3">
      <c r="B278" s="47"/>
      <c r="C278" s="10"/>
      <c r="D278" s="62">
        <f t="shared" si="4"/>
        <v>0</v>
      </c>
      <c r="E278" t="e">
        <f>VLOOKUP(B278,#REF!,1,0)</f>
        <v>#REF!</v>
      </c>
    </row>
    <row r="279" spans="2:5" hidden="1" x14ac:dyDescent="0.3">
      <c r="B279" s="47"/>
      <c r="C279" s="10"/>
      <c r="D279" s="62">
        <f t="shared" si="4"/>
        <v>0</v>
      </c>
      <c r="E279" t="e">
        <f>VLOOKUP(B279,#REF!,1,0)</f>
        <v>#REF!</v>
      </c>
    </row>
    <row r="280" spans="2:5" hidden="1" x14ac:dyDescent="0.3">
      <c r="B280" s="47"/>
      <c r="C280" s="10"/>
      <c r="D280" s="62">
        <f t="shared" si="4"/>
        <v>0</v>
      </c>
      <c r="E280" t="e">
        <f>VLOOKUP(B280,#REF!,1,0)</f>
        <v>#REF!</v>
      </c>
    </row>
    <row r="281" spans="2:5" hidden="1" x14ac:dyDescent="0.3">
      <c r="B281" s="47"/>
      <c r="C281" s="10"/>
      <c r="D281" s="62">
        <f t="shared" si="4"/>
        <v>0</v>
      </c>
      <c r="E281" t="e">
        <f>VLOOKUP(B281,#REF!,1,0)</f>
        <v>#REF!</v>
      </c>
    </row>
    <row r="282" spans="2:5" hidden="1" x14ac:dyDescent="0.3">
      <c r="B282" s="47"/>
      <c r="C282" s="10"/>
      <c r="D282" s="62">
        <f t="shared" si="4"/>
        <v>0</v>
      </c>
      <c r="E282" t="e">
        <f>VLOOKUP(B282,#REF!,1,0)</f>
        <v>#REF!</v>
      </c>
    </row>
    <row r="283" spans="2:5" hidden="1" x14ac:dyDescent="0.3">
      <c r="B283" s="47"/>
      <c r="C283" s="10"/>
      <c r="D283" s="62">
        <f t="shared" si="4"/>
        <v>0</v>
      </c>
      <c r="E283" t="e">
        <f>VLOOKUP(B283,#REF!,1,0)</f>
        <v>#REF!</v>
      </c>
    </row>
    <row r="284" spans="2:5" hidden="1" x14ac:dyDescent="0.3">
      <c r="B284" s="47"/>
      <c r="C284" s="10"/>
      <c r="D284" s="62">
        <f t="shared" si="4"/>
        <v>0</v>
      </c>
      <c r="E284" t="e">
        <f>VLOOKUP(B284,#REF!,1,0)</f>
        <v>#REF!</v>
      </c>
    </row>
    <row r="285" spans="2:5" hidden="1" x14ac:dyDescent="0.3">
      <c r="B285" s="47"/>
      <c r="C285" s="10"/>
      <c r="D285" s="62">
        <f t="shared" si="4"/>
        <v>0</v>
      </c>
      <c r="E285" t="e">
        <f>VLOOKUP(B285,#REF!,1,0)</f>
        <v>#REF!</v>
      </c>
    </row>
    <row r="286" spans="2:5" hidden="1" x14ac:dyDescent="0.3">
      <c r="B286" s="47"/>
      <c r="C286" s="10"/>
      <c r="D286" s="62">
        <f t="shared" si="4"/>
        <v>0</v>
      </c>
      <c r="E286" t="e">
        <f>VLOOKUP(B286,#REF!,1,0)</f>
        <v>#REF!</v>
      </c>
    </row>
    <row r="287" spans="2:5" hidden="1" x14ac:dyDescent="0.3">
      <c r="B287" s="47"/>
      <c r="C287" s="10"/>
      <c r="D287" s="62">
        <f t="shared" si="4"/>
        <v>0</v>
      </c>
      <c r="E287" t="e">
        <f>VLOOKUP(B287,#REF!,1,0)</f>
        <v>#REF!</v>
      </c>
    </row>
    <row r="288" spans="2:5" hidden="1" x14ac:dyDescent="0.3">
      <c r="B288" s="47"/>
      <c r="C288" s="10"/>
      <c r="D288" s="62">
        <f t="shared" si="4"/>
        <v>0</v>
      </c>
      <c r="E288" t="e">
        <f>VLOOKUP(B288,#REF!,1,0)</f>
        <v>#REF!</v>
      </c>
    </row>
    <row r="289" spans="2:5" hidden="1" x14ac:dyDescent="0.3">
      <c r="B289" s="47"/>
      <c r="C289" s="10"/>
      <c r="D289" s="62">
        <f t="shared" si="4"/>
        <v>0</v>
      </c>
      <c r="E289" t="e">
        <f>VLOOKUP(B289,#REF!,1,0)</f>
        <v>#REF!</v>
      </c>
    </row>
    <row r="290" spans="2:5" hidden="1" x14ac:dyDescent="0.3">
      <c r="B290" s="47"/>
      <c r="C290" s="10"/>
      <c r="D290" s="62">
        <f t="shared" si="4"/>
        <v>0</v>
      </c>
      <c r="E290" t="e">
        <f>VLOOKUP(B290,#REF!,1,0)</f>
        <v>#REF!</v>
      </c>
    </row>
    <row r="291" spans="2:5" hidden="1" x14ac:dyDescent="0.3">
      <c r="B291" s="47"/>
      <c r="C291" s="10"/>
      <c r="D291" s="62">
        <f t="shared" si="4"/>
        <v>0</v>
      </c>
      <c r="E291" t="e">
        <f>VLOOKUP(B291,#REF!,1,0)</f>
        <v>#REF!</v>
      </c>
    </row>
    <row r="292" spans="2:5" hidden="1" x14ac:dyDescent="0.3">
      <c r="B292" s="47"/>
      <c r="C292" s="10"/>
      <c r="D292" s="62">
        <f t="shared" si="4"/>
        <v>0</v>
      </c>
      <c r="E292" t="e">
        <f>VLOOKUP(B292,#REF!,1,0)</f>
        <v>#REF!</v>
      </c>
    </row>
    <row r="293" spans="2:5" hidden="1" x14ac:dyDescent="0.3">
      <c r="B293" s="47"/>
      <c r="C293" s="10"/>
      <c r="D293" s="62">
        <f t="shared" si="4"/>
        <v>0</v>
      </c>
      <c r="E293" t="e">
        <f>VLOOKUP(B293,#REF!,1,0)</f>
        <v>#REF!</v>
      </c>
    </row>
    <row r="294" spans="2:5" hidden="1" x14ac:dyDescent="0.3">
      <c r="B294" s="47"/>
      <c r="C294" s="10"/>
      <c r="D294" s="62">
        <f t="shared" si="4"/>
        <v>0</v>
      </c>
      <c r="E294" t="e">
        <f>VLOOKUP(B294,#REF!,1,0)</f>
        <v>#REF!</v>
      </c>
    </row>
    <row r="295" spans="2:5" hidden="1" x14ac:dyDescent="0.3">
      <c r="B295" s="47"/>
      <c r="C295" s="10"/>
      <c r="D295" s="62">
        <f t="shared" si="4"/>
        <v>0</v>
      </c>
      <c r="E295" t="e">
        <f>VLOOKUP(B295,#REF!,1,0)</f>
        <v>#REF!</v>
      </c>
    </row>
    <row r="296" spans="2:5" hidden="1" x14ac:dyDescent="0.3">
      <c r="B296" s="47"/>
      <c r="C296" s="10"/>
      <c r="D296" s="62">
        <f t="shared" si="4"/>
        <v>0</v>
      </c>
      <c r="E296" t="e">
        <f>VLOOKUP(B296,#REF!,1,0)</f>
        <v>#REF!</v>
      </c>
    </row>
    <row r="297" spans="2:5" hidden="1" x14ac:dyDescent="0.3">
      <c r="B297" s="47"/>
      <c r="C297" s="10"/>
      <c r="D297" s="62">
        <f t="shared" si="4"/>
        <v>0</v>
      </c>
      <c r="E297" t="e">
        <f>VLOOKUP(B297,#REF!,1,0)</f>
        <v>#REF!</v>
      </c>
    </row>
    <row r="298" spans="2:5" hidden="1" x14ac:dyDescent="0.3">
      <c r="B298" s="47"/>
      <c r="C298" s="10"/>
      <c r="D298" s="62">
        <f t="shared" si="4"/>
        <v>0</v>
      </c>
      <c r="E298" t="e">
        <f>VLOOKUP(B298,#REF!,1,0)</f>
        <v>#REF!</v>
      </c>
    </row>
    <row r="299" spans="2:5" hidden="1" x14ac:dyDescent="0.3">
      <c r="B299" s="47"/>
      <c r="C299" s="10"/>
      <c r="D299" s="62">
        <f t="shared" si="4"/>
        <v>0</v>
      </c>
      <c r="E299" t="e">
        <f>VLOOKUP(B299,#REF!,1,0)</f>
        <v>#REF!</v>
      </c>
    </row>
    <row r="300" spans="2:5" hidden="1" x14ac:dyDescent="0.3">
      <c r="B300" s="47"/>
      <c r="C300" s="10"/>
      <c r="D300" s="62">
        <f t="shared" si="4"/>
        <v>0</v>
      </c>
      <c r="E300" t="e">
        <f>VLOOKUP(B300,#REF!,1,0)</f>
        <v>#REF!</v>
      </c>
    </row>
    <row r="301" spans="2:5" hidden="1" x14ac:dyDescent="0.3">
      <c r="B301" s="47"/>
      <c r="C301" s="10"/>
      <c r="D301" s="62">
        <f t="shared" si="4"/>
        <v>0</v>
      </c>
      <c r="E301" t="e">
        <f>VLOOKUP(B301,#REF!,1,0)</f>
        <v>#REF!</v>
      </c>
    </row>
    <row r="302" spans="2:5" hidden="1" x14ac:dyDescent="0.3">
      <c r="B302" s="47"/>
      <c r="C302" s="10"/>
      <c r="D302" s="62">
        <f t="shared" si="4"/>
        <v>0</v>
      </c>
      <c r="E302" t="e">
        <f>VLOOKUP(B302,#REF!,1,0)</f>
        <v>#REF!</v>
      </c>
    </row>
    <row r="303" spans="2:5" hidden="1" x14ac:dyDescent="0.3">
      <c r="B303" s="47"/>
      <c r="C303" s="10"/>
      <c r="D303" s="62">
        <f t="shared" si="4"/>
        <v>0</v>
      </c>
      <c r="E303" t="e">
        <f>VLOOKUP(B303,#REF!,1,0)</f>
        <v>#REF!</v>
      </c>
    </row>
    <row r="304" spans="2:5" hidden="1" x14ac:dyDescent="0.3">
      <c r="B304" s="47"/>
      <c r="C304" s="10"/>
      <c r="D304" s="62">
        <f t="shared" si="4"/>
        <v>0</v>
      </c>
      <c r="E304" t="e">
        <f>VLOOKUP(B304,#REF!,1,0)</f>
        <v>#REF!</v>
      </c>
    </row>
    <row r="305" spans="2:5" hidden="1" x14ac:dyDescent="0.3">
      <c r="B305" s="47"/>
      <c r="C305" s="10"/>
      <c r="D305" s="62">
        <f t="shared" si="4"/>
        <v>0</v>
      </c>
      <c r="E305" t="e">
        <f>VLOOKUP(B305,#REF!,1,0)</f>
        <v>#REF!</v>
      </c>
    </row>
    <row r="306" spans="2:5" hidden="1" x14ac:dyDescent="0.3">
      <c r="B306" s="47"/>
      <c r="C306" s="10"/>
      <c r="D306" s="62">
        <f t="shared" si="4"/>
        <v>0</v>
      </c>
      <c r="E306" t="e">
        <f>VLOOKUP(B306,#REF!,1,0)</f>
        <v>#REF!</v>
      </c>
    </row>
    <row r="307" spans="2:5" hidden="1" x14ac:dyDescent="0.3">
      <c r="B307" s="47"/>
      <c r="C307" s="10"/>
      <c r="D307" s="62">
        <f t="shared" si="4"/>
        <v>0</v>
      </c>
      <c r="E307" t="e">
        <f>VLOOKUP(B307,#REF!,1,0)</f>
        <v>#REF!</v>
      </c>
    </row>
    <row r="308" spans="2:5" hidden="1" x14ac:dyDescent="0.3">
      <c r="B308" s="47"/>
      <c r="C308" s="10"/>
      <c r="D308" s="62">
        <f t="shared" si="4"/>
        <v>0</v>
      </c>
      <c r="E308" t="e">
        <f>VLOOKUP(B308,#REF!,1,0)</f>
        <v>#REF!</v>
      </c>
    </row>
    <row r="309" spans="2:5" hidden="1" x14ac:dyDescent="0.3">
      <c r="B309" s="47"/>
      <c r="C309" s="10"/>
      <c r="D309" s="62">
        <f t="shared" si="4"/>
        <v>0</v>
      </c>
      <c r="E309" t="e">
        <f>VLOOKUP(B309,#REF!,1,0)</f>
        <v>#REF!</v>
      </c>
    </row>
    <row r="310" spans="2:5" hidden="1" x14ac:dyDescent="0.3">
      <c r="B310" s="47"/>
      <c r="C310" s="10"/>
      <c r="D310" s="62">
        <f t="shared" si="4"/>
        <v>0</v>
      </c>
      <c r="E310" t="e">
        <f>VLOOKUP(B310,#REF!,1,0)</f>
        <v>#REF!</v>
      </c>
    </row>
    <row r="311" spans="2:5" hidden="1" x14ac:dyDescent="0.3">
      <c r="B311" s="47"/>
      <c r="C311" s="10"/>
      <c r="D311" s="62">
        <f t="shared" si="4"/>
        <v>0</v>
      </c>
      <c r="E311" t="e">
        <f>VLOOKUP(B311,#REF!,1,0)</f>
        <v>#REF!</v>
      </c>
    </row>
    <row r="312" spans="2:5" hidden="1" x14ac:dyDescent="0.3">
      <c r="B312" s="47"/>
      <c r="C312" s="10"/>
      <c r="D312" s="62">
        <f t="shared" si="4"/>
        <v>0</v>
      </c>
      <c r="E312" t="e">
        <f>VLOOKUP(B312,#REF!,1,0)</f>
        <v>#REF!</v>
      </c>
    </row>
    <row r="313" spans="2:5" hidden="1" x14ac:dyDescent="0.3">
      <c r="B313" s="47" t="e">
        <v>#REF!</v>
      </c>
      <c r="C313" s="10"/>
      <c r="D313" s="62">
        <f t="shared" si="4"/>
        <v>0</v>
      </c>
      <c r="E313" t="e">
        <f>VLOOKUP(B313,#REF!,1,0)</f>
        <v>#REF!</v>
      </c>
    </row>
    <row r="314" spans="2:5" x14ac:dyDescent="0.3">
      <c r="B314" s="37"/>
      <c r="C314" s="36"/>
      <c r="D314" s="63"/>
    </row>
  </sheetData>
  <autoFilter ref="A1:E313">
    <filterColumn colId="0">
      <filters>
        <filter val="мошточная продукция"/>
      </filters>
    </filterColumn>
  </autoFilter>
  <sortState ref="B2:C313">
    <sortCondition ref="B2:B313"/>
  </sortState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50"/>
  <sheetViews>
    <sheetView topLeftCell="C1" workbookViewId="0">
      <selection activeCell="I55" sqref="I55:J55"/>
    </sheetView>
  </sheetViews>
  <sheetFormatPr defaultColWidth="8.5546875" defaultRowHeight="13.8" x14ac:dyDescent="0.25"/>
  <cols>
    <col min="1" max="1" width="8.5546875" style="1"/>
    <col min="2" max="2" width="21.44140625" style="1" customWidth="1"/>
    <col min="3" max="4" width="12.5546875" style="1" bestFit="1" customWidth="1"/>
    <col min="5" max="5" width="8.5546875" style="1"/>
    <col min="6" max="6" width="27.44140625" style="1" customWidth="1"/>
    <col min="7" max="8" width="12.5546875" style="1" bestFit="1" customWidth="1"/>
    <col min="9" max="9" width="8.5546875" style="1"/>
    <col min="10" max="10" width="23.88671875" style="1" customWidth="1"/>
    <col min="11" max="12" width="11.109375" style="1" bestFit="1" customWidth="1"/>
    <col min="13" max="16384" width="8.5546875" style="1"/>
  </cols>
  <sheetData>
    <row r="2" spans="2:12" x14ac:dyDescent="0.25">
      <c r="B2" s="35" t="s">
        <v>184</v>
      </c>
      <c r="C2" s="50">
        <v>44197</v>
      </c>
      <c r="D2" s="50">
        <v>44562</v>
      </c>
      <c r="F2" s="35" t="s">
        <v>184</v>
      </c>
      <c r="G2" s="50">
        <v>44228</v>
      </c>
      <c r="H2" s="50">
        <v>44593</v>
      </c>
      <c r="J2" s="35" t="s">
        <v>184</v>
      </c>
      <c r="K2" s="50">
        <v>44256</v>
      </c>
      <c r="L2" s="50">
        <v>44621</v>
      </c>
    </row>
    <row r="3" spans="2:12" ht="27.6" x14ac:dyDescent="0.25">
      <c r="B3" s="48" t="s">
        <v>65</v>
      </c>
      <c r="C3" s="49" t="e">
        <f>VLOOKUP($B3,#REF!,5,0)</f>
        <v>#REF!</v>
      </c>
      <c r="D3" s="49" t="e">
        <f>VLOOKUP($B3,#REF!,8,0)</f>
        <v>#REF!</v>
      </c>
      <c r="F3" s="48" t="s">
        <v>65</v>
      </c>
      <c r="G3" s="49" t="e">
        <f>VLOOKUP($F3,#REF!,12,0)</f>
        <v>#REF!</v>
      </c>
      <c r="H3" s="49" t="e">
        <f>VLOOKUP($F3,#REF!,15,0)</f>
        <v>#REF!</v>
      </c>
      <c r="J3" s="48" t="s">
        <v>65</v>
      </c>
      <c r="K3" s="49" t="e">
        <f>VLOOKUP($J3,#REF!,19,0)</f>
        <v>#REF!</v>
      </c>
      <c r="L3" s="49" t="e">
        <f>VLOOKUP($J3,#REF!,22,0)</f>
        <v>#REF!</v>
      </c>
    </row>
    <row r="4" spans="2:12" ht="27.6" x14ac:dyDescent="0.25">
      <c r="B4" s="48" t="s">
        <v>59</v>
      </c>
      <c r="C4" s="49" t="e">
        <f>VLOOKUP($B4,#REF!,5,0)</f>
        <v>#REF!</v>
      </c>
      <c r="D4" s="49" t="e">
        <f>VLOOKUP($B4,#REF!,8,0)</f>
        <v>#REF!</v>
      </c>
      <c r="F4" s="48" t="s">
        <v>72</v>
      </c>
      <c r="G4" s="49" t="e">
        <f>VLOOKUP($F4,#REF!,12,0)</f>
        <v>#REF!</v>
      </c>
      <c r="H4" s="49" t="e">
        <f>VLOOKUP($F4,#REF!,15,0)</f>
        <v>#REF!</v>
      </c>
      <c r="J4" s="48" t="s">
        <v>59</v>
      </c>
      <c r="K4" s="49" t="e">
        <f>VLOOKUP($J4,#REF!,19,0)</f>
        <v>#REF!</v>
      </c>
      <c r="L4" s="49" t="e">
        <f>VLOOKUP($J4,#REF!,22,0)</f>
        <v>#REF!</v>
      </c>
    </row>
    <row r="5" spans="2:12" x14ac:dyDescent="0.25">
      <c r="B5" s="48" t="s">
        <v>72</v>
      </c>
      <c r="C5" s="49" t="e">
        <f>VLOOKUP($B5,#REF!,5,0)</f>
        <v>#REF!</v>
      </c>
      <c r="D5" s="49" t="e">
        <f>VLOOKUP($B5,#REF!,8,0)</f>
        <v>#REF!</v>
      </c>
      <c r="F5" s="48" t="s">
        <v>60</v>
      </c>
      <c r="G5" s="49" t="e">
        <f>VLOOKUP($F5,#REF!,12,0)</f>
        <v>#REF!</v>
      </c>
      <c r="H5" s="49" t="e">
        <f>VLOOKUP($F5,#REF!,15,0)</f>
        <v>#REF!</v>
      </c>
      <c r="J5" s="48" t="s">
        <v>72</v>
      </c>
      <c r="K5" s="49" t="e">
        <f>VLOOKUP($J5,#REF!,19,0)</f>
        <v>#REF!</v>
      </c>
      <c r="L5" s="49" t="e">
        <f>VLOOKUP($J5,#REF!,22,0)</f>
        <v>#REF!</v>
      </c>
    </row>
    <row r="6" spans="2:12" x14ac:dyDescent="0.25">
      <c r="B6" s="48" t="s">
        <v>60</v>
      </c>
      <c r="C6" s="49" t="e">
        <f>VLOOKUP($B6,#REF!,5,0)</f>
        <v>#REF!</v>
      </c>
      <c r="D6" s="49" t="e">
        <f>VLOOKUP($B6,#REF!,8,0)</f>
        <v>#REF!</v>
      </c>
      <c r="F6" s="48" t="s">
        <v>107</v>
      </c>
      <c r="G6" s="49" t="e">
        <f>VLOOKUP($F6,#REF!,12,0)</f>
        <v>#REF!</v>
      </c>
      <c r="H6" s="49" t="e">
        <f>VLOOKUP($F6,#REF!,15,0)</f>
        <v>#REF!</v>
      </c>
      <c r="J6" s="48" t="s">
        <v>60</v>
      </c>
      <c r="K6" s="49" t="e">
        <f>VLOOKUP($J6,#REF!,19,0)</f>
        <v>#REF!</v>
      </c>
      <c r="L6" s="49" t="e">
        <f>VLOOKUP($J6,#REF!,22,0)</f>
        <v>#REF!</v>
      </c>
    </row>
    <row r="7" spans="2:12" ht="27.6" x14ac:dyDescent="0.25">
      <c r="B7" s="48" t="s">
        <v>64</v>
      </c>
      <c r="C7" s="49" t="e">
        <f>VLOOKUP($B7,#REF!,5,0)</f>
        <v>#REF!</v>
      </c>
      <c r="D7" s="49" t="e">
        <f>VLOOKUP($B7,#REF!,8,0)</f>
        <v>#REF!</v>
      </c>
      <c r="F7" s="48" t="s">
        <v>59</v>
      </c>
      <c r="G7" s="49" t="e">
        <f>VLOOKUP($F7,#REF!,12,0)</f>
        <v>#REF!</v>
      </c>
      <c r="H7" s="49" t="e">
        <f>VLOOKUP($F7,#REF!,15,0)</f>
        <v>#REF!</v>
      </c>
      <c r="J7" s="48" t="s">
        <v>114</v>
      </c>
      <c r="K7" s="49" t="e">
        <f>VLOOKUP($J7,#REF!,19,0)</f>
        <v>#REF!</v>
      </c>
      <c r="L7" s="49" t="e">
        <f>VLOOKUP($J7,#REF!,22,0)</f>
        <v>#REF!</v>
      </c>
    </row>
    <row r="8" spans="2:12" x14ac:dyDescent="0.25">
      <c r="B8" s="48" t="s">
        <v>100</v>
      </c>
      <c r="C8" s="49" t="e">
        <f>VLOOKUP($B8,#REF!,5,0)</f>
        <v>#REF!</v>
      </c>
      <c r="D8" s="49" t="e">
        <f>VLOOKUP($B8,#REF!,8,0)</f>
        <v>#REF!</v>
      </c>
      <c r="F8" s="48" t="s">
        <v>100</v>
      </c>
      <c r="G8" s="49" t="e">
        <f>VLOOKUP($F8,#REF!,12,0)</f>
        <v>#REF!</v>
      </c>
      <c r="H8" s="49" t="e">
        <f>VLOOKUP($F8,#REF!,15,0)</f>
        <v>#REF!</v>
      </c>
      <c r="J8" s="48" t="s">
        <v>100</v>
      </c>
      <c r="K8" s="49" t="e">
        <f>VLOOKUP($J8,#REF!,19,0)</f>
        <v>#REF!</v>
      </c>
      <c r="L8" s="49" t="e">
        <f>VLOOKUP($J8,#REF!,22,0)</f>
        <v>#REF!</v>
      </c>
    </row>
    <row r="9" spans="2:12" x14ac:dyDescent="0.25">
      <c r="B9" s="48" t="s">
        <v>140</v>
      </c>
      <c r="C9" s="49" t="e">
        <f>VLOOKUP($B9,#REF!,5,0)</f>
        <v>#REF!</v>
      </c>
      <c r="D9" s="49" t="e">
        <f>VLOOKUP($B9,#REF!,8,0)</f>
        <v>#REF!</v>
      </c>
      <c r="F9" s="48" t="s">
        <v>114</v>
      </c>
      <c r="G9" s="49" t="e">
        <f>VLOOKUP($F9,#REF!,12,0)</f>
        <v>#REF!</v>
      </c>
      <c r="H9" s="49" t="e">
        <f>VLOOKUP($F9,#REF!,15,0)</f>
        <v>#REF!</v>
      </c>
      <c r="J9" s="48" t="s">
        <v>107</v>
      </c>
      <c r="K9" s="49" t="e">
        <f>VLOOKUP($J9,#REF!,19,0)</f>
        <v>#REF!</v>
      </c>
      <c r="L9" s="49" t="e">
        <f>VLOOKUP($J9,#REF!,22,0)</f>
        <v>#REF!</v>
      </c>
    </row>
    <row r="10" spans="2:12" x14ac:dyDescent="0.25">
      <c r="B10" s="48" t="s">
        <v>117</v>
      </c>
      <c r="C10" s="49" t="e">
        <f>VLOOKUP($B10,#REF!,5,0)</f>
        <v>#REF!</v>
      </c>
      <c r="D10" s="49" t="e">
        <f>VLOOKUP($B10,#REF!,8,0)</f>
        <v>#REF!</v>
      </c>
      <c r="F10" s="48" t="s">
        <v>57</v>
      </c>
      <c r="G10" s="49" t="e">
        <f>VLOOKUP($F10,#REF!,12,0)</f>
        <v>#REF!</v>
      </c>
      <c r="H10" s="49" t="e">
        <f>VLOOKUP($F10,#REF!,15,0)</f>
        <v>#REF!</v>
      </c>
      <c r="J10" s="48" t="s">
        <v>29</v>
      </c>
      <c r="K10" s="49" t="e">
        <f>VLOOKUP($J10,#REF!,19,0)</f>
        <v>#REF!</v>
      </c>
      <c r="L10" s="49" t="e">
        <f>VLOOKUP($J10,#REF!,22,0)</f>
        <v>#REF!</v>
      </c>
    </row>
    <row r="11" spans="2:12" x14ac:dyDescent="0.25">
      <c r="B11" s="48" t="s">
        <v>57</v>
      </c>
      <c r="C11" s="49" t="e">
        <f>VLOOKUP($B11,#REF!,5,0)</f>
        <v>#REF!</v>
      </c>
      <c r="D11" s="49" t="e">
        <f>VLOOKUP($B11,#REF!,8,0)</f>
        <v>#REF!</v>
      </c>
      <c r="F11" s="48" t="s">
        <v>82</v>
      </c>
      <c r="G11" s="49" t="e">
        <f>VLOOKUP($F11,#REF!,12,0)</f>
        <v>#REF!</v>
      </c>
      <c r="H11" s="49" t="e">
        <f>VLOOKUP($F11,#REF!,15,0)</f>
        <v>#REF!</v>
      </c>
      <c r="J11" s="48" t="s">
        <v>117</v>
      </c>
      <c r="K11" s="49" t="e">
        <f>VLOOKUP($J11,#REF!,19,0)</f>
        <v>#REF!</v>
      </c>
      <c r="L11" s="49" t="e">
        <f>VLOOKUP($J11,#REF!,22,0)</f>
        <v>#REF!</v>
      </c>
    </row>
    <row r="12" spans="2:12" ht="27.6" x14ac:dyDescent="0.25">
      <c r="B12" s="48" t="s">
        <v>114</v>
      </c>
      <c r="C12" s="49" t="e">
        <f>VLOOKUP($B12,#REF!,5,0)</f>
        <v>#REF!</v>
      </c>
      <c r="D12" s="49" t="e">
        <f>VLOOKUP($B12,#REF!,8,0)</f>
        <v>#REF!</v>
      </c>
      <c r="F12" s="48" t="s">
        <v>26</v>
      </c>
      <c r="G12" s="49" t="e">
        <f>VLOOKUP($F12,#REF!,12,0)</f>
        <v>#REF!</v>
      </c>
      <c r="H12" s="49" t="e">
        <f>VLOOKUP($F12,#REF!,15,0)</f>
        <v>#REF!</v>
      </c>
      <c r="J12" s="48" t="s">
        <v>57</v>
      </c>
      <c r="K12" s="49" t="e">
        <f>VLOOKUP($J12,#REF!,19,0)</f>
        <v>#REF!</v>
      </c>
      <c r="L12" s="49" t="e">
        <f>VLOOKUP($J12,#REF!,22,0)</f>
        <v>#REF!</v>
      </c>
    </row>
    <row r="13" spans="2:12" x14ac:dyDescent="0.25">
      <c r="B13" s="48" t="s">
        <v>109</v>
      </c>
      <c r="C13" s="49" t="e">
        <f>VLOOKUP($B13,#REF!,5,0)</f>
        <v>#REF!</v>
      </c>
      <c r="D13" s="49" t="e">
        <f>VLOOKUP($B13,#REF!,8,0)</f>
        <v>#REF!</v>
      </c>
      <c r="F13" s="48" t="s">
        <v>117</v>
      </c>
      <c r="G13" s="49" t="e">
        <f>VLOOKUP($F13,#REF!,12,0)</f>
        <v>#REF!</v>
      </c>
      <c r="H13" s="49" t="e">
        <f>VLOOKUP($F13,#REF!,15,0)</f>
        <v>#REF!</v>
      </c>
      <c r="J13" s="48" t="s">
        <v>33</v>
      </c>
      <c r="K13" s="49" t="e">
        <f>VLOOKUP($J13,#REF!,19,0)</f>
        <v>#REF!</v>
      </c>
      <c r="L13" s="49" t="e">
        <f>VLOOKUP($J13,#REF!,22,0)</f>
        <v>#REF!</v>
      </c>
    </row>
    <row r="14" spans="2:12" x14ac:dyDescent="0.25">
      <c r="B14" s="48" t="s">
        <v>26</v>
      </c>
      <c r="C14" s="49" t="e">
        <f>VLOOKUP($B14,#REF!,5,0)</f>
        <v>#REF!</v>
      </c>
      <c r="D14" s="49" t="e">
        <f>VLOOKUP($B14,#REF!,8,0)</f>
        <v>#REF!</v>
      </c>
      <c r="F14" s="48" t="s">
        <v>29</v>
      </c>
      <c r="G14" s="49" t="e">
        <f>VLOOKUP($F14,#REF!,12,0)</f>
        <v>#REF!</v>
      </c>
      <c r="H14" s="49" t="e">
        <f>VLOOKUP($F14,#REF!,15,0)</f>
        <v>#REF!</v>
      </c>
      <c r="J14" s="48" t="s">
        <v>26</v>
      </c>
      <c r="K14" s="49" t="e">
        <f>VLOOKUP($J14,#REF!,19,0)</f>
        <v>#REF!</v>
      </c>
      <c r="L14" s="49" t="e">
        <f>VLOOKUP($J14,#REF!,22,0)</f>
        <v>#REF!</v>
      </c>
    </row>
    <row r="15" spans="2:12" x14ac:dyDescent="0.25">
      <c r="B15" s="48" t="s">
        <v>29</v>
      </c>
      <c r="C15" s="49" t="e">
        <f>VLOOKUP($B15,#REF!,5,0)</f>
        <v>#REF!</v>
      </c>
      <c r="D15" s="49" t="e">
        <f>VLOOKUP($B15,#REF!,8,0)</f>
        <v>#REF!</v>
      </c>
      <c r="F15" s="48" t="s">
        <v>33</v>
      </c>
      <c r="G15" s="49" t="e">
        <f>VLOOKUP($F15,#REF!,12,0)</f>
        <v>#REF!</v>
      </c>
      <c r="H15" s="49" t="e">
        <f>VLOOKUP($F15,#REF!,15,0)</f>
        <v>#REF!</v>
      </c>
      <c r="J15" s="48" t="s">
        <v>108</v>
      </c>
      <c r="K15" s="49" t="e">
        <f>VLOOKUP($J15,#REF!,19,0)</f>
        <v>#REF!</v>
      </c>
      <c r="L15" s="49" t="e">
        <f>VLOOKUP($J15,#REF!,22,0)</f>
        <v>#REF!</v>
      </c>
    </row>
    <row r="16" spans="2:12" ht="27.6" x14ac:dyDescent="0.25">
      <c r="B16" s="48" t="s">
        <v>105</v>
      </c>
      <c r="C16" s="49" t="e">
        <f>VLOOKUP($B16,#REF!,5,0)</f>
        <v>#REF!</v>
      </c>
      <c r="D16" s="49" t="e">
        <f>VLOOKUP($B16,#REF!,8,0)</f>
        <v>#REF!</v>
      </c>
      <c r="F16" s="48" t="s">
        <v>109</v>
      </c>
      <c r="G16" s="49" t="e">
        <f>VLOOKUP($F16,#REF!,12,0)</f>
        <v>#REF!</v>
      </c>
      <c r="H16" s="49" t="e">
        <f>VLOOKUP($F16,#REF!,15,0)</f>
        <v>#REF!</v>
      </c>
      <c r="J16" s="48" t="s">
        <v>109</v>
      </c>
      <c r="K16" s="49" t="e">
        <f>VLOOKUP($J16,#REF!,19,0)</f>
        <v>#REF!</v>
      </c>
      <c r="L16" s="49" t="e">
        <f>VLOOKUP($J16,#REF!,22,0)</f>
        <v>#REF!</v>
      </c>
    </row>
    <row r="17" spans="2:12" x14ac:dyDescent="0.25">
      <c r="B17" s="48" t="s">
        <v>33</v>
      </c>
      <c r="C17" s="49" t="e">
        <f>VLOOKUP($B17,#REF!,5,0)</f>
        <v>#REF!</v>
      </c>
      <c r="D17" s="49" t="e">
        <f>VLOOKUP($B17,#REF!,8,0)</f>
        <v>#REF!</v>
      </c>
      <c r="F17" s="48" t="s">
        <v>108</v>
      </c>
      <c r="G17" s="49" t="e">
        <f>VLOOKUP($F17,#REF!,12,0)</f>
        <v>#REF!</v>
      </c>
      <c r="H17" s="49" t="e">
        <f>VLOOKUP($F17,#REF!,15,0)</f>
        <v>#REF!</v>
      </c>
      <c r="J17" s="48" t="s">
        <v>56</v>
      </c>
      <c r="K17" s="49" t="e">
        <f>VLOOKUP($J17,#REF!,19,0)</f>
        <v>#REF!</v>
      </c>
      <c r="L17" s="49" t="e">
        <f>VLOOKUP($J17,#REF!,22,0)</f>
        <v>#REF!</v>
      </c>
    </row>
    <row r="18" spans="2:12" x14ac:dyDescent="0.25">
      <c r="B18" s="48" t="s">
        <v>107</v>
      </c>
      <c r="C18" s="49" t="e">
        <f>VLOOKUP($B18,#REF!,5,0)</f>
        <v>#REF!</v>
      </c>
      <c r="D18" s="49" t="e">
        <f>VLOOKUP($B18,#REF!,8,0)</f>
        <v>#REF!</v>
      </c>
      <c r="F18" s="48" t="s">
        <v>56</v>
      </c>
      <c r="G18" s="49" t="e">
        <f>VLOOKUP($F18,#REF!,12,0)</f>
        <v>#REF!</v>
      </c>
      <c r="H18" s="49" t="e">
        <f>VLOOKUP($F18,#REF!,15,0)</f>
        <v>#REF!</v>
      </c>
      <c r="J18" s="48" t="s">
        <v>84</v>
      </c>
      <c r="K18" s="49" t="e">
        <f>VLOOKUP($J18,#REF!,19,0)</f>
        <v>#REF!</v>
      </c>
      <c r="L18" s="49" t="e">
        <f>VLOOKUP($J18,#REF!,22,0)</f>
        <v>#REF!</v>
      </c>
    </row>
    <row r="19" spans="2:12" x14ac:dyDescent="0.25">
      <c r="B19" s="48" t="s">
        <v>82</v>
      </c>
      <c r="C19" s="49" t="e">
        <f>VLOOKUP($B19,#REF!,5,0)</f>
        <v>#REF!</v>
      </c>
      <c r="D19" s="49" t="e">
        <f>VLOOKUP($B19,#REF!,8,0)</f>
        <v>#REF!</v>
      </c>
      <c r="F19" s="48" t="s">
        <v>22</v>
      </c>
      <c r="G19" s="49" t="e">
        <f>VLOOKUP($F19,#REF!,12,0)</f>
        <v>#REF!</v>
      </c>
      <c r="H19" s="49" t="e">
        <f>VLOOKUP($F19,#REF!,15,0)</f>
        <v>#REF!</v>
      </c>
      <c r="J19" s="48" t="s">
        <v>64</v>
      </c>
      <c r="K19" s="49" t="e">
        <f>VLOOKUP($J19,#REF!,19,0)</f>
        <v>#REF!</v>
      </c>
      <c r="L19" s="49" t="e">
        <f>VLOOKUP($J19,#REF!,22,0)</f>
        <v>#REF!</v>
      </c>
    </row>
    <row r="20" spans="2:12" ht="27.6" x14ac:dyDescent="0.25">
      <c r="B20" s="48" t="s">
        <v>106</v>
      </c>
      <c r="C20" s="49" t="e">
        <f>VLOOKUP($B20,#REF!,5,0)</f>
        <v>#REF!</v>
      </c>
      <c r="D20" s="49" t="e">
        <f>VLOOKUP($B20,#REF!,8,0)</f>
        <v>#REF!</v>
      </c>
      <c r="F20" s="48" t="s">
        <v>80</v>
      </c>
      <c r="G20" s="49" t="e">
        <f>VLOOKUP($F20,#REF!,12,0)</f>
        <v>#REF!</v>
      </c>
      <c r="H20" s="49" t="e">
        <f>VLOOKUP($F20,#REF!,15,0)</f>
        <v>#REF!</v>
      </c>
      <c r="J20" s="48" t="s">
        <v>147</v>
      </c>
      <c r="K20" s="49" t="e">
        <f>VLOOKUP($J20,#REF!,19,0)</f>
        <v>#REF!</v>
      </c>
      <c r="L20" s="49" t="e">
        <f>VLOOKUP($J20,#REF!,22,0)</f>
        <v>#REF!</v>
      </c>
    </row>
    <row r="21" spans="2:12" ht="27.6" x14ac:dyDescent="0.25">
      <c r="B21" s="48" t="s">
        <v>22</v>
      </c>
      <c r="C21" s="49" t="e">
        <f>VLOOKUP($B21,#REF!,5,0)</f>
        <v>#REF!</v>
      </c>
      <c r="D21" s="49" t="e">
        <f>VLOOKUP($B21,#REF!,8,0)</f>
        <v>#REF!</v>
      </c>
      <c r="F21" s="48" t="s">
        <v>147</v>
      </c>
      <c r="G21" s="49" t="e">
        <f>VLOOKUP($F21,#REF!,12,0)</f>
        <v>#REF!</v>
      </c>
      <c r="H21" s="49" t="e">
        <f>VLOOKUP($F21,#REF!,15,0)</f>
        <v>#REF!</v>
      </c>
      <c r="J21" s="48" t="s">
        <v>113</v>
      </c>
      <c r="K21" s="49" t="e">
        <f>VLOOKUP($J21,#REF!,19,0)</f>
        <v>#REF!</v>
      </c>
      <c r="L21" s="49" t="e">
        <f>VLOOKUP($J21,#REF!,22,0)</f>
        <v>#REF!</v>
      </c>
    </row>
    <row r="22" spans="2:12" ht="27.6" x14ac:dyDescent="0.25">
      <c r="B22" s="48" t="s">
        <v>108</v>
      </c>
      <c r="C22" s="49" t="e">
        <f>VLOOKUP($B22,#REF!,5,0)</f>
        <v>#REF!</v>
      </c>
      <c r="D22" s="49" t="e">
        <f>VLOOKUP($B22,#REF!,8,0)</f>
        <v>#REF!</v>
      </c>
      <c r="F22" s="48" t="s">
        <v>62</v>
      </c>
      <c r="G22" s="49" t="e">
        <f>VLOOKUP($F22,#REF!,12,0)</f>
        <v>#REF!</v>
      </c>
      <c r="H22" s="49" t="e">
        <f>VLOOKUP($F22,#REF!,15,0)</f>
        <v>#REF!</v>
      </c>
      <c r="J22" s="48" t="s">
        <v>82</v>
      </c>
      <c r="K22" s="49" t="e">
        <f>VLOOKUP($J22,#REF!,19,0)</f>
        <v>#REF!</v>
      </c>
      <c r="L22" s="49" t="e">
        <f>VLOOKUP($J22,#REF!,22,0)</f>
        <v>#REF!</v>
      </c>
    </row>
    <row r="23" spans="2:12" ht="27.6" x14ac:dyDescent="0.25">
      <c r="B23" s="48" t="s">
        <v>91</v>
      </c>
      <c r="C23" s="49" t="e">
        <f>VLOOKUP($B23,#REF!,5,0)</f>
        <v>#REF!</v>
      </c>
      <c r="D23" s="49" t="e">
        <f>VLOOKUP($B23,#REF!,8,0)</f>
        <v>#REF!</v>
      </c>
      <c r="F23" s="48" t="s">
        <v>150</v>
      </c>
      <c r="G23" s="49" t="e">
        <f>VLOOKUP($F23,#REF!,12,0)</f>
        <v>#REF!</v>
      </c>
      <c r="H23" s="49" t="e">
        <f>VLOOKUP($F23,#REF!,15,0)</f>
        <v>#REF!</v>
      </c>
      <c r="J23" s="48" t="s">
        <v>80</v>
      </c>
      <c r="K23" s="49" t="e">
        <f>VLOOKUP($J23,#REF!,19,0)</f>
        <v>#REF!</v>
      </c>
      <c r="L23" s="49" t="e">
        <f>VLOOKUP($J23,#REF!,22,0)</f>
        <v>#REF!</v>
      </c>
    </row>
    <row r="24" spans="2:12" ht="27.6" x14ac:dyDescent="0.25">
      <c r="B24" s="48" t="s">
        <v>56</v>
      </c>
      <c r="C24" s="49" t="e">
        <f>VLOOKUP($B24,#REF!,5,0)</f>
        <v>#REF!</v>
      </c>
      <c r="D24" s="49" t="e">
        <f>VLOOKUP($B24,#REF!,8,0)</f>
        <v>#REF!</v>
      </c>
      <c r="F24" s="48" t="s">
        <v>84</v>
      </c>
      <c r="G24" s="49" t="e">
        <f>VLOOKUP($F24,#REF!,12,0)</f>
        <v>#REF!</v>
      </c>
      <c r="H24" s="49" t="e">
        <f>VLOOKUP($F24,#REF!,15,0)</f>
        <v>#REF!</v>
      </c>
      <c r="J24" s="48" t="s">
        <v>62</v>
      </c>
      <c r="K24" s="49" t="e">
        <f>VLOOKUP($J24,#REF!,19,0)</f>
        <v>#REF!</v>
      </c>
      <c r="L24" s="49" t="e">
        <f>VLOOKUP($J24,#REF!,22,0)</f>
        <v>#REF!</v>
      </c>
    </row>
    <row r="25" spans="2:12" x14ac:dyDescent="0.25">
      <c r="B25" s="48" t="s">
        <v>80</v>
      </c>
      <c r="C25" s="49" t="e">
        <f>VLOOKUP($B25,#REF!,5,0)</f>
        <v>#REF!</v>
      </c>
      <c r="D25" s="49" t="e">
        <f>VLOOKUP($B25,#REF!,8,0)</f>
        <v>#REF!</v>
      </c>
      <c r="F25" s="48" t="s">
        <v>91</v>
      </c>
      <c r="G25" s="49" t="e">
        <f>VLOOKUP($F25,#REF!,12,0)</f>
        <v>#REF!</v>
      </c>
      <c r="H25" s="49" t="e">
        <f>VLOOKUP($F25,#REF!,15,0)</f>
        <v>#REF!</v>
      </c>
      <c r="J25" s="48" t="s">
        <v>22</v>
      </c>
      <c r="K25" s="49" t="e">
        <f>VLOOKUP($J25,#REF!,19,0)</f>
        <v>#REF!</v>
      </c>
      <c r="L25" s="49" t="e">
        <f>VLOOKUP($J25,#REF!,22,0)</f>
        <v>#REF!</v>
      </c>
    </row>
    <row r="26" spans="2:12" ht="27.6" x14ac:dyDescent="0.25">
      <c r="B26" s="48" t="s">
        <v>147</v>
      </c>
      <c r="C26" s="49" t="e">
        <f>VLOOKUP($B26,#REF!,5,0)</f>
        <v>#REF!</v>
      </c>
      <c r="D26" s="49" t="e">
        <f>VLOOKUP($B26,#REF!,8,0)</f>
        <v>#REF!</v>
      </c>
      <c r="F26" s="48" t="s">
        <v>75</v>
      </c>
      <c r="G26" s="49" t="e">
        <f>VLOOKUP($F26,#REF!,12,0)</f>
        <v>#REF!</v>
      </c>
      <c r="H26" s="49" t="e">
        <f>VLOOKUP($F26,#REF!,15,0)</f>
        <v>#REF!</v>
      </c>
      <c r="J26" s="48" t="s">
        <v>269</v>
      </c>
      <c r="K26" s="49" t="e">
        <f>VLOOKUP($J26,#REF!,19,0)</f>
        <v>#REF!</v>
      </c>
      <c r="L26" s="49" t="e">
        <f>VLOOKUP($J26,#REF!,22,0)</f>
        <v>#REF!</v>
      </c>
    </row>
    <row r="27" spans="2:12" x14ac:dyDescent="0.25">
      <c r="B27" s="48" t="s">
        <v>62</v>
      </c>
      <c r="C27" s="49" t="e">
        <f>VLOOKUP($B27,#REF!,5,0)</f>
        <v>#REF!</v>
      </c>
      <c r="D27" s="49" t="e">
        <f>VLOOKUP($B27,#REF!,8,0)</f>
        <v>#REF!</v>
      </c>
      <c r="F27" s="48" t="s">
        <v>70</v>
      </c>
      <c r="G27" s="49" t="e">
        <f>VLOOKUP($F27,#REF!,12,0)</f>
        <v>#REF!</v>
      </c>
      <c r="H27" s="49" t="e">
        <f>VLOOKUP($F27,#REF!,15,0)</f>
        <v>#REF!</v>
      </c>
      <c r="J27" s="48" t="s">
        <v>91</v>
      </c>
      <c r="K27" s="49" t="e">
        <f>VLOOKUP($J27,#REF!,19,0)</f>
        <v>#REF!</v>
      </c>
      <c r="L27" s="49" t="e">
        <f>VLOOKUP($J27,#REF!,22,0)</f>
        <v>#REF!</v>
      </c>
    </row>
    <row r="28" spans="2:12" x14ac:dyDescent="0.25">
      <c r="B28" s="48" t="s">
        <v>84</v>
      </c>
      <c r="C28" s="49" t="e">
        <f>VLOOKUP($B28,#REF!,5,0)</f>
        <v>#REF!</v>
      </c>
      <c r="D28" s="49" t="e">
        <f>VLOOKUP($B28,#REF!,8,0)</f>
        <v>#REF!</v>
      </c>
      <c r="F28" s="48" t="s">
        <v>58</v>
      </c>
      <c r="G28" s="49" t="e">
        <f>VLOOKUP($F28,#REF!,12,0)</f>
        <v>#REF!</v>
      </c>
      <c r="H28" s="49" t="e">
        <f>VLOOKUP($F28,#REF!,15,0)</f>
        <v>#REF!</v>
      </c>
      <c r="J28" s="48" t="s">
        <v>75</v>
      </c>
      <c r="K28" s="49" t="e">
        <f>VLOOKUP($J28,#REF!,19,0)</f>
        <v>#REF!</v>
      </c>
      <c r="L28" s="49" t="e">
        <f>VLOOKUP($J28,#REF!,22,0)</f>
        <v>#REF!</v>
      </c>
    </row>
    <row r="29" spans="2:12" ht="27.6" x14ac:dyDescent="0.25">
      <c r="B29" s="48" t="s">
        <v>32</v>
      </c>
      <c r="C29" s="49" t="e">
        <f>VLOOKUP($B29,#REF!,5,0)</f>
        <v>#REF!</v>
      </c>
      <c r="D29" s="49" t="e">
        <f>VLOOKUP($B29,#REF!,8,0)</f>
        <v>#REF!</v>
      </c>
      <c r="F29" s="48" t="s">
        <v>52</v>
      </c>
      <c r="G29" s="49" t="e">
        <f>VLOOKUP($F29,#REF!,12,0)</f>
        <v>#REF!</v>
      </c>
      <c r="H29" s="49" t="e">
        <f>VLOOKUP($F29,#REF!,15,0)</f>
        <v>#REF!</v>
      </c>
      <c r="J29" s="48" t="s">
        <v>150</v>
      </c>
      <c r="K29" s="49" t="e">
        <f>VLOOKUP($J29,#REF!,19,0)</f>
        <v>#REF!</v>
      </c>
      <c r="L29" s="49" t="e">
        <f>VLOOKUP($J29,#REF!,22,0)</f>
        <v>#REF!</v>
      </c>
    </row>
    <row r="30" spans="2:12" x14ac:dyDescent="0.25">
      <c r="B30" s="48" t="s">
        <v>70</v>
      </c>
      <c r="C30" s="49" t="e">
        <f>VLOOKUP($B30,#REF!,5,0)</f>
        <v>#REF!</v>
      </c>
      <c r="D30" s="49" t="e">
        <f>VLOOKUP($B30,#REF!,8,0)</f>
        <v>#REF!</v>
      </c>
      <c r="F30" s="48" t="s">
        <v>32</v>
      </c>
      <c r="G30" s="49" t="e">
        <f>VLOOKUP($F30,#REF!,12,0)</f>
        <v>#REF!</v>
      </c>
      <c r="H30" s="49" t="e">
        <f>VLOOKUP($F30,#REF!,15,0)</f>
        <v>#REF!</v>
      </c>
      <c r="J30" s="48" t="s">
        <v>143</v>
      </c>
      <c r="K30" s="49" t="e">
        <f>VLOOKUP($J30,#REF!,19,0)</f>
        <v>#REF!</v>
      </c>
      <c r="L30" s="49" t="e">
        <f>VLOOKUP($J30,#REF!,22,0)</f>
        <v>#REF!</v>
      </c>
    </row>
    <row r="31" spans="2:12" x14ac:dyDescent="0.25">
      <c r="B31" s="48" t="s">
        <v>163</v>
      </c>
      <c r="C31" s="49" t="e">
        <f>VLOOKUP($B31,#REF!,5,0)</f>
        <v>#REF!</v>
      </c>
      <c r="D31" s="49" t="e">
        <f>VLOOKUP($B31,#REF!,8,0)</f>
        <v>#REF!</v>
      </c>
      <c r="F31" s="48" t="s">
        <v>16</v>
      </c>
      <c r="G31" s="49" t="e">
        <f>VLOOKUP($F31,#REF!,12,0)</f>
        <v>#REF!</v>
      </c>
      <c r="H31" s="49" t="e">
        <f>VLOOKUP($F31,#REF!,15,0)</f>
        <v>#REF!</v>
      </c>
      <c r="J31" s="48" t="s">
        <v>16</v>
      </c>
      <c r="K31" s="49" t="e">
        <f>VLOOKUP($J31,#REF!,19,0)</f>
        <v>#REF!</v>
      </c>
      <c r="L31" s="49" t="e">
        <f>VLOOKUP($J31,#REF!,22,0)</f>
        <v>#REF!</v>
      </c>
    </row>
    <row r="32" spans="2:12" x14ac:dyDescent="0.25">
      <c r="B32" s="48" t="s">
        <v>58</v>
      </c>
      <c r="C32" s="49" t="e">
        <f>VLOOKUP($B32,#REF!,5,0)</f>
        <v>#REF!</v>
      </c>
      <c r="D32" s="49" t="e">
        <f>VLOOKUP($B32,#REF!,8,0)</f>
        <v>#REF!</v>
      </c>
      <c r="F32" s="48" t="s">
        <v>78</v>
      </c>
      <c r="G32" s="49" t="e">
        <f>VLOOKUP($F32,#REF!,12,0)</f>
        <v>#REF!</v>
      </c>
      <c r="H32" s="49" t="e">
        <f>VLOOKUP($F32,#REF!,15,0)</f>
        <v>#REF!</v>
      </c>
      <c r="J32" s="48" t="s">
        <v>66</v>
      </c>
      <c r="K32" s="49" t="e">
        <f>VLOOKUP($J32,#REF!,19,0)</f>
        <v>#REF!</v>
      </c>
      <c r="L32" s="49" t="e">
        <f>VLOOKUP($J32,#REF!,22,0)</f>
        <v>#REF!</v>
      </c>
    </row>
    <row r="33" spans="2:12" x14ac:dyDescent="0.25">
      <c r="B33" s="48" t="s">
        <v>66</v>
      </c>
      <c r="C33" s="49" t="e">
        <f>VLOOKUP($B33,#REF!,5,0)</f>
        <v>#REF!</v>
      </c>
      <c r="D33" s="49" t="e">
        <f>VLOOKUP($B33,#REF!,8,0)</f>
        <v>#REF!</v>
      </c>
      <c r="F33" s="48" t="s">
        <v>50</v>
      </c>
      <c r="G33" s="49" t="e">
        <f>VLOOKUP($F33,#REF!,12,0)</f>
        <v>#REF!</v>
      </c>
      <c r="H33" s="49" t="e">
        <f>VLOOKUP($F33,#REF!,15,0)</f>
        <v>#REF!</v>
      </c>
      <c r="J33" s="48" t="s">
        <v>155</v>
      </c>
      <c r="K33" s="49" t="e">
        <f>VLOOKUP($J33,#REF!,19,0)</f>
        <v>#REF!</v>
      </c>
      <c r="L33" s="49" t="e">
        <f>VLOOKUP($J33,#REF!,22,0)</f>
        <v>#REF!</v>
      </c>
    </row>
    <row r="34" spans="2:12" x14ac:dyDescent="0.25">
      <c r="B34" s="48" t="s">
        <v>52</v>
      </c>
      <c r="C34" s="49" t="e">
        <f>VLOOKUP($B34,#REF!,5,0)</f>
        <v>#REF!</v>
      </c>
      <c r="D34" s="49" t="e">
        <f>VLOOKUP($B34,#REF!,8,0)</f>
        <v>#REF!</v>
      </c>
      <c r="F34" s="48" t="s">
        <v>51</v>
      </c>
      <c r="G34" s="49" t="e">
        <f>VLOOKUP($F34,#REF!,12,0)</f>
        <v>#REF!</v>
      </c>
      <c r="H34" s="49" t="e">
        <f>VLOOKUP($F34,#REF!,15,0)</f>
        <v>#REF!</v>
      </c>
      <c r="J34" s="48" t="s">
        <v>78</v>
      </c>
      <c r="K34" s="49" t="e">
        <f>VLOOKUP($J34,#REF!,19,0)</f>
        <v>#REF!</v>
      </c>
      <c r="L34" s="49" t="e">
        <f>VLOOKUP($J34,#REF!,22,0)</f>
        <v>#REF!</v>
      </c>
    </row>
    <row r="35" spans="2:12" ht="41.4" x14ac:dyDescent="0.25">
      <c r="B35" s="48" t="s">
        <v>150</v>
      </c>
      <c r="C35" s="49" t="e">
        <f>VLOOKUP($B35,#REF!,5,0)</f>
        <v>#REF!</v>
      </c>
      <c r="D35" s="49" t="e">
        <f>VLOOKUP($B35,#REF!,8,0)</f>
        <v>#REF!</v>
      </c>
      <c r="F35" s="48" t="s">
        <v>143</v>
      </c>
      <c r="G35" s="49" t="e">
        <f>VLOOKUP($F35,#REF!,12,0)</f>
        <v>#REF!</v>
      </c>
      <c r="H35" s="49" t="e">
        <f>VLOOKUP($F35,#REF!,15,0)</f>
        <v>#REF!</v>
      </c>
      <c r="J35" s="48" t="s">
        <v>50</v>
      </c>
      <c r="K35" s="49" t="e">
        <f>VLOOKUP($J35,#REF!,19,0)</f>
        <v>#REF!</v>
      </c>
      <c r="L35" s="49" t="e">
        <f>VLOOKUP($J35,#REF!,22,0)</f>
        <v>#REF!</v>
      </c>
    </row>
    <row r="36" spans="2:12" x14ac:dyDescent="0.25">
      <c r="B36" s="48" t="s">
        <v>155</v>
      </c>
      <c r="C36" s="49" t="e">
        <f>VLOOKUP($B36,#REF!,5,0)</f>
        <v>#REF!</v>
      </c>
      <c r="D36" s="49" t="e">
        <f>VLOOKUP($B36,#REF!,8,0)</f>
        <v>#REF!</v>
      </c>
      <c r="F36" s="48" t="s">
        <v>155</v>
      </c>
      <c r="G36" s="49" t="e">
        <f>VLOOKUP($F36,#REF!,12,0)</f>
        <v>#REF!</v>
      </c>
      <c r="H36" s="49" t="e">
        <f>VLOOKUP($F36,#REF!,15,0)</f>
        <v>#REF!</v>
      </c>
      <c r="J36" s="48" t="s">
        <v>58</v>
      </c>
      <c r="K36" s="49" t="e">
        <f>VLOOKUP($J36,#REF!,19,0)</f>
        <v>#REF!</v>
      </c>
      <c r="L36" s="49" t="e">
        <f>VLOOKUP($J36,#REF!,22,0)</f>
        <v>#REF!</v>
      </c>
    </row>
    <row r="37" spans="2:12" x14ac:dyDescent="0.25">
      <c r="B37" s="48" t="s">
        <v>51</v>
      </c>
      <c r="C37" s="49" t="e">
        <f>VLOOKUP($B37,#REF!,5,0)</f>
        <v>#REF!</v>
      </c>
      <c r="D37" s="49" t="e">
        <f>VLOOKUP($B37,#REF!,8,0)</f>
        <v>#REF!</v>
      </c>
      <c r="F37" s="48" t="s">
        <v>77</v>
      </c>
      <c r="G37" s="49" t="e">
        <f>VLOOKUP($F37,#REF!,12,0)</f>
        <v>#REF!</v>
      </c>
      <c r="H37" s="49" t="e">
        <f>VLOOKUP($F37,#REF!,15,0)</f>
        <v>#REF!</v>
      </c>
      <c r="J37" s="48" t="s">
        <v>193</v>
      </c>
      <c r="K37" s="49" t="e">
        <f>VLOOKUP($J37,#REF!,19,0)</f>
        <v>#REF!</v>
      </c>
      <c r="L37" s="49" t="e">
        <f>VLOOKUP($J37,#REF!,22,0)</f>
        <v>#REF!</v>
      </c>
    </row>
    <row r="38" spans="2:12" x14ac:dyDescent="0.25">
      <c r="B38" s="48" t="s">
        <v>16</v>
      </c>
      <c r="C38" s="49" t="e">
        <f>VLOOKUP($B38,#REF!,5,0)</f>
        <v>#REF!</v>
      </c>
      <c r="D38" s="49" t="e">
        <f>VLOOKUP($B38,#REF!,8,0)</f>
        <v>#REF!</v>
      </c>
      <c r="F38" s="48" t="s">
        <v>115</v>
      </c>
      <c r="G38" s="49" t="e">
        <f>VLOOKUP($F38,#REF!,12,0)</f>
        <v>#REF!</v>
      </c>
      <c r="H38" s="49" t="e">
        <f>VLOOKUP($F38,#REF!,15,0)</f>
        <v>#REF!</v>
      </c>
      <c r="J38" s="48" t="s">
        <v>115</v>
      </c>
      <c r="K38" s="49" t="e">
        <f>VLOOKUP($J38,#REF!,19,0)</f>
        <v>#REF!</v>
      </c>
      <c r="L38" s="49" t="e">
        <f>VLOOKUP($J38,#REF!,22,0)</f>
        <v>#REF!</v>
      </c>
    </row>
    <row r="39" spans="2:12" x14ac:dyDescent="0.25">
      <c r="B39" s="48" t="s">
        <v>50</v>
      </c>
      <c r="C39" s="49" t="e">
        <f>VLOOKUP($B39,#REF!,5,0)</f>
        <v>#REF!</v>
      </c>
      <c r="D39" s="49" t="e">
        <f>VLOOKUP($B39,#REF!,8,0)</f>
        <v>#REF!</v>
      </c>
      <c r="F39" s="48" t="s">
        <v>146</v>
      </c>
      <c r="G39" s="49" t="e">
        <f>VLOOKUP($F39,#REF!,12,0)</f>
        <v>#REF!</v>
      </c>
      <c r="H39" s="49" t="e">
        <f>VLOOKUP($F39,#REF!,15,0)</f>
        <v>#REF!</v>
      </c>
      <c r="J39" s="48" t="s">
        <v>204</v>
      </c>
      <c r="K39" s="49" t="e">
        <f>VLOOKUP($J39,#REF!,19,0)</f>
        <v>#REF!</v>
      </c>
      <c r="L39" s="49" t="e">
        <f>VLOOKUP($J39,#REF!,22,0)</f>
        <v>#REF!</v>
      </c>
    </row>
    <row r="40" spans="2:12" x14ac:dyDescent="0.25">
      <c r="B40" s="48" t="s">
        <v>115</v>
      </c>
      <c r="C40" s="49" t="e">
        <f>VLOOKUP($B40,#REF!,5,0)</f>
        <v>#REF!</v>
      </c>
      <c r="D40" s="49" t="e">
        <f>VLOOKUP($B40,#REF!,8,0)</f>
        <v>#REF!</v>
      </c>
      <c r="F40" s="48" t="s">
        <v>66</v>
      </c>
      <c r="G40" s="49" t="e">
        <f>VLOOKUP($F40,#REF!,12,0)</f>
        <v>#REF!</v>
      </c>
      <c r="H40" s="49" t="e">
        <f>VLOOKUP($F40,#REF!,15,0)</f>
        <v>#REF!</v>
      </c>
      <c r="J40" s="48" t="s">
        <v>144</v>
      </c>
      <c r="K40" s="49" t="e">
        <f>VLOOKUP($J40,#REF!,19,0)</f>
        <v>#REF!</v>
      </c>
      <c r="L40" s="49" t="e">
        <f>VLOOKUP($J40,#REF!,22,0)</f>
        <v>#REF!</v>
      </c>
    </row>
    <row r="41" spans="2:12" x14ac:dyDescent="0.25">
      <c r="B41" s="48" t="s">
        <v>78</v>
      </c>
      <c r="C41" s="49" t="e">
        <f>VLOOKUP($B41,#REF!,5,0)</f>
        <v>#REF!</v>
      </c>
      <c r="D41" s="49" t="e">
        <f>VLOOKUP($B41,#REF!,8,0)</f>
        <v>#REF!</v>
      </c>
      <c r="F41" s="48" t="s">
        <v>269</v>
      </c>
      <c r="G41" s="49" t="e">
        <f>VLOOKUP($F41,#REF!,12,0)</f>
        <v>#REF!</v>
      </c>
      <c r="H41" s="49" t="e">
        <f>VLOOKUP($F41,#REF!,15,0)</f>
        <v>#REF!</v>
      </c>
      <c r="J41" s="48" t="s">
        <v>105</v>
      </c>
      <c r="K41" s="49" t="e">
        <f>VLOOKUP($J41,#REF!,19,0)</f>
        <v>#REF!</v>
      </c>
      <c r="L41" s="49" t="e">
        <f>VLOOKUP($J41,#REF!,22,0)</f>
        <v>#REF!</v>
      </c>
    </row>
    <row r="42" spans="2:12" ht="27.6" x14ac:dyDescent="0.25">
      <c r="B42" s="48" t="s">
        <v>77</v>
      </c>
      <c r="C42" s="49" t="e">
        <f>VLOOKUP($B42,#REF!,5,0)</f>
        <v>#REF!</v>
      </c>
      <c r="D42" s="49" t="e">
        <f>VLOOKUP($B42,#REF!,8,0)</f>
        <v>#REF!</v>
      </c>
      <c r="F42" s="48" t="s">
        <v>144</v>
      </c>
      <c r="G42" s="49" t="e">
        <f>VLOOKUP($F42,#REF!,12,0)</f>
        <v>#REF!</v>
      </c>
      <c r="H42" s="49" t="e">
        <f>VLOOKUP($F42,#REF!,15,0)</f>
        <v>#REF!</v>
      </c>
      <c r="J42" s="48" t="s">
        <v>32</v>
      </c>
      <c r="K42" s="49" t="e">
        <f>VLOOKUP($J42,#REF!,19,0)</f>
        <v>#REF!</v>
      </c>
      <c r="L42" s="49" t="e">
        <f>VLOOKUP($J42,#REF!,22,0)</f>
        <v>#REF!</v>
      </c>
    </row>
    <row r="43" spans="2:12" x14ac:dyDescent="0.25">
      <c r="B43" s="48" t="s">
        <v>75</v>
      </c>
      <c r="C43" s="49" t="e">
        <f>VLOOKUP($B43,#REF!,5,0)</f>
        <v>#REF!</v>
      </c>
      <c r="D43" s="49" t="e">
        <f>VLOOKUP($B43,#REF!,8,0)</f>
        <v>#REF!</v>
      </c>
      <c r="F43" s="48" t="s">
        <v>53</v>
      </c>
      <c r="G43" s="49" t="e">
        <f>VLOOKUP($F43,#REF!,12,0)</f>
        <v>#REF!</v>
      </c>
      <c r="H43" s="49" t="e">
        <f>VLOOKUP($F43,#REF!,15,0)</f>
        <v>#REF!</v>
      </c>
      <c r="J43" s="48" t="s">
        <v>70</v>
      </c>
      <c r="K43" s="49" t="e">
        <f>VLOOKUP($J43,#REF!,19,0)</f>
        <v>#REF!</v>
      </c>
      <c r="L43" s="49" t="e">
        <f>VLOOKUP($J43,#REF!,22,0)</f>
        <v>#REF!</v>
      </c>
    </row>
    <row r="44" spans="2:12" x14ac:dyDescent="0.25">
      <c r="B44" s="48" t="s">
        <v>53</v>
      </c>
      <c r="C44" s="49" t="e">
        <f>VLOOKUP($B44,#REF!,5,0)</f>
        <v>#REF!</v>
      </c>
      <c r="D44" s="49" t="e">
        <f>VLOOKUP($B44,#REF!,8,0)</f>
        <v>#REF!</v>
      </c>
      <c r="F44" s="48" t="s">
        <v>87</v>
      </c>
      <c r="G44" s="49" t="e">
        <f>VLOOKUP($F44,#REF!,12,0)</f>
        <v>#REF!</v>
      </c>
      <c r="H44" s="49" t="e">
        <f>VLOOKUP($F44,#REF!,15,0)</f>
        <v>#REF!</v>
      </c>
      <c r="J44" s="48" t="s">
        <v>52</v>
      </c>
      <c r="K44" s="49" t="e">
        <f>VLOOKUP($J44,#REF!,19,0)</f>
        <v>#REF!</v>
      </c>
      <c r="L44" s="49" t="e">
        <f>VLOOKUP($J44,#REF!,22,0)</f>
        <v>#REF!</v>
      </c>
    </row>
    <row r="45" spans="2:12" x14ac:dyDescent="0.25">
      <c r="B45" s="48" t="s">
        <v>88</v>
      </c>
      <c r="C45" s="49" t="e">
        <f>VLOOKUP($B45,#REF!,5,0)</f>
        <v>#REF!</v>
      </c>
      <c r="D45" s="49" t="e">
        <f>VLOOKUP($B45,#REF!,8,0)</f>
        <v>#REF!</v>
      </c>
      <c r="F45" s="48" t="s">
        <v>69</v>
      </c>
      <c r="G45" s="49" t="e">
        <f>VLOOKUP($F45,#REF!,12,0)</f>
        <v>#REF!</v>
      </c>
      <c r="H45" s="49" t="e">
        <f>VLOOKUP($F45,#REF!,15,0)</f>
        <v>#REF!</v>
      </c>
      <c r="J45" s="48" t="s">
        <v>106</v>
      </c>
      <c r="K45" s="49" t="e">
        <f>VLOOKUP($J45,#REF!,19,0)</f>
        <v>#REF!</v>
      </c>
      <c r="L45" s="49" t="e">
        <f>VLOOKUP($J45,#REF!,22,0)</f>
        <v>#REF!</v>
      </c>
    </row>
    <row r="46" spans="2:12" x14ac:dyDescent="0.25">
      <c r="B46" s="48" t="s">
        <v>97</v>
      </c>
      <c r="C46" s="49" t="e">
        <f>VLOOKUP($B46,#REF!,5,0)</f>
        <v>#REF!</v>
      </c>
      <c r="D46" s="49" t="e">
        <f>VLOOKUP($B46,#REF!,8,0)</f>
        <v>#REF!</v>
      </c>
      <c r="F46" s="48" t="s">
        <v>97</v>
      </c>
      <c r="G46" s="49" t="e">
        <f>VLOOKUP($F46,#REF!,12,0)</f>
        <v>#REF!</v>
      </c>
      <c r="H46" s="49" t="e">
        <f>VLOOKUP($F46,#REF!,15,0)</f>
        <v>#REF!</v>
      </c>
      <c r="J46" s="48" t="s">
        <v>51</v>
      </c>
      <c r="K46" s="49" t="e">
        <f>VLOOKUP($J46,#REF!,19,0)</f>
        <v>#REF!</v>
      </c>
      <c r="L46" s="49" t="e">
        <f>VLOOKUP($J46,#REF!,22,0)</f>
        <v>#REF!</v>
      </c>
    </row>
    <row r="47" spans="2:12" x14ac:dyDescent="0.25">
      <c r="B47" s="48" t="s">
        <v>69</v>
      </c>
      <c r="C47" s="49" t="e">
        <f>VLOOKUP($B47,#REF!,5,0)</f>
        <v>#REF!</v>
      </c>
      <c r="D47" s="49" t="e">
        <f>VLOOKUP($B47,#REF!,8,0)</f>
        <v>#REF!</v>
      </c>
      <c r="F47" s="48" t="s">
        <v>88</v>
      </c>
      <c r="G47" s="49" t="e">
        <f>VLOOKUP($F47,#REF!,12,0)</f>
        <v>#REF!</v>
      </c>
      <c r="H47" s="49" t="e">
        <f>VLOOKUP($F47,#REF!,15,0)</f>
        <v>#REF!</v>
      </c>
      <c r="J47" s="48" t="s">
        <v>88</v>
      </c>
      <c r="K47" s="49" t="e">
        <f>VLOOKUP($J47,#REF!,19,0)</f>
        <v>#REF!</v>
      </c>
      <c r="L47" s="49" t="e">
        <f>VLOOKUP($J47,#REF!,22,0)</f>
        <v>#REF!</v>
      </c>
    </row>
    <row r="48" spans="2:12" ht="27.6" x14ac:dyDescent="0.25">
      <c r="B48" s="48" t="s">
        <v>87</v>
      </c>
      <c r="C48" s="49" t="e">
        <f>VLOOKUP($B48,#REF!,5,0)</f>
        <v>#REF!</v>
      </c>
      <c r="D48" s="49" t="e">
        <f>VLOOKUP($B48,#REF!,8,0)</f>
        <v>#REF!</v>
      </c>
      <c r="F48" s="48" t="s">
        <v>11</v>
      </c>
      <c r="G48" s="49" t="e">
        <f>VLOOKUP($F48,#REF!,12,0)</f>
        <v>#REF!</v>
      </c>
      <c r="H48" s="49" t="e">
        <f>VLOOKUP($F48,#REF!,15,0)</f>
        <v>#REF!</v>
      </c>
      <c r="J48" s="48" t="s">
        <v>124</v>
      </c>
      <c r="K48" s="49" t="e">
        <f>VLOOKUP($J48,#REF!,19,0)</f>
        <v>#REF!</v>
      </c>
      <c r="L48" s="49" t="e">
        <f>VLOOKUP($J48,#REF!,22,0)</f>
        <v>#REF!</v>
      </c>
    </row>
    <row r="49" spans="2:12" x14ac:dyDescent="0.25">
      <c r="B49" s="48" t="s">
        <v>40</v>
      </c>
      <c r="C49" s="49" t="e">
        <f>VLOOKUP($B49,#REF!,5,0)</f>
        <v>#REF!</v>
      </c>
      <c r="D49" s="49" t="e">
        <f>VLOOKUP($B49,#REF!,8,0)</f>
        <v>#REF!</v>
      </c>
      <c r="F49" s="48" t="s">
        <v>163</v>
      </c>
      <c r="G49" s="49" t="e">
        <f>VLOOKUP($F49,#REF!,12,0)</f>
        <v>#REF!</v>
      </c>
      <c r="H49" s="49" t="e">
        <f>VLOOKUP($F49,#REF!,15,0)</f>
        <v>#REF!</v>
      </c>
      <c r="J49" s="48" t="s">
        <v>53</v>
      </c>
      <c r="K49" s="49" t="e">
        <f>VLOOKUP($J49,#REF!,19,0)</f>
        <v>#REF!</v>
      </c>
      <c r="L49" s="49" t="e">
        <f>VLOOKUP($J49,#REF!,22,0)</f>
        <v>#REF!</v>
      </c>
    </row>
    <row r="50" spans="2:12" ht="27.6" x14ac:dyDescent="0.25">
      <c r="B50" s="48" t="s">
        <v>144</v>
      </c>
      <c r="C50" s="49" t="e">
        <f>VLOOKUP($B50,#REF!,5,0)</f>
        <v>#REF!</v>
      </c>
      <c r="D50" s="49" t="e">
        <f>VLOOKUP($B50,#REF!,8,0)</f>
        <v>#REF!</v>
      </c>
      <c r="F50" s="48" t="s">
        <v>179</v>
      </c>
      <c r="G50" s="49" t="e">
        <f>VLOOKUP($F50,#REF!,12,0)</f>
        <v>#REF!</v>
      </c>
      <c r="H50" s="49" t="e">
        <f>VLOOKUP($F50,#REF!,15,0)</f>
        <v>#REF!</v>
      </c>
      <c r="J50" s="48" t="s">
        <v>77</v>
      </c>
      <c r="K50" s="49" t="e">
        <f>VLOOKUP($J50,#REF!,19,0)</f>
        <v>#REF!</v>
      </c>
      <c r="L50" s="49" t="e">
        <f>VLOOKUP($J50,#REF!,22,0)</f>
        <v>#REF!</v>
      </c>
    </row>
    <row r="51" spans="2:12" x14ac:dyDescent="0.25">
      <c r="B51" s="48" t="s">
        <v>35</v>
      </c>
      <c r="C51" s="49" t="e">
        <f>VLOOKUP($B51,#REF!,5,0)</f>
        <v>#REF!</v>
      </c>
      <c r="D51" s="49" t="e">
        <f>VLOOKUP($B51,#REF!,8,0)</f>
        <v>#REF!</v>
      </c>
      <c r="F51" s="48" t="s">
        <v>204</v>
      </c>
      <c r="G51" s="49" t="e">
        <f>VLOOKUP($F51,#REF!,12,0)</f>
        <v>#REF!</v>
      </c>
      <c r="H51" s="49" t="e">
        <f>VLOOKUP($F51,#REF!,15,0)</f>
        <v>#REF!</v>
      </c>
      <c r="J51" s="48" t="s">
        <v>102</v>
      </c>
      <c r="K51" s="49" t="e">
        <f>VLOOKUP($J51,#REF!,19,0)</f>
        <v>#REF!</v>
      </c>
      <c r="L51" s="49" t="e">
        <f>VLOOKUP($J51,#REF!,22,0)</f>
        <v>#REF!</v>
      </c>
    </row>
    <row r="52" spans="2:12" x14ac:dyDescent="0.25">
      <c r="B52" s="48" t="s">
        <v>204</v>
      </c>
      <c r="C52" s="49" t="e">
        <f>VLOOKUP($B52,#REF!,5,0)</f>
        <v>#REF!</v>
      </c>
      <c r="D52" s="49" t="e">
        <f>VLOOKUP($B52,#REF!,8,0)</f>
        <v>#REF!</v>
      </c>
      <c r="F52" s="48" t="s">
        <v>102</v>
      </c>
      <c r="G52" s="49" t="e">
        <f>VLOOKUP($F52,#REF!,12,0)</f>
        <v>#REF!</v>
      </c>
      <c r="H52" s="49" t="e">
        <f>VLOOKUP($F52,#REF!,15,0)</f>
        <v>#REF!</v>
      </c>
      <c r="J52" s="48" t="s">
        <v>87</v>
      </c>
      <c r="K52" s="49" t="e">
        <f>VLOOKUP($J52,#REF!,19,0)</f>
        <v>#REF!</v>
      </c>
      <c r="L52" s="49" t="e">
        <f>VLOOKUP($J52,#REF!,22,0)</f>
        <v>#REF!</v>
      </c>
    </row>
    <row r="53" spans="2:12" ht="27.6" x14ac:dyDescent="0.25">
      <c r="B53" s="48" t="s">
        <v>36</v>
      </c>
      <c r="C53" s="49" t="e">
        <f>VLOOKUP($B53,#REF!,5,0)</f>
        <v>#REF!</v>
      </c>
      <c r="D53" s="49" t="e">
        <f>VLOOKUP($B53,#REF!,8,0)</f>
        <v>#REF!</v>
      </c>
      <c r="F53" s="48" t="s">
        <v>36</v>
      </c>
      <c r="G53" s="49" t="e">
        <f>VLOOKUP($F53,#REF!,12,0)</f>
        <v>#REF!</v>
      </c>
      <c r="H53" s="49" t="e">
        <f>VLOOKUP($F53,#REF!,15,0)</f>
        <v>#REF!</v>
      </c>
      <c r="J53" s="48" t="s">
        <v>98</v>
      </c>
      <c r="K53" s="49" t="e">
        <f>VLOOKUP($J53,#REF!,19,0)</f>
        <v>#REF!</v>
      </c>
      <c r="L53" s="49" t="e">
        <f>VLOOKUP($J53,#REF!,22,0)</f>
        <v>#REF!</v>
      </c>
    </row>
    <row r="54" spans="2:12" x14ac:dyDescent="0.25">
      <c r="B54" s="48" t="s">
        <v>102</v>
      </c>
      <c r="C54" s="49" t="e">
        <f>VLOOKUP($B54,#REF!,5,0)</f>
        <v>#REF!</v>
      </c>
      <c r="D54" s="49" t="e">
        <f>VLOOKUP($B54,#REF!,8,0)</f>
        <v>#REF!</v>
      </c>
      <c r="F54" s="48" t="s">
        <v>83</v>
      </c>
      <c r="G54" s="49" t="e">
        <f>VLOOKUP($F54,#REF!,12,0)</f>
        <v>#REF!</v>
      </c>
      <c r="H54" s="49" t="e">
        <f>VLOOKUP($F54,#REF!,15,0)</f>
        <v>#REF!</v>
      </c>
      <c r="J54" s="48" t="s">
        <v>163</v>
      </c>
      <c r="K54" s="49" t="e">
        <f>VLOOKUP($J54,#REF!,19,0)</f>
        <v>#REF!</v>
      </c>
      <c r="L54" s="49" t="e">
        <f>VLOOKUP($J54,#REF!,22,0)</f>
        <v>#REF!</v>
      </c>
    </row>
    <row r="55" spans="2:12" x14ac:dyDescent="0.25">
      <c r="B55" s="48" t="s">
        <v>83</v>
      </c>
      <c r="C55" s="49" t="e">
        <f>VLOOKUP($B55,#REF!,5,0)</f>
        <v>#REF!</v>
      </c>
      <c r="D55" s="49" t="e">
        <f>VLOOKUP($B55,#REF!,8,0)</f>
        <v>#REF!</v>
      </c>
      <c r="F55" s="48" t="s">
        <v>71</v>
      </c>
      <c r="G55" s="49" t="e">
        <f>VLOOKUP($F55,#REF!,12,0)</f>
        <v>#REF!</v>
      </c>
      <c r="H55" s="49" t="e">
        <f>VLOOKUP($F55,#REF!,15,0)</f>
        <v>#REF!</v>
      </c>
      <c r="J55" s="48" t="s">
        <v>228</v>
      </c>
      <c r="K55" s="49" t="e">
        <f>VLOOKUP($J55,#REF!,19,0)</f>
        <v>#REF!</v>
      </c>
      <c r="L55" s="49" t="e">
        <f>VLOOKUP($J55,#REF!,22,0)</f>
        <v>#REF!</v>
      </c>
    </row>
    <row r="56" spans="2:12" x14ac:dyDescent="0.25">
      <c r="B56" s="48" t="s">
        <v>116</v>
      </c>
      <c r="C56" s="49" t="e">
        <f>VLOOKUP($B56,#REF!,5,0)</f>
        <v>#REF!</v>
      </c>
      <c r="D56" s="49" t="e">
        <f>VLOOKUP($B56,#REF!,8,0)</f>
        <v>#REF!</v>
      </c>
      <c r="F56" s="48" t="s">
        <v>116</v>
      </c>
      <c r="G56" s="49" t="e">
        <f>VLOOKUP($F56,#REF!,12,0)</f>
        <v>#REF!</v>
      </c>
      <c r="H56" s="49" t="e">
        <f>VLOOKUP($F56,#REF!,15,0)</f>
        <v>#REF!</v>
      </c>
      <c r="J56" s="48" t="s">
        <v>9</v>
      </c>
      <c r="K56" s="49" t="e">
        <f>VLOOKUP($J56,#REF!,19,0)</f>
        <v>#REF!</v>
      </c>
      <c r="L56" s="49" t="e">
        <f>VLOOKUP($J56,#REF!,22,0)</f>
        <v>#REF!</v>
      </c>
    </row>
    <row r="57" spans="2:12" x14ac:dyDescent="0.25">
      <c r="B57" s="48" t="s">
        <v>193</v>
      </c>
      <c r="C57" s="49" t="e">
        <f>VLOOKUP($B57,#REF!,5,0)</f>
        <v>#REF!</v>
      </c>
      <c r="D57" s="49" t="e">
        <f>VLOOKUP($B57,#REF!,8,0)</f>
        <v>#REF!</v>
      </c>
      <c r="F57" s="48" t="s">
        <v>35</v>
      </c>
      <c r="G57" s="49" t="e">
        <f>VLOOKUP($F57,#REF!,12,0)</f>
        <v>#REF!</v>
      </c>
      <c r="H57" s="49" t="e">
        <f>VLOOKUP($F57,#REF!,15,0)</f>
        <v>#REF!</v>
      </c>
      <c r="J57" s="48" t="s">
        <v>35</v>
      </c>
      <c r="K57" s="49" t="e">
        <f>VLOOKUP($J57,#REF!,19,0)</f>
        <v>#REF!</v>
      </c>
      <c r="L57" s="49" t="e">
        <f>VLOOKUP($J57,#REF!,22,0)</f>
        <v>#REF!</v>
      </c>
    </row>
    <row r="58" spans="2:12" ht="27.6" x14ac:dyDescent="0.25">
      <c r="B58" s="48" t="s">
        <v>71</v>
      </c>
      <c r="C58" s="49" t="e">
        <f>VLOOKUP($B58,#REF!,5,0)</f>
        <v>#REF!</v>
      </c>
      <c r="D58" s="49" t="e">
        <f>VLOOKUP($B58,#REF!,8,0)</f>
        <v>#REF!</v>
      </c>
      <c r="F58" s="48" t="s">
        <v>113</v>
      </c>
      <c r="G58" s="49" t="e">
        <f>VLOOKUP($F58,#REF!,12,0)</f>
        <v>#REF!</v>
      </c>
      <c r="H58" s="49" t="e">
        <f>VLOOKUP($F58,#REF!,15,0)</f>
        <v>#REF!</v>
      </c>
      <c r="J58" s="48" t="s">
        <v>116</v>
      </c>
      <c r="K58" s="49" t="e">
        <f>VLOOKUP($J58,#REF!,19,0)</f>
        <v>#REF!</v>
      </c>
      <c r="L58" s="49" t="e">
        <f>VLOOKUP($J58,#REF!,22,0)</f>
        <v>#REF!</v>
      </c>
    </row>
    <row r="59" spans="2:12" x14ac:dyDescent="0.25">
      <c r="B59" s="48" t="s">
        <v>27</v>
      </c>
      <c r="C59" s="49" t="e">
        <f>VLOOKUP($B59,#REF!,5,0)</f>
        <v>#REF!</v>
      </c>
      <c r="D59" s="49" t="e">
        <f>VLOOKUP($B59,#REF!,8,0)</f>
        <v>#REF!</v>
      </c>
      <c r="F59" s="48" t="s">
        <v>81</v>
      </c>
      <c r="G59" s="49" t="e">
        <f>VLOOKUP($F59,#REF!,12,0)</f>
        <v>#REF!</v>
      </c>
      <c r="H59" s="49" t="e">
        <f>VLOOKUP($F59,#REF!,15,0)</f>
        <v>#REF!</v>
      </c>
      <c r="J59" s="48" t="s">
        <v>123</v>
      </c>
      <c r="K59" s="49" t="e">
        <f>VLOOKUP($J59,#REF!,19,0)</f>
        <v>#REF!</v>
      </c>
      <c r="L59" s="49" t="e">
        <f>VLOOKUP($J59,#REF!,22,0)</f>
        <v>#REF!</v>
      </c>
    </row>
    <row r="60" spans="2:12" x14ac:dyDescent="0.25">
      <c r="B60" s="48" t="s">
        <v>63</v>
      </c>
      <c r="C60" s="49" t="e">
        <f>VLOOKUP($B60,#REF!,5,0)</f>
        <v>#REF!</v>
      </c>
      <c r="D60" s="49" t="e">
        <f>VLOOKUP($B60,#REF!,8,0)</f>
        <v>#REF!</v>
      </c>
      <c r="F60" s="48" t="s">
        <v>103</v>
      </c>
      <c r="G60" s="49" t="e">
        <f>VLOOKUP($F60,#REF!,12,0)</f>
        <v>#REF!</v>
      </c>
      <c r="H60" s="49" t="e">
        <f>VLOOKUP($F60,#REF!,15,0)</f>
        <v>#REF!</v>
      </c>
      <c r="J60" s="48" t="s">
        <v>81</v>
      </c>
      <c r="K60" s="49" t="e">
        <f>VLOOKUP($J60,#REF!,19,0)</f>
        <v>#REF!</v>
      </c>
      <c r="L60" s="49" t="e">
        <f>VLOOKUP($J60,#REF!,22,0)</f>
        <v>#REF!</v>
      </c>
    </row>
    <row r="61" spans="2:12" ht="27.6" x14ac:dyDescent="0.25">
      <c r="B61" s="48" t="s">
        <v>113</v>
      </c>
      <c r="C61" s="49" t="e">
        <f>VLOOKUP($B61,#REF!,5,0)</f>
        <v>#REF!</v>
      </c>
      <c r="D61" s="49" t="e">
        <f>VLOOKUP($B61,#REF!,8,0)</f>
        <v>#REF!</v>
      </c>
      <c r="F61" s="48" t="s">
        <v>64</v>
      </c>
      <c r="G61" s="49" t="e">
        <f>VLOOKUP($F61,#REF!,12,0)</f>
        <v>#REF!</v>
      </c>
      <c r="H61" s="49" t="e">
        <f>VLOOKUP($F61,#REF!,15,0)</f>
        <v>#REF!</v>
      </c>
      <c r="J61" s="48" t="s">
        <v>237</v>
      </c>
      <c r="K61" s="49" t="e">
        <f>VLOOKUP($J61,#REF!,19,0)</f>
        <v>#REF!</v>
      </c>
      <c r="L61" s="49" t="e">
        <f>VLOOKUP($J61,#REF!,22,0)</f>
        <v>#REF!</v>
      </c>
    </row>
    <row r="62" spans="2:12" x14ac:dyDescent="0.25">
      <c r="B62" s="48" t="s">
        <v>17</v>
      </c>
      <c r="C62" s="49" t="e">
        <f>VLOOKUP($B62,#REF!,5,0)</f>
        <v>#REF!</v>
      </c>
      <c r="D62" s="49" t="e">
        <f>VLOOKUP($B62,#REF!,8,0)</f>
        <v>#REF!</v>
      </c>
      <c r="F62" s="48" t="s">
        <v>142</v>
      </c>
      <c r="G62" s="49" t="e">
        <f>VLOOKUP($F62,#REF!,12,0)</f>
        <v>#REF!</v>
      </c>
      <c r="H62" s="49" t="e">
        <f>VLOOKUP($F62,#REF!,15,0)</f>
        <v>#REF!</v>
      </c>
      <c r="J62" s="48" t="s">
        <v>36</v>
      </c>
      <c r="K62" s="49" t="e">
        <f>VLOOKUP($J62,#REF!,19,0)</f>
        <v>#REF!</v>
      </c>
      <c r="L62" s="49" t="e">
        <f>VLOOKUP($J62,#REF!,22,0)</f>
        <v>#REF!</v>
      </c>
    </row>
    <row r="63" spans="2:12" x14ac:dyDescent="0.25">
      <c r="B63" s="48" t="s">
        <v>81</v>
      </c>
      <c r="C63" s="49" t="e">
        <f>VLOOKUP($B63,#REF!,5,0)</f>
        <v>#REF!</v>
      </c>
      <c r="D63" s="49" t="e">
        <f>VLOOKUP($B63,#REF!,8,0)</f>
        <v>#REF!</v>
      </c>
      <c r="F63" s="48" t="s">
        <v>86</v>
      </c>
      <c r="G63" s="49" t="e">
        <f>VLOOKUP($F63,#REF!,12,0)</f>
        <v>#REF!</v>
      </c>
      <c r="H63" s="49" t="e">
        <f>VLOOKUP($F63,#REF!,15,0)</f>
        <v>#REF!</v>
      </c>
      <c r="J63" s="48" t="s">
        <v>179</v>
      </c>
      <c r="K63" s="49" t="e">
        <f>VLOOKUP($J63,#REF!,19,0)</f>
        <v>#REF!</v>
      </c>
      <c r="L63" s="49" t="e">
        <f>VLOOKUP($J63,#REF!,22,0)</f>
        <v>#REF!</v>
      </c>
    </row>
    <row r="64" spans="2:12" x14ac:dyDescent="0.25">
      <c r="B64" s="48" t="s">
        <v>9</v>
      </c>
      <c r="C64" s="49" t="e">
        <f>VLOOKUP($B64,#REF!,5,0)</f>
        <v>#REF!</v>
      </c>
      <c r="D64" s="49" t="e">
        <f>VLOOKUP($B64,#REF!,8,0)</f>
        <v>#REF!</v>
      </c>
      <c r="F64" s="48" t="s">
        <v>95</v>
      </c>
      <c r="G64" s="49" t="e">
        <f>VLOOKUP($F64,#REF!,12,0)</f>
        <v>#REF!</v>
      </c>
      <c r="H64" s="49" t="e">
        <f>VLOOKUP($F64,#REF!,15,0)</f>
        <v>#REF!</v>
      </c>
      <c r="J64" s="48" t="s">
        <v>240</v>
      </c>
      <c r="K64" s="49" t="e">
        <f>VLOOKUP($J64,#REF!,19,0)</f>
        <v>#REF!</v>
      </c>
      <c r="L64" s="49" t="e">
        <f>VLOOKUP($J64,#REF!,22,0)</f>
        <v>#REF!</v>
      </c>
    </row>
    <row r="65" spans="2:12" x14ac:dyDescent="0.25">
      <c r="B65" s="48" t="s">
        <v>95</v>
      </c>
      <c r="C65" s="49" t="e">
        <f>VLOOKUP($B65,#REF!,5,0)</f>
        <v>#REF!</v>
      </c>
      <c r="D65" s="49" t="e">
        <f>VLOOKUP($B65,#REF!,8,0)</f>
        <v>#REF!</v>
      </c>
      <c r="F65" s="48" t="s">
        <v>40</v>
      </c>
      <c r="G65" s="49" t="e">
        <f>VLOOKUP($F65,#REF!,12,0)</f>
        <v>#REF!</v>
      </c>
      <c r="H65" s="49" t="e">
        <f>VLOOKUP($F65,#REF!,15,0)</f>
        <v>#REF!</v>
      </c>
      <c r="J65" s="48" t="s">
        <v>140</v>
      </c>
      <c r="K65" s="49" t="e">
        <f>VLOOKUP($J65,#REF!,19,0)</f>
        <v>#REF!</v>
      </c>
      <c r="L65" s="49" t="e">
        <f>VLOOKUP($J65,#REF!,22,0)</f>
        <v>#REF!</v>
      </c>
    </row>
    <row r="66" spans="2:12" ht="27.6" x14ac:dyDescent="0.25">
      <c r="B66" s="48" t="s">
        <v>98</v>
      </c>
      <c r="C66" s="49" t="e">
        <f>VLOOKUP($B66,#REF!,5,0)</f>
        <v>#REF!</v>
      </c>
      <c r="D66" s="49" t="e">
        <f>VLOOKUP($B66,#REF!,8,0)</f>
        <v>#REF!</v>
      </c>
      <c r="F66" s="48" t="s">
        <v>17</v>
      </c>
      <c r="G66" s="49" t="e">
        <f>VLOOKUP($F66,#REF!,12,0)</f>
        <v>#REF!</v>
      </c>
      <c r="H66" s="49" t="e">
        <f>VLOOKUP($F66,#REF!,15,0)</f>
        <v>#REF!</v>
      </c>
      <c r="J66" s="48" t="s">
        <v>17</v>
      </c>
      <c r="K66" s="49" t="e">
        <f>VLOOKUP($J66,#REF!,19,0)</f>
        <v>#REF!</v>
      </c>
      <c r="L66" s="49" t="e">
        <f>VLOOKUP($J66,#REF!,22,0)</f>
        <v>#REF!</v>
      </c>
    </row>
    <row r="67" spans="2:12" x14ac:dyDescent="0.25">
      <c r="B67" s="48" t="s">
        <v>86</v>
      </c>
      <c r="C67" s="49" t="e">
        <f>VLOOKUP($B67,#REF!,5,0)</f>
        <v>#REF!</v>
      </c>
      <c r="D67" s="49" t="e">
        <f>VLOOKUP($B67,#REF!,8,0)</f>
        <v>#REF!</v>
      </c>
      <c r="F67" s="48" t="s">
        <v>140</v>
      </c>
      <c r="G67" s="49" t="e">
        <f>VLOOKUP($F67,#REF!,12,0)</f>
        <v>#REF!</v>
      </c>
      <c r="H67" s="49" t="e">
        <f>VLOOKUP($F67,#REF!,15,0)</f>
        <v>#REF!</v>
      </c>
      <c r="J67" s="48" t="s">
        <v>99</v>
      </c>
      <c r="K67" s="49" t="e">
        <f>VLOOKUP($J67,#REF!,19,0)</f>
        <v>#REF!</v>
      </c>
      <c r="L67" s="49" t="e">
        <f>VLOOKUP($J67,#REF!,22,0)</f>
        <v>#REF!</v>
      </c>
    </row>
    <row r="68" spans="2:12" ht="27.6" x14ac:dyDescent="0.25">
      <c r="B68" s="48" t="s">
        <v>19</v>
      </c>
      <c r="C68" s="49" t="e">
        <f>VLOOKUP($B68,#REF!,5,0)</f>
        <v>#REF!</v>
      </c>
      <c r="D68" s="49" t="e">
        <f>VLOOKUP($B68,#REF!,8,0)</f>
        <v>#REF!</v>
      </c>
      <c r="F68" s="48" t="s">
        <v>98</v>
      </c>
      <c r="G68" s="49" t="e">
        <f>VLOOKUP($F68,#REF!,12,0)</f>
        <v>#REF!</v>
      </c>
      <c r="H68" s="49" t="e">
        <f>VLOOKUP($F68,#REF!,15,0)</f>
        <v>#REF!</v>
      </c>
      <c r="J68" s="48" t="s">
        <v>86</v>
      </c>
      <c r="K68" s="49" t="e">
        <f>VLOOKUP($J68,#REF!,19,0)</f>
        <v>#REF!</v>
      </c>
      <c r="L68" s="49" t="e">
        <f>VLOOKUP($J68,#REF!,22,0)</f>
        <v>#REF!</v>
      </c>
    </row>
    <row r="69" spans="2:12" x14ac:dyDescent="0.25">
      <c r="B69" s="48" t="s">
        <v>74</v>
      </c>
      <c r="C69" s="49" t="e">
        <f>VLOOKUP($B69,#REF!,5,0)</f>
        <v>#REF!</v>
      </c>
      <c r="D69" s="49" t="e">
        <f>VLOOKUP($B69,#REF!,8,0)</f>
        <v>#REF!</v>
      </c>
      <c r="F69" s="48" t="s">
        <v>193</v>
      </c>
      <c r="G69" s="49" t="e">
        <f>VLOOKUP($F69,#REF!,12,0)</f>
        <v>#REF!</v>
      </c>
      <c r="H69" s="49" t="e">
        <f>VLOOKUP($F69,#REF!,15,0)</f>
        <v>#REF!</v>
      </c>
      <c r="J69" s="48" t="s">
        <v>69</v>
      </c>
      <c r="K69" s="49" t="e">
        <f>VLOOKUP($J69,#REF!,19,0)</f>
        <v>#REF!</v>
      </c>
      <c r="L69" s="49" t="e">
        <f>VLOOKUP($J69,#REF!,22,0)</f>
        <v>#REF!</v>
      </c>
    </row>
    <row r="70" spans="2:12" x14ac:dyDescent="0.25">
      <c r="B70" s="48" t="s">
        <v>61</v>
      </c>
      <c r="C70" s="49" t="e">
        <f>VLOOKUP($B70,#REF!,5,0)</f>
        <v>#REF!</v>
      </c>
      <c r="D70" s="49" t="e">
        <f>VLOOKUP($B70,#REF!,8,0)</f>
        <v>#REF!</v>
      </c>
      <c r="F70" s="48" t="s">
        <v>99</v>
      </c>
      <c r="G70" s="49" t="e">
        <f>VLOOKUP($F70,#REF!,12,0)</f>
        <v>#REF!</v>
      </c>
      <c r="H70" s="49" t="e">
        <f>VLOOKUP($F70,#REF!,15,0)</f>
        <v>#REF!</v>
      </c>
      <c r="J70" s="48" t="s">
        <v>254</v>
      </c>
      <c r="K70" s="49" t="e">
        <f>VLOOKUP($J70,#REF!,19,0)</f>
        <v>#REF!</v>
      </c>
      <c r="L70" s="49" t="e">
        <f>VLOOKUP($J70,#REF!,22,0)</f>
        <v>#REF!</v>
      </c>
    </row>
    <row r="71" spans="2:12" x14ac:dyDescent="0.25">
      <c r="B71" s="48" t="s">
        <v>112</v>
      </c>
      <c r="C71" s="49" t="e">
        <f>VLOOKUP($B71,#REF!,5,0)</f>
        <v>#REF!</v>
      </c>
      <c r="D71" s="49" t="e">
        <f>VLOOKUP($B71,#REF!,8,0)</f>
        <v>#REF!</v>
      </c>
      <c r="F71" s="48" t="s">
        <v>267</v>
      </c>
      <c r="G71" s="49" t="e">
        <f>VLOOKUP($F71,#REF!,12,0)</f>
        <v>#REF!</v>
      </c>
      <c r="H71" s="49" t="e">
        <f>VLOOKUP($F71,#REF!,15,0)</f>
        <v>#REF!</v>
      </c>
      <c r="J71" s="48" t="s">
        <v>103</v>
      </c>
      <c r="K71" s="49" t="e">
        <f>VLOOKUP($J71,#REF!,19,0)</f>
        <v>#REF!</v>
      </c>
      <c r="L71" s="49" t="e">
        <f>VLOOKUP($J71,#REF!,22,0)</f>
        <v>#REF!</v>
      </c>
    </row>
    <row r="72" spans="2:12" x14ac:dyDescent="0.25">
      <c r="B72" s="48" t="s">
        <v>111</v>
      </c>
      <c r="C72" s="49" t="e">
        <f>VLOOKUP($B72,#REF!,5,0)</f>
        <v>#REF!</v>
      </c>
      <c r="D72" s="49" t="e">
        <f>VLOOKUP($B72,#REF!,8,0)</f>
        <v>#REF!</v>
      </c>
      <c r="F72" s="48" t="s">
        <v>68</v>
      </c>
      <c r="G72" s="49" t="e">
        <f>VLOOKUP($F72,#REF!,12,0)</f>
        <v>#REF!</v>
      </c>
      <c r="H72" s="49" t="e">
        <f>VLOOKUP($F72,#REF!,15,0)</f>
        <v>#REF!</v>
      </c>
      <c r="J72" s="48" t="s">
        <v>11</v>
      </c>
      <c r="K72" s="49" t="e">
        <f>VLOOKUP($J72,#REF!,19,0)</f>
        <v>#REF!</v>
      </c>
      <c r="L72" s="49" t="e">
        <f>VLOOKUP($J72,#REF!,22,0)</f>
        <v>#REF!</v>
      </c>
    </row>
    <row r="73" spans="2:12" ht="27.6" x14ac:dyDescent="0.25">
      <c r="B73" s="48" t="s">
        <v>139</v>
      </c>
      <c r="C73" s="49" t="e">
        <f>VLOOKUP($B73,#REF!,5,0)</f>
        <v>#REF!</v>
      </c>
      <c r="D73" s="49" t="e">
        <f>VLOOKUP($B73,#REF!,8,0)</f>
        <v>#REF!</v>
      </c>
      <c r="F73" s="48" t="s">
        <v>74</v>
      </c>
      <c r="G73" s="49" t="e">
        <f>VLOOKUP($F73,#REF!,12,0)</f>
        <v>#REF!</v>
      </c>
      <c r="H73" s="49" t="e">
        <f>VLOOKUP($F73,#REF!,15,0)</f>
        <v>#REF!</v>
      </c>
      <c r="J73" s="48" t="s">
        <v>27</v>
      </c>
      <c r="K73" s="49" t="e">
        <f>VLOOKUP($J73,#REF!,19,0)</f>
        <v>#REF!</v>
      </c>
      <c r="L73" s="49" t="e">
        <f>VLOOKUP($J73,#REF!,22,0)</f>
        <v>#REF!</v>
      </c>
    </row>
    <row r="74" spans="2:12" x14ac:dyDescent="0.25">
      <c r="B74" s="48" t="s">
        <v>196</v>
      </c>
      <c r="C74" s="49" t="e">
        <f>VLOOKUP($B74,#REF!,5,0)</f>
        <v>#REF!</v>
      </c>
      <c r="D74" s="49" t="e">
        <f>VLOOKUP($B74,#REF!,8,0)</f>
        <v>#REF!</v>
      </c>
      <c r="F74" s="48" t="s">
        <v>61</v>
      </c>
      <c r="G74" s="49" t="e">
        <f>VLOOKUP($F74,#REF!,12,0)</f>
        <v>#REF!</v>
      </c>
      <c r="H74" s="49" t="e">
        <f>VLOOKUP($F74,#REF!,15,0)</f>
        <v>#REF!</v>
      </c>
      <c r="J74" s="48" t="s">
        <v>40</v>
      </c>
      <c r="K74" s="49" t="e">
        <f>VLOOKUP($J74,#REF!,19,0)</f>
        <v>#REF!</v>
      </c>
      <c r="L74" s="49" t="e">
        <f>VLOOKUP($J74,#REF!,22,0)</f>
        <v>#REF!</v>
      </c>
    </row>
    <row r="75" spans="2:12" x14ac:dyDescent="0.25">
      <c r="B75" s="48" t="s">
        <v>11</v>
      </c>
      <c r="C75" s="49" t="e">
        <f>VLOOKUP($B75,#REF!,5,0)</f>
        <v>#REF!</v>
      </c>
      <c r="D75" s="49" t="e">
        <f>VLOOKUP($B75,#REF!,8,0)</f>
        <v>#REF!</v>
      </c>
      <c r="F75" s="48" t="s">
        <v>112</v>
      </c>
      <c r="G75" s="49" t="e">
        <f>VLOOKUP($F75,#REF!,12,0)</f>
        <v>#REF!</v>
      </c>
      <c r="H75" s="49" t="e">
        <f>VLOOKUP($F75,#REF!,15,0)</f>
        <v>#REF!</v>
      </c>
      <c r="J75" s="48" t="s">
        <v>61</v>
      </c>
      <c r="K75" s="49" t="e">
        <f>VLOOKUP($J75,#REF!,19,0)</f>
        <v>#REF!</v>
      </c>
      <c r="L75" s="49" t="e">
        <f>VLOOKUP($J75,#REF!,22,0)</f>
        <v>#REF!</v>
      </c>
    </row>
    <row r="76" spans="2:12" x14ac:dyDescent="0.25">
      <c r="B76" s="48" t="s">
        <v>179</v>
      </c>
      <c r="C76" s="49" t="e">
        <f>VLOOKUP($B76,#REF!,5,0)</f>
        <v>#REF!</v>
      </c>
      <c r="D76" s="49" t="e">
        <f>VLOOKUP($B76,#REF!,8,0)</f>
        <v>#REF!</v>
      </c>
      <c r="F76" s="48" t="s">
        <v>79</v>
      </c>
      <c r="G76" s="49" t="e">
        <f>VLOOKUP($F76,#REF!,12,0)</f>
        <v>#REF!</v>
      </c>
      <c r="H76" s="49" t="e">
        <f>VLOOKUP($F76,#REF!,15,0)</f>
        <v>#REF!</v>
      </c>
      <c r="J76" s="48" t="s">
        <v>97</v>
      </c>
      <c r="K76" s="49" t="e">
        <f>VLOOKUP($J76,#REF!,19,0)</f>
        <v>#REF!</v>
      </c>
      <c r="L76" s="49" t="e">
        <f>VLOOKUP($J76,#REF!,22,0)</f>
        <v>#REF!</v>
      </c>
    </row>
    <row r="77" spans="2:12" x14ac:dyDescent="0.25">
      <c r="B77" s="48" t="s">
        <v>99</v>
      </c>
      <c r="C77" s="49" t="e">
        <f>VLOOKUP($B77,#REF!,5,0)</f>
        <v>#REF!</v>
      </c>
      <c r="D77" s="49" t="e">
        <f>VLOOKUP($B77,#REF!,8,0)</f>
        <v>#REF!</v>
      </c>
      <c r="F77" s="48" t="s">
        <v>172</v>
      </c>
      <c r="G77" s="49" t="e">
        <f>VLOOKUP($F77,#REF!,12,0)</f>
        <v>#REF!</v>
      </c>
      <c r="H77" s="49" t="e">
        <f>VLOOKUP($F77,#REF!,15,0)</f>
        <v>#REF!</v>
      </c>
      <c r="J77" s="48" t="s">
        <v>46</v>
      </c>
      <c r="K77" s="49" t="e">
        <f>VLOOKUP($J77,#REF!,19,0)</f>
        <v>#REF!</v>
      </c>
      <c r="L77" s="49" t="e">
        <f>VLOOKUP($J77,#REF!,22,0)</f>
        <v>#REF!</v>
      </c>
    </row>
    <row r="78" spans="2:12" ht="27.6" x14ac:dyDescent="0.25">
      <c r="B78" s="48" t="s">
        <v>67</v>
      </c>
      <c r="C78" s="49" t="e">
        <f>VLOOKUP($B78,#REF!,5,0)</f>
        <v>#REF!</v>
      </c>
      <c r="D78" s="49" t="e">
        <f>VLOOKUP($B78,#REF!,8,0)</f>
        <v>#REF!</v>
      </c>
      <c r="F78" s="48" t="s">
        <v>19</v>
      </c>
      <c r="G78" s="49" t="e">
        <f>VLOOKUP($F78,#REF!,12,0)</f>
        <v>#REF!</v>
      </c>
      <c r="H78" s="49" t="e">
        <f>VLOOKUP($F78,#REF!,15,0)</f>
        <v>#REF!</v>
      </c>
      <c r="J78" s="48" t="s">
        <v>142</v>
      </c>
      <c r="K78" s="49" t="e">
        <f>VLOOKUP($J78,#REF!,19,0)</f>
        <v>#REF!</v>
      </c>
      <c r="L78" s="49" t="e">
        <f>VLOOKUP($J78,#REF!,22,0)</f>
        <v>#REF!</v>
      </c>
    </row>
    <row r="79" spans="2:12" ht="27.6" x14ac:dyDescent="0.25">
      <c r="B79" s="48" t="s">
        <v>172</v>
      </c>
      <c r="C79" s="49" t="e">
        <f>VLOOKUP($B79,#REF!,5,0)</f>
        <v>#REF!</v>
      </c>
      <c r="D79" s="49" t="e">
        <f>VLOOKUP($B79,#REF!,8,0)</f>
        <v>#REF!</v>
      </c>
      <c r="F79" s="48" t="s">
        <v>105</v>
      </c>
      <c r="G79" s="49" t="e">
        <f>VLOOKUP($F79,#REF!,12,0)</f>
        <v>#REF!</v>
      </c>
      <c r="H79" s="49" t="e">
        <f>VLOOKUP($F79,#REF!,15,0)</f>
        <v>#REF!</v>
      </c>
      <c r="J79" s="48" t="s">
        <v>95</v>
      </c>
      <c r="K79" s="49" t="e">
        <f>VLOOKUP($J79,#REF!,19,0)</f>
        <v>#REF!</v>
      </c>
      <c r="L79" s="49" t="e">
        <f>VLOOKUP($J79,#REF!,22,0)</f>
        <v>#REF!</v>
      </c>
    </row>
    <row r="80" spans="2:12" ht="27.6" x14ac:dyDescent="0.25">
      <c r="B80" s="48" t="s">
        <v>47</v>
      </c>
      <c r="C80" s="49" t="e">
        <f>VLOOKUP($B80,#REF!,5,0)</f>
        <v>#REF!</v>
      </c>
      <c r="D80" s="49" t="e">
        <f>VLOOKUP($B80,#REF!,8,0)</f>
        <v>#REF!</v>
      </c>
      <c r="F80" s="48" t="s">
        <v>139</v>
      </c>
      <c r="G80" s="49" t="e">
        <f>VLOOKUP($F80,#REF!,12,0)</f>
        <v>#REF!</v>
      </c>
      <c r="H80" s="49" t="e">
        <f>VLOOKUP($F80,#REF!,15,0)</f>
        <v>#REF!</v>
      </c>
      <c r="J80" s="48" t="s">
        <v>71</v>
      </c>
      <c r="K80" s="49" t="e">
        <f>VLOOKUP($J80,#REF!,19,0)</f>
        <v>#REF!</v>
      </c>
      <c r="L80" s="49" t="e">
        <f>VLOOKUP($J80,#REF!,22,0)</f>
        <v>#REF!</v>
      </c>
    </row>
    <row r="81" spans="2:12" x14ac:dyDescent="0.25">
      <c r="B81" s="48" t="s">
        <v>79</v>
      </c>
      <c r="C81" s="49" t="e">
        <f>VLOOKUP($B81,#REF!,5,0)</f>
        <v>#REF!</v>
      </c>
      <c r="D81" s="49" t="e">
        <f>VLOOKUP($B81,#REF!,8,0)</f>
        <v>#REF!</v>
      </c>
      <c r="F81" s="48" t="s">
        <v>141</v>
      </c>
      <c r="G81" s="49" t="e">
        <f>VLOOKUP($F81,#REF!,12,0)</f>
        <v>#REF!</v>
      </c>
      <c r="H81" s="49" t="e">
        <f>VLOOKUP($F81,#REF!,15,0)</f>
        <v>#REF!</v>
      </c>
      <c r="J81" s="48" t="s">
        <v>119</v>
      </c>
      <c r="K81" s="49" t="e">
        <f>VLOOKUP($J81,#REF!,19,0)</f>
        <v>#REF!</v>
      </c>
      <c r="L81" s="49" t="e">
        <f>VLOOKUP($J81,#REF!,22,0)</f>
        <v>#REF!</v>
      </c>
    </row>
    <row r="82" spans="2:12" ht="27.6" x14ac:dyDescent="0.25">
      <c r="B82" s="48" t="s">
        <v>48</v>
      </c>
      <c r="C82" s="49" t="e">
        <f>VLOOKUP($B82,#REF!,5,0)</f>
        <v>#REF!</v>
      </c>
      <c r="D82" s="49" t="e">
        <f>VLOOKUP($B82,#REF!,8,0)</f>
        <v>#REF!</v>
      </c>
      <c r="F82" s="48" t="s">
        <v>196</v>
      </c>
      <c r="G82" s="49" t="e">
        <f>VLOOKUP($F82,#REF!,12,0)</f>
        <v>#REF!</v>
      </c>
      <c r="H82" s="49" t="e">
        <f>VLOOKUP($F82,#REF!,15,0)</f>
        <v>#REF!</v>
      </c>
      <c r="J82" s="48" t="s">
        <v>139</v>
      </c>
      <c r="K82" s="49" t="e">
        <f>VLOOKUP($J82,#REF!,19,0)</f>
        <v>#REF!</v>
      </c>
      <c r="L82" s="49" t="e">
        <f>VLOOKUP($J82,#REF!,22,0)</f>
        <v>#REF!</v>
      </c>
    </row>
    <row r="83" spans="2:12" x14ac:dyDescent="0.25">
      <c r="B83" s="48" t="s">
        <v>214</v>
      </c>
      <c r="C83" s="49" t="e">
        <f>VLOOKUP($B83,#REF!,5,0)</f>
        <v>#REF!</v>
      </c>
      <c r="D83" s="49" t="e">
        <f>VLOOKUP($B83,#REF!,8,0)</f>
        <v>#REF!</v>
      </c>
      <c r="F83" s="48" t="s">
        <v>231</v>
      </c>
      <c r="G83" s="49" t="e">
        <f>VLOOKUP($F83,#REF!,12,0)</f>
        <v>#REF!</v>
      </c>
      <c r="H83" s="49" t="e">
        <f>VLOOKUP($F83,#REF!,15,0)</f>
        <v>#REF!</v>
      </c>
      <c r="J83" s="48" t="s">
        <v>248</v>
      </c>
      <c r="K83" s="49" t="e">
        <f>VLOOKUP($J83,#REF!,19,0)</f>
        <v>#REF!</v>
      </c>
      <c r="L83" s="49" t="e">
        <f>VLOOKUP($J83,#REF!,22,0)</f>
        <v>#REF!</v>
      </c>
    </row>
    <row r="84" spans="2:12" ht="27.6" x14ac:dyDescent="0.25">
      <c r="B84" s="48" t="s">
        <v>85</v>
      </c>
      <c r="C84" s="49" t="e">
        <f>VLOOKUP($B84,#REF!,5,0)</f>
        <v>#REF!</v>
      </c>
      <c r="D84" s="49" t="e">
        <f>VLOOKUP($B84,#REF!,8,0)</f>
        <v>#REF!</v>
      </c>
      <c r="F84" s="48" t="s">
        <v>48</v>
      </c>
      <c r="G84" s="49" t="e">
        <f>VLOOKUP($F84,#REF!,12,0)</f>
        <v>#REF!</v>
      </c>
      <c r="H84" s="49" t="e">
        <f>VLOOKUP($F84,#REF!,15,0)</f>
        <v>#REF!</v>
      </c>
      <c r="J84" s="48" t="s">
        <v>247</v>
      </c>
      <c r="K84" s="49" t="e">
        <f>VLOOKUP($J84,#REF!,19,0)</f>
        <v>#REF!</v>
      </c>
      <c r="L84" s="49" t="e">
        <f>VLOOKUP($J84,#REF!,22,0)</f>
        <v>#REF!</v>
      </c>
    </row>
    <row r="85" spans="2:12" ht="27.6" x14ac:dyDescent="0.25">
      <c r="B85" s="48" t="s">
        <v>103</v>
      </c>
      <c r="C85" s="49" t="e">
        <f>VLOOKUP($B85,#REF!,5,0)</f>
        <v>#REF!</v>
      </c>
      <c r="D85" s="49" t="e">
        <f>VLOOKUP($B85,#REF!,8,0)</f>
        <v>#REF!</v>
      </c>
      <c r="F85" s="48" t="s">
        <v>222</v>
      </c>
      <c r="G85" s="49" t="e">
        <f>VLOOKUP($F85,#REF!,12,0)</f>
        <v>#REF!</v>
      </c>
      <c r="H85" s="49" t="e">
        <f>VLOOKUP($F85,#REF!,15,0)</f>
        <v>#REF!</v>
      </c>
      <c r="J85" s="48" t="s">
        <v>74</v>
      </c>
      <c r="K85" s="49" t="e">
        <f>VLOOKUP($J85,#REF!,19,0)</f>
        <v>#REF!</v>
      </c>
      <c r="L85" s="49" t="e">
        <f>VLOOKUP($J85,#REF!,22,0)</f>
        <v>#REF!</v>
      </c>
    </row>
    <row r="86" spans="2:12" ht="27.6" x14ac:dyDescent="0.25">
      <c r="B86" s="48" t="s">
        <v>10</v>
      </c>
      <c r="C86" s="49" t="e">
        <f>VLOOKUP($B86,#REF!,5,0)</f>
        <v>#REF!</v>
      </c>
      <c r="D86" s="49" t="e">
        <f>VLOOKUP($B86,#REF!,8,0)</f>
        <v>#REF!</v>
      </c>
      <c r="F86" s="48" t="s">
        <v>111</v>
      </c>
      <c r="G86" s="49" t="e">
        <f>VLOOKUP($F86,#REF!,12,0)</f>
        <v>#REF!</v>
      </c>
      <c r="H86" s="49" t="e">
        <f>VLOOKUP($F86,#REF!,15,0)</f>
        <v>#REF!</v>
      </c>
      <c r="J86" s="48" t="s">
        <v>196</v>
      </c>
      <c r="K86" s="49" t="e">
        <f>VLOOKUP($J86,#REF!,19,0)</f>
        <v>#REF!</v>
      </c>
      <c r="L86" s="49" t="e">
        <f>VLOOKUP($J86,#REF!,22,0)</f>
        <v>#REF!</v>
      </c>
    </row>
    <row r="87" spans="2:12" ht="27.6" x14ac:dyDescent="0.25">
      <c r="B87" s="48" t="s">
        <v>25</v>
      </c>
      <c r="C87" s="49" t="e">
        <f>VLOOKUP($B87,#REF!,5,0)</f>
        <v>#REF!</v>
      </c>
      <c r="D87" s="49" t="e">
        <f>VLOOKUP($B87,#REF!,8,0)</f>
        <v>#REF!</v>
      </c>
      <c r="F87" s="48" t="s">
        <v>149</v>
      </c>
      <c r="G87" s="49" t="e">
        <f>VLOOKUP($F87,#REF!,12,0)</f>
        <v>#REF!</v>
      </c>
      <c r="H87" s="49" t="e">
        <f>VLOOKUP($F87,#REF!,15,0)</f>
        <v>#REF!</v>
      </c>
      <c r="J87" s="48" t="s">
        <v>19</v>
      </c>
      <c r="K87" s="49" t="e">
        <f>VLOOKUP($J87,#REF!,19,0)</f>
        <v>#REF!</v>
      </c>
      <c r="L87" s="49" t="e">
        <f>VLOOKUP($J87,#REF!,22,0)</f>
        <v>#REF!</v>
      </c>
    </row>
    <row r="88" spans="2:12" x14ac:dyDescent="0.25">
      <c r="B88" s="48" t="s">
        <v>46</v>
      </c>
      <c r="C88" s="49" t="e">
        <f>VLOOKUP($B88,#REF!,5,0)</f>
        <v>#REF!</v>
      </c>
      <c r="D88" s="49" t="e">
        <f>VLOOKUP($B88,#REF!,8,0)</f>
        <v>#REF!</v>
      </c>
      <c r="F88" s="48" t="s">
        <v>228</v>
      </c>
      <c r="G88" s="49" t="e">
        <f>VLOOKUP($F88,#REF!,12,0)</f>
        <v>#REF!</v>
      </c>
      <c r="H88" s="49" t="e">
        <f>VLOOKUP($F88,#REF!,15,0)</f>
        <v>#REF!</v>
      </c>
      <c r="J88" s="48" t="s">
        <v>111</v>
      </c>
      <c r="K88" s="49" t="e">
        <f>VLOOKUP($J88,#REF!,19,0)</f>
        <v>#REF!</v>
      </c>
      <c r="L88" s="49" t="e">
        <f>VLOOKUP($J88,#REF!,22,0)</f>
        <v>#REF!</v>
      </c>
    </row>
    <row r="89" spans="2:12" ht="27.6" x14ac:dyDescent="0.25">
      <c r="B89" s="48" t="s">
        <v>54</v>
      </c>
      <c r="C89" s="49" t="e">
        <f>VLOOKUP($B89,#REF!,5,0)</f>
        <v>#REF!</v>
      </c>
      <c r="D89" s="49" t="e">
        <f>VLOOKUP($B89,#REF!,8,0)</f>
        <v>#REF!</v>
      </c>
      <c r="F89" s="48" t="s">
        <v>46</v>
      </c>
      <c r="G89" s="49" t="e">
        <f>VLOOKUP($F89,#REF!,12,0)</f>
        <v>#REF!</v>
      </c>
      <c r="H89" s="49" t="e">
        <f>VLOOKUP($F89,#REF!,15,0)</f>
        <v>#REF!</v>
      </c>
      <c r="J89" s="48" t="s">
        <v>54</v>
      </c>
      <c r="K89" s="49" t="e">
        <f>VLOOKUP($J89,#REF!,19,0)</f>
        <v>#REF!</v>
      </c>
      <c r="L89" s="49" t="e">
        <f>VLOOKUP($J89,#REF!,22,0)</f>
        <v>#REF!</v>
      </c>
    </row>
    <row r="90" spans="2:12" x14ac:dyDescent="0.25">
      <c r="B90" s="48" t="s">
        <v>123</v>
      </c>
      <c r="C90" s="49" t="e">
        <f>VLOOKUP($B90,#REF!,5,0)</f>
        <v>#REF!</v>
      </c>
      <c r="D90" s="49" t="e">
        <f>VLOOKUP($B90,#REF!,8,0)</f>
        <v>#REF!</v>
      </c>
      <c r="F90" s="48" t="s">
        <v>217</v>
      </c>
      <c r="G90" s="49" t="e">
        <f>VLOOKUP($F90,#REF!,12,0)</f>
        <v>#REF!</v>
      </c>
      <c r="H90" s="49" t="e">
        <f>VLOOKUP($F90,#REF!,15,0)</f>
        <v>#REF!</v>
      </c>
      <c r="J90" s="48" t="s">
        <v>112</v>
      </c>
      <c r="K90" s="49" t="e">
        <f>VLOOKUP($J90,#REF!,19,0)</f>
        <v>#REF!</v>
      </c>
      <c r="L90" s="49" t="e">
        <f>VLOOKUP($J90,#REF!,22,0)</f>
        <v>#REF!</v>
      </c>
    </row>
    <row r="91" spans="2:12" x14ac:dyDescent="0.25">
      <c r="B91" s="48" t="s">
        <v>226</v>
      </c>
      <c r="C91" s="49" t="e">
        <f>VLOOKUP($B91,#REF!,5,0)</f>
        <v>#REF!</v>
      </c>
      <c r="D91" s="49" t="e">
        <f>VLOOKUP($B91,#REF!,8,0)</f>
        <v>#REF!</v>
      </c>
      <c r="F91" s="48" t="s">
        <v>85</v>
      </c>
      <c r="G91" s="49" t="e">
        <f>VLOOKUP($F91,#REF!,12,0)</f>
        <v>#REF!</v>
      </c>
      <c r="H91" s="49" t="e">
        <f>VLOOKUP($F91,#REF!,15,0)</f>
        <v>#REF!</v>
      </c>
      <c r="J91" s="48" t="s">
        <v>68</v>
      </c>
      <c r="K91" s="49" t="e">
        <f>VLOOKUP($J91,#REF!,19,0)</f>
        <v>#REF!</v>
      </c>
      <c r="L91" s="49" t="e">
        <f>VLOOKUP($J91,#REF!,22,0)</f>
        <v>#REF!</v>
      </c>
    </row>
    <row r="92" spans="2:12" x14ac:dyDescent="0.25">
      <c r="B92" s="48" t="s">
        <v>216</v>
      </c>
      <c r="C92" s="49" t="e">
        <f>VLOOKUP($B92,#REF!,5,0)</f>
        <v>#REF!</v>
      </c>
      <c r="D92" s="49" t="e">
        <f>VLOOKUP($B92,#REF!,8,0)</f>
        <v>#REF!</v>
      </c>
      <c r="F92" s="48" t="s">
        <v>37</v>
      </c>
      <c r="G92" s="49" t="e">
        <f>VLOOKUP($F92,#REF!,12,0)</f>
        <v>#REF!</v>
      </c>
      <c r="H92" s="49" t="e">
        <f>VLOOKUP($F92,#REF!,15,0)</f>
        <v>#REF!</v>
      </c>
      <c r="J92" s="48" t="s">
        <v>141</v>
      </c>
      <c r="K92" s="49" t="e">
        <f>VLOOKUP($J92,#REF!,19,0)</f>
        <v>#REF!</v>
      </c>
      <c r="L92" s="49" t="e">
        <f>VLOOKUP($J92,#REF!,22,0)</f>
        <v>#REF!</v>
      </c>
    </row>
    <row r="93" spans="2:12" x14ac:dyDescent="0.25">
      <c r="B93" s="48" t="s">
        <v>31</v>
      </c>
      <c r="C93" s="49" t="e">
        <f>VLOOKUP($B93,#REF!,5,0)</f>
        <v>#REF!</v>
      </c>
      <c r="D93" s="49" t="e">
        <f>VLOOKUP($B93,#REF!,8,0)</f>
        <v>#REF!</v>
      </c>
      <c r="F93" s="48" t="s">
        <v>123</v>
      </c>
      <c r="G93" s="49" t="e">
        <f>VLOOKUP($F93,#REF!,12,0)</f>
        <v>#REF!</v>
      </c>
      <c r="H93" s="49" t="e">
        <f>VLOOKUP($F93,#REF!,15,0)</f>
        <v>#REF!</v>
      </c>
      <c r="J93" s="48" t="s">
        <v>214</v>
      </c>
      <c r="K93" s="49" t="e">
        <f>VLOOKUP($J93,#REF!,19,0)</f>
        <v>#REF!</v>
      </c>
      <c r="L93" s="49" t="e">
        <f>VLOOKUP($J93,#REF!,22,0)</f>
        <v>#REF!</v>
      </c>
    </row>
    <row r="94" spans="2:12" ht="27.6" x14ac:dyDescent="0.25">
      <c r="B94" s="48" t="s">
        <v>145</v>
      </c>
      <c r="C94" s="49" t="e">
        <f>VLOOKUP($B94,#REF!,5,0)</f>
        <v>#REF!</v>
      </c>
      <c r="D94" s="49" t="e">
        <f>VLOOKUP($B94,#REF!,8,0)</f>
        <v>#REF!</v>
      </c>
      <c r="F94" s="48" t="s">
        <v>34</v>
      </c>
      <c r="G94" s="49" t="e">
        <f>VLOOKUP($F94,#REF!,12,0)</f>
        <v>#REF!</v>
      </c>
      <c r="H94" s="49" t="e">
        <f>VLOOKUP($F94,#REF!,15,0)</f>
        <v>#REF!</v>
      </c>
      <c r="J94" s="48" t="s">
        <v>222</v>
      </c>
      <c r="K94" s="49" t="e">
        <f>VLOOKUP($J94,#REF!,19,0)</f>
        <v>#REF!</v>
      </c>
      <c r="L94" s="49" t="e">
        <f>VLOOKUP($J94,#REF!,22,0)</f>
        <v>#REF!</v>
      </c>
    </row>
    <row r="95" spans="2:12" x14ac:dyDescent="0.25">
      <c r="B95" s="48" t="s">
        <v>137</v>
      </c>
      <c r="C95" s="49" t="e">
        <f>VLOOKUP($B95,#REF!,5,0)</f>
        <v>#REF!</v>
      </c>
      <c r="D95" s="49" t="e">
        <f>VLOOKUP($B95,#REF!,8,0)</f>
        <v>#REF!</v>
      </c>
      <c r="F95" s="48" t="s">
        <v>31</v>
      </c>
      <c r="G95" s="49" t="e">
        <f>VLOOKUP($F95,#REF!,12,0)</f>
        <v>#REF!</v>
      </c>
      <c r="H95" s="49" t="e">
        <f>VLOOKUP($F95,#REF!,15,0)</f>
        <v>#REF!</v>
      </c>
      <c r="J95" s="48" t="s">
        <v>149</v>
      </c>
      <c r="K95" s="49" t="e">
        <f>VLOOKUP($J95,#REF!,19,0)</f>
        <v>#REF!</v>
      </c>
      <c r="L95" s="49" t="e">
        <f>VLOOKUP($J95,#REF!,22,0)</f>
        <v>#REF!</v>
      </c>
    </row>
    <row r="96" spans="2:12" x14ac:dyDescent="0.25">
      <c r="B96" s="48" t="s">
        <v>37</v>
      </c>
      <c r="C96" s="49" t="e">
        <f>VLOOKUP($B96,#REF!,5,0)</f>
        <v>#REF!</v>
      </c>
      <c r="D96" s="49" t="e">
        <f>VLOOKUP($B96,#REF!,8,0)</f>
        <v>#REF!</v>
      </c>
      <c r="F96" s="48" t="s">
        <v>214</v>
      </c>
      <c r="G96" s="49" t="e">
        <f>VLOOKUP($F96,#REF!,12,0)</f>
        <v>#REF!</v>
      </c>
      <c r="H96" s="49" t="e">
        <f>VLOOKUP($F96,#REF!,15,0)</f>
        <v>#REF!</v>
      </c>
      <c r="J96" s="48" t="s">
        <v>83</v>
      </c>
      <c r="K96" s="49" t="e">
        <f>VLOOKUP($J96,#REF!,19,0)</f>
        <v>#REF!</v>
      </c>
      <c r="L96" s="49" t="e">
        <f>VLOOKUP($J96,#REF!,22,0)</f>
        <v>#REF!</v>
      </c>
    </row>
    <row r="97" spans="2:12" ht="27.6" x14ac:dyDescent="0.25">
      <c r="B97" s="48" t="s">
        <v>124</v>
      </c>
      <c r="C97" s="49" t="e">
        <f>VLOOKUP($B97,#REF!,5,0)</f>
        <v>#REF!</v>
      </c>
      <c r="D97" s="49" t="e">
        <f>VLOOKUP($B97,#REF!,8,0)</f>
        <v>#REF!</v>
      </c>
      <c r="F97" s="48" t="s">
        <v>47</v>
      </c>
      <c r="G97" s="49" t="e">
        <f>VLOOKUP($F97,#REF!,12,0)</f>
        <v>#REF!</v>
      </c>
      <c r="H97" s="49" t="e">
        <f>VLOOKUP($F97,#REF!,15,0)</f>
        <v>#REF!</v>
      </c>
      <c r="J97" s="48" t="s">
        <v>79</v>
      </c>
      <c r="K97" s="49" t="e">
        <f>VLOOKUP($J97,#REF!,19,0)</f>
        <v>#REF!</v>
      </c>
      <c r="L97" s="49" t="e">
        <f>VLOOKUP($J97,#REF!,22,0)</f>
        <v>#REF!</v>
      </c>
    </row>
    <row r="98" spans="2:12" ht="41.4" x14ac:dyDescent="0.25">
      <c r="B98" s="48" t="s">
        <v>12</v>
      </c>
      <c r="C98" s="49" t="e">
        <f>VLOOKUP($B98,#REF!,5,0)</f>
        <v>#REF!</v>
      </c>
      <c r="D98" s="49" t="e">
        <f>VLOOKUP($B98,#REF!,8,0)</f>
        <v>#REF!</v>
      </c>
      <c r="F98" s="48" t="s">
        <v>76</v>
      </c>
      <c r="G98" s="49" t="e">
        <f>VLOOKUP($F98,#REF!,12,0)</f>
        <v>#REF!</v>
      </c>
      <c r="H98" s="49" t="e">
        <f>VLOOKUP($F98,#REF!,15,0)</f>
        <v>#REF!</v>
      </c>
      <c r="J98" s="48" t="s">
        <v>25</v>
      </c>
      <c r="K98" s="49" t="e">
        <f>VLOOKUP($J98,#REF!,19,0)</f>
        <v>#REF!</v>
      </c>
      <c r="L98" s="49" t="e">
        <f>VLOOKUP($J98,#REF!,22,0)</f>
        <v>#REF!</v>
      </c>
    </row>
    <row r="99" spans="2:12" x14ac:dyDescent="0.25">
      <c r="B99" s="48" t="s">
        <v>13</v>
      </c>
      <c r="C99" s="49" t="e">
        <f>VLOOKUP($B99,#REF!,5,0)</f>
        <v>#REF!</v>
      </c>
      <c r="D99" s="49" t="e">
        <f>VLOOKUP($B99,#REF!,8,0)</f>
        <v>#REF!</v>
      </c>
      <c r="F99" s="48" t="s">
        <v>119</v>
      </c>
      <c r="G99" s="49" t="e">
        <f>VLOOKUP($F99,#REF!,12,0)</f>
        <v>#REF!</v>
      </c>
      <c r="H99" s="49" t="e">
        <f>VLOOKUP($F99,#REF!,15,0)</f>
        <v>#REF!</v>
      </c>
      <c r="J99" s="48" t="s">
        <v>133</v>
      </c>
      <c r="K99" s="49" t="e">
        <f>VLOOKUP($J99,#REF!,19,0)</f>
        <v>#REF!</v>
      </c>
      <c r="L99" s="49" t="e">
        <f>VLOOKUP($J99,#REF!,22,0)</f>
        <v>#REF!</v>
      </c>
    </row>
    <row r="100" spans="2:12" ht="27.6" x14ac:dyDescent="0.25">
      <c r="B100" s="48" t="s">
        <v>229</v>
      </c>
      <c r="C100" s="49" t="e">
        <f>VLOOKUP($B100,#REF!,5,0)</f>
        <v>#REF!</v>
      </c>
      <c r="D100" s="49" t="e">
        <f>VLOOKUP($B100,#REF!,8,0)</f>
        <v>#REF!</v>
      </c>
      <c r="F100" s="48" t="s">
        <v>25</v>
      </c>
      <c r="G100" s="49" t="e">
        <f>VLOOKUP($F100,#REF!,12,0)</f>
        <v>#REF!</v>
      </c>
      <c r="H100" s="49" t="e">
        <f>VLOOKUP($F100,#REF!,15,0)</f>
        <v>#REF!</v>
      </c>
      <c r="J100" s="48" t="s">
        <v>48</v>
      </c>
      <c r="K100" s="49" t="e">
        <f>VLOOKUP($J100,#REF!,19,0)</f>
        <v>#REF!</v>
      </c>
      <c r="L100" s="49" t="e">
        <f>VLOOKUP($J100,#REF!,22,0)</f>
        <v>#REF!</v>
      </c>
    </row>
    <row r="101" spans="2:12" ht="27.6" x14ac:dyDescent="0.25">
      <c r="B101" s="48" t="s">
        <v>34</v>
      </c>
      <c r="C101" s="49" t="e">
        <f>VLOOKUP($B101,#REF!,5,0)</f>
        <v>#REF!</v>
      </c>
      <c r="D101" s="49" t="e">
        <f>VLOOKUP($B101,#REF!,8,0)</f>
        <v>#REF!</v>
      </c>
      <c r="F101" s="48" t="s">
        <v>137</v>
      </c>
      <c r="G101" s="49" t="e">
        <f>VLOOKUP($F101,#REF!,12,0)</f>
        <v>#REF!</v>
      </c>
      <c r="H101" s="49" t="e">
        <f>VLOOKUP($F101,#REF!,15,0)</f>
        <v>#REF!</v>
      </c>
      <c r="J101" s="48" t="s">
        <v>145</v>
      </c>
      <c r="K101" s="49" t="e">
        <f>VLOOKUP($J101,#REF!,19,0)</f>
        <v>#REF!</v>
      </c>
      <c r="L101" s="49" t="e">
        <f>VLOOKUP($J101,#REF!,22,0)</f>
        <v>#REF!</v>
      </c>
    </row>
    <row r="102" spans="2:12" ht="27.6" x14ac:dyDescent="0.25">
      <c r="B102" s="48" t="s">
        <v>258</v>
      </c>
      <c r="C102" s="49" t="e">
        <f>VLOOKUP($B102,#REF!,5,0)</f>
        <v>#REF!</v>
      </c>
      <c r="D102" s="49" t="e">
        <f>VLOOKUP($B102,#REF!,8,0)</f>
        <v>#REF!</v>
      </c>
      <c r="F102" s="48" t="s">
        <v>10</v>
      </c>
      <c r="G102" s="49" t="e">
        <f>VLOOKUP($F102,#REF!,12,0)</f>
        <v>#REF!</v>
      </c>
      <c r="H102" s="49" t="e">
        <f>VLOOKUP($F102,#REF!,15,0)</f>
        <v>#REF!</v>
      </c>
      <c r="J102" s="48" t="s">
        <v>178</v>
      </c>
      <c r="K102" s="49" t="e">
        <f>VLOOKUP($J102,#REF!,19,0)</f>
        <v>#REF!</v>
      </c>
      <c r="L102" s="49" t="e">
        <f>VLOOKUP($J102,#REF!,22,0)</f>
        <v>#REF!</v>
      </c>
    </row>
    <row r="103" spans="2:12" x14ac:dyDescent="0.25">
      <c r="B103" s="48" t="s">
        <v>131</v>
      </c>
      <c r="C103" s="49" t="e">
        <f>VLOOKUP($B103,#REF!,5,0)</f>
        <v>#REF!</v>
      </c>
      <c r="D103" s="49" t="e">
        <f>VLOOKUP($B103,#REF!,8,0)</f>
        <v>#REF!</v>
      </c>
      <c r="F103" s="48" t="s">
        <v>216</v>
      </c>
      <c r="G103" s="49" t="e">
        <f>VLOOKUP($F103,#REF!,12,0)</f>
        <v>#REF!</v>
      </c>
      <c r="H103" s="49" t="e">
        <f>VLOOKUP($F103,#REF!,15,0)</f>
        <v>#REF!</v>
      </c>
      <c r="J103" s="48" t="s">
        <v>2</v>
      </c>
      <c r="K103" s="49" t="e">
        <f>VLOOKUP($J103,#REF!,19,0)</f>
        <v>#REF!</v>
      </c>
      <c r="L103" s="49" t="e">
        <f>VLOOKUP($J103,#REF!,22,0)</f>
        <v>#REF!</v>
      </c>
    </row>
    <row r="104" spans="2:12" ht="27.6" x14ac:dyDescent="0.25">
      <c r="B104" s="48" t="s">
        <v>18</v>
      </c>
      <c r="C104" s="49" t="e">
        <f>VLOOKUP($B104,#REF!,5,0)</f>
        <v>#REF!</v>
      </c>
      <c r="D104" s="49" t="e">
        <f>VLOOKUP($B104,#REF!,8,0)</f>
        <v>#REF!</v>
      </c>
      <c r="F104" s="48" t="s">
        <v>21</v>
      </c>
      <c r="G104" s="49" t="e">
        <f>VLOOKUP($F104,#REF!,12,0)</f>
        <v>#REF!</v>
      </c>
      <c r="H104" s="49" t="e">
        <f>VLOOKUP($F104,#REF!,15,0)</f>
        <v>#REF!</v>
      </c>
      <c r="J104" s="48" t="s">
        <v>246</v>
      </c>
      <c r="K104" s="49" t="e">
        <f>VLOOKUP($J104,#REF!,19,0)</f>
        <v>#REF!</v>
      </c>
      <c r="L104" s="49" t="e">
        <f>VLOOKUP($J104,#REF!,22,0)</f>
        <v>#REF!</v>
      </c>
    </row>
    <row r="105" spans="2:12" x14ac:dyDescent="0.25">
      <c r="B105" s="48" t="s">
        <v>228</v>
      </c>
      <c r="C105" s="49" t="e">
        <f>VLOOKUP($B105,#REF!,5,0)</f>
        <v>#REF!</v>
      </c>
      <c r="D105" s="49" t="e">
        <f>VLOOKUP($B105,#REF!,8,0)</f>
        <v>#REF!</v>
      </c>
      <c r="F105" s="48" t="s">
        <v>54</v>
      </c>
      <c r="G105" s="49" t="e">
        <f>VLOOKUP($F105,#REF!,12,0)</f>
        <v>#REF!</v>
      </c>
      <c r="H105" s="49" t="e">
        <f>VLOOKUP($F105,#REF!,15,0)</f>
        <v>#REF!</v>
      </c>
      <c r="J105" s="48" t="s">
        <v>154</v>
      </c>
      <c r="K105" s="49" t="e">
        <f>VLOOKUP($J105,#REF!,19,0)</f>
        <v>#REF!</v>
      </c>
      <c r="L105" s="49" t="e">
        <f>VLOOKUP($J105,#REF!,22,0)</f>
        <v>#REF!</v>
      </c>
    </row>
    <row r="106" spans="2:12" x14ac:dyDescent="0.25">
      <c r="B106" s="48" t="s">
        <v>76</v>
      </c>
      <c r="C106" s="49" t="e">
        <f>VLOOKUP($B106,#REF!,5,0)</f>
        <v>#REF!</v>
      </c>
      <c r="D106" s="49" t="e">
        <f>VLOOKUP($B106,#REF!,8,0)</f>
        <v>#REF!</v>
      </c>
      <c r="F106" s="48" t="s">
        <v>154</v>
      </c>
      <c r="G106" s="49" t="e">
        <f>VLOOKUP($F106,#REF!,12,0)</f>
        <v>#REF!</v>
      </c>
      <c r="H106" s="49" t="e">
        <f>VLOOKUP($F106,#REF!,15,0)</f>
        <v>#REF!</v>
      </c>
      <c r="J106" s="48" t="s">
        <v>76</v>
      </c>
      <c r="K106" s="49" t="e">
        <f>VLOOKUP($J106,#REF!,19,0)</f>
        <v>#REF!</v>
      </c>
      <c r="L106" s="49" t="e">
        <f>VLOOKUP($J106,#REF!,22,0)</f>
        <v>#REF!</v>
      </c>
    </row>
    <row r="107" spans="2:12" x14ac:dyDescent="0.25">
      <c r="B107" s="48" t="s">
        <v>262</v>
      </c>
      <c r="C107" s="49" t="e">
        <f>VLOOKUP($B107,#REF!,5,0)</f>
        <v>#REF!</v>
      </c>
      <c r="D107" s="49" t="e">
        <f>VLOOKUP($B107,#REF!,8,0)</f>
        <v>#REF!</v>
      </c>
      <c r="F107" s="48" t="s">
        <v>165</v>
      </c>
      <c r="G107" s="49" t="e">
        <f>VLOOKUP($F107,#REF!,12,0)</f>
        <v>#REF!</v>
      </c>
      <c r="H107" s="49" t="e">
        <f>VLOOKUP($F107,#REF!,15,0)</f>
        <v>#REF!</v>
      </c>
      <c r="J107" s="48" t="s">
        <v>245</v>
      </c>
      <c r="K107" s="49" t="e">
        <f>VLOOKUP($J107,#REF!,19,0)</f>
        <v>#REF!</v>
      </c>
      <c r="L107" s="49" t="e">
        <f>VLOOKUP($J107,#REF!,22,0)</f>
        <v>#REF!</v>
      </c>
    </row>
    <row r="108" spans="2:12" x14ac:dyDescent="0.25">
      <c r="B108" s="48" t="s">
        <v>149</v>
      </c>
      <c r="C108" s="49" t="e">
        <f>VLOOKUP($B108,#REF!,5,0)</f>
        <v>#REF!</v>
      </c>
      <c r="D108" s="49" t="e">
        <f>VLOOKUP($B108,#REF!,8,0)</f>
        <v>#REF!</v>
      </c>
      <c r="F108" s="48" t="s">
        <v>145</v>
      </c>
      <c r="G108" s="49" t="e">
        <f>VLOOKUP($F108,#REF!,12,0)</f>
        <v>#REF!</v>
      </c>
      <c r="H108" s="49" t="e">
        <f>VLOOKUP($F108,#REF!,15,0)</f>
        <v>#REF!</v>
      </c>
      <c r="J108" s="48" t="s">
        <v>85</v>
      </c>
      <c r="K108" s="49" t="e">
        <f>VLOOKUP($J108,#REF!,19,0)</f>
        <v>#REF!</v>
      </c>
      <c r="L108" s="49" t="e">
        <f>VLOOKUP($J108,#REF!,22,0)</f>
        <v>#REF!</v>
      </c>
    </row>
    <row r="109" spans="2:12" ht="27.6" x14ac:dyDescent="0.25">
      <c r="B109" s="48" t="s">
        <v>96</v>
      </c>
      <c r="C109" s="49" t="e">
        <f>VLOOKUP($B109,#REF!,5,0)</f>
        <v>#REF!</v>
      </c>
      <c r="D109" s="49" t="e">
        <f>VLOOKUP($B109,#REF!,8,0)</f>
        <v>#REF!</v>
      </c>
      <c r="F109" s="48" t="s">
        <v>67</v>
      </c>
      <c r="G109" s="49" t="e">
        <f>VLOOKUP($F109,#REF!,12,0)</f>
        <v>#REF!</v>
      </c>
      <c r="H109" s="49" t="e">
        <f>VLOOKUP($F109,#REF!,15,0)</f>
        <v>#REF!</v>
      </c>
      <c r="J109" s="48" t="s">
        <v>10</v>
      </c>
      <c r="K109" s="49" t="e">
        <f>VLOOKUP($J109,#REF!,19,0)</f>
        <v>#REF!</v>
      </c>
      <c r="L109" s="49" t="e">
        <f>VLOOKUP($J109,#REF!,22,0)</f>
        <v>#REF!</v>
      </c>
    </row>
    <row r="110" spans="2:12" x14ac:dyDescent="0.25">
      <c r="B110" s="48" t="s">
        <v>119</v>
      </c>
      <c r="C110" s="49" t="e">
        <f>VLOOKUP($B110,#REF!,5,0)</f>
        <v>#REF!</v>
      </c>
      <c r="D110" s="49" t="e">
        <f>VLOOKUP($B110,#REF!,8,0)</f>
        <v>#REF!</v>
      </c>
      <c r="F110" s="48" t="s">
        <v>256</v>
      </c>
      <c r="G110" s="49" t="e">
        <f>VLOOKUP($F110,#REF!,12,0)</f>
        <v>#REF!</v>
      </c>
      <c r="H110" s="49" t="e">
        <f>VLOOKUP($F110,#REF!,15,0)</f>
        <v>#REF!</v>
      </c>
      <c r="J110" s="48" t="s">
        <v>37</v>
      </c>
      <c r="K110" s="49" t="e">
        <f>VLOOKUP($J110,#REF!,19,0)</f>
        <v>#REF!</v>
      </c>
      <c r="L110" s="49" t="e">
        <f>VLOOKUP($J110,#REF!,22,0)</f>
        <v>#REF!</v>
      </c>
    </row>
    <row r="111" spans="2:12" ht="27.6" x14ac:dyDescent="0.25">
      <c r="B111" s="48" t="s">
        <v>174</v>
      </c>
      <c r="C111" s="49" t="e">
        <f>VLOOKUP($B111,#REF!,5,0)</f>
        <v>#REF!</v>
      </c>
      <c r="D111" s="49" t="e">
        <f>VLOOKUP($B111,#REF!,8,0)</f>
        <v>#REF!</v>
      </c>
      <c r="F111" s="48" t="s">
        <v>12</v>
      </c>
      <c r="G111" s="49" t="e">
        <f>VLOOKUP($F111,#REF!,12,0)</f>
        <v>#REF!</v>
      </c>
      <c r="H111" s="49" t="e">
        <f>VLOOKUP($F111,#REF!,15,0)</f>
        <v>#REF!</v>
      </c>
      <c r="J111" s="48" t="s">
        <v>136</v>
      </c>
      <c r="K111" s="49" t="e">
        <f>VLOOKUP($J111,#REF!,19,0)</f>
        <v>#REF!</v>
      </c>
      <c r="L111" s="49" t="e">
        <f>VLOOKUP($J111,#REF!,22,0)</f>
        <v>#REF!</v>
      </c>
    </row>
    <row r="112" spans="2:12" x14ac:dyDescent="0.25">
      <c r="B112" s="48" t="s">
        <v>256</v>
      </c>
      <c r="C112" s="49" t="e">
        <f>VLOOKUP($B112,#REF!,5,0)</f>
        <v>#REF!</v>
      </c>
      <c r="D112" s="49" t="e">
        <f>VLOOKUP($B112,#REF!,8,0)</f>
        <v>#REF!</v>
      </c>
      <c r="F112" s="48" t="s">
        <v>262</v>
      </c>
      <c r="G112" s="49" t="e">
        <f>VLOOKUP($F112,#REF!,12,0)</f>
        <v>#REF!</v>
      </c>
      <c r="H112" s="49" t="e">
        <f>VLOOKUP($F112,#REF!,15,0)</f>
        <v>#REF!</v>
      </c>
      <c r="J112" s="48" t="s">
        <v>244</v>
      </c>
      <c r="K112" s="49" t="e">
        <f>VLOOKUP($J112,#REF!,19,0)</f>
        <v>#REF!</v>
      </c>
      <c r="L112" s="49" t="e">
        <f>VLOOKUP($J112,#REF!,22,0)</f>
        <v>#REF!</v>
      </c>
    </row>
    <row r="113" spans="2:12" x14ac:dyDescent="0.25">
      <c r="B113" s="48" t="s">
        <v>134</v>
      </c>
      <c r="C113" s="49" t="e">
        <f>VLOOKUP($B113,#REF!,5,0)</f>
        <v>#REF!</v>
      </c>
      <c r="D113" s="49" t="e">
        <f>VLOOKUP($B113,#REF!,8,0)</f>
        <v>#REF!</v>
      </c>
      <c r="F113" s="48" t="s">
        <v>133</v>
      </c>
      <c r="G113" s="49" t="e">
        <f>VLOOKUP($F113,#REF!,12,0)</f>
        <v>#REF!</v>
      </c>
      <c r="H113" s="49" t="e">
        <f>VLOOKUP($F113,#REF!,15,0)</f>
        <v>#REF!</v>
      </c>
      <c r="J113" s="48" t="s">
        <v>94</v>
      </c>
      <c r="K113" s="49" t="e">
        <f>VLOOKUP($J113,#REF!,19,0)</f>
        <v>#REF!</v>
      </c>
      <c r="L113" s="49" t="e">
        <f>VLOOKUP($J113,#REF!,22,0)</f>
        <v>#REF!</v>
      </c>
    </row>
    <row r="114" spans="2:12" ht="27.6" x14ac:dyDescent="0.25">
      <c r="B114" s="48" t="s">
        <v>217</v>
      </c>
      <c r="C114" s="49" t="e">
        <f>VLOOKUP($B114,#REF!,5,0)</f>
        <v>#REF!</v>
      </c>
      <c r="D114" s="49" t="e">
        <f>VLOOKUP($B114,#REF!,8,0)</f>
        <v>#REF!</v>
      </c>
      <c r="F114" s="48" t="s">
        <v>136</v>
      </c>
      <c r="G114" s="49" t="e">
        <f>VLOOKUP($F114,#REF!,12,0)</f>
        <v>#REF!</v>
      </c>
      <c r="H114" s="49" t="e">
        <f>VLOOKUP($F114,#REF!,15,0)</f>
        <v>#REF!</v>
      </c>
      <c r="J114" s="48" t="s">
        <v>172</v>
      </c>
      <c r="K114" s="49" t="e">
        <f>VLOOKUP($J114,#REF!,19,0)</f>
        <v>#REF!</v>
      </c>
      <c r="L114" s="49" t="e">
        <f>VLOOKUP($J114,#REF!,22,0)</f>
        <v>#REF!</v>
      </c>
    </row>
    <row r="115" spans="2:12" x14ac:dyDescent="0.25">
      <c r="B115" s="48" t="s">
        <v>92</v>
      </c>
      <c r="C115" s="49" t="e">
        <f>VLOOKUP($B115,#REF!,5,0)</f>
        <v>#REF!</v>
      </c>
      <c r="D115" s="49" t="e">
        <f>VLOOKUP($B115,#REF!,8,0)</f>
        <v>#REF!</v>
      </c>
      <c r="F115" s="48" t="s">
        <v>94</v>
      </c>
      <c r="G115" s="49" t="e">
        <f>VLOOKUP($F115,#REF!,12,0)</f>
        <v>#REF!</v>
      </c>
      <c r="H115" s="49" t="e">
        <f>VLOOKUP($F115,#REF!,15,0)</f>
        <v>#REF!</v>
      </c>
      <c r="J115" s="48" t="s">
        <v>21</v>
      </c>
      <c r="K115" s="49" t="e">
        <f>VLOOKUP($J115,#REF!,19,0)</f>
        <v>#REF!</v>
      </c>
      <c r="L115" s="49" t="e">
        <f>VLOOKUP($J115,#REF!,22,0)</f>
        <v>#REF!</v>
      </c>
    </row>
    <row r="116" spans="2:12" x14ac:dyDescent="0.25">
      <c r="B116" s="48" t="s">
        <v>2</v>
      </c>
      <c r="C116" s="49" t="e">
        <f>VLOOKUP($B116,#REF!,5,0)</f>
        <v>#REF!</v>
      </c>
      <c r="D116" s="49" t="e">
        <f>VLOOKUP($B116,#REF!,8,0)</f>
        <v>#REF!</v>
      </c>
      <c r="F116" s="48" t="s">
        <v>268</v>
      </c>
      <c r="G116" s="49" t="e">
        <f>VLOOKUP($F116,#REF!,12,0)</f>
        <v>#REF!</v>
      </c>
      <c r="H116" s="49" t="e">
        <f>VLOOKUP($F116,#REF!,15,0)</f>
        <v>#REF!</v>
      </c>
      <c r="J116" s="48" t="s">
        <v>137</v>
      </c>
      <c r="K116" s="49" t="e">
        <f>VLOOKUP($J116,#REF!,19,0)</f>
        <v>#REF!</v>
      </c>
      <c r="L116" s="49" t="e">
        <f>VLOOKUP($J116,#REF!,22,0)</f>
        <v>#REF!</v>
      </c>
    </row>
    <row r="117" spans="2:12" ht="27.6" x14ac:dyDescent="0.25">
      <c r="B117" s="48" t="s">
        <v>234</v>
      </c>
      <c r="C117" s="49" t="e">
        <f>VLOOKUP($B117,#REF!,5,0)</f>
        <v>#REF!</v>
      </c>
      <c r="D117" s="49" t="e">
        <f>VLOOKUP($B117,#REF!,8,0)</f>
        <v>#REF!</v>
      </c>
      <c r="F117" s="48" t="s">
        <v>124</v>
      </c>
      <c r="G117" s="49" t="e">
        <f>VLOOKUP($F117,#REF!,12,0)</f>
        <v>#REF!</v>
      </c>
      <c r="H117" s="49" t="e">
        <f>VLOOKUP($F117,#REF!,15,0)</f>
        <v>#REF!</v>
      </c>
      <c r="J117" s="48" t="s">
        <v>165</v>
      </c>
      <c r="K117" s="49" t="e">
        <f>VLOOKUP($J117,#REF!,19,0)</f>
        <v>#REF!</v>
      </c>
      <c r="L117" s="49" t="e">
        <f>VLOOKUP($J117,#REF!,22,0)</f>
        <v>#REF!</v>
      </c>
    </row>
    <row r="118" spans="2:12" x14ac:dyDescent="0.25">
      <c r="B118" s="48" t="s">
        <v>158</v>
      </c>
      <c r="C118" s="49" t="e">
        <f>VLOOKUP($B118,#REF!,5,0)</f>
        <v>#REF!</v>
      </c>
      <c r="D118" s="49" t="e">
        <f>VLOOKUP($B118,#REF!,8,0)</f>
        <v>#REF!</v>
      </c>
      <c r="F118" s="48" t="s">
        <v>104</v>
      </c>
      <c r="G118" s="49" t="e">
        <f>VLOOKUP($F118,#REF!,12,0)</f>
        <v>#REF!</v>
      </c>
      <c r="H118" s="49" t="e">
        <f>VLOOKUP($F118,#REF!,15,0)</f>
        <v>#REF!</v>
      </c>
      <c r="J118" s="48" t="s">
        <v>217</v>
      </c>
      <c r="K118" s="49" t="e">
        <f>VLOOKUP($J118,#REF!,19,0)</f>
        <v>#REF!</v>
      </c>
      <c r="L118" s="49" t="e">
        <f>VLOOKUP($J118,#REF!,22,0)</f>
        <v>#REF!</v>
      </c>
    </row>
    <row r="119" spans="2:12" ht="27.6" x14ac:dyDescent="0.25">
      <c r="B119" s="48" t="s">
        <v>39</v>
      </c>
      <c r="C119" s="49" t="e">
        <f>VLOOKUP($B119,#REF!,5,0)</f>
        <v>#REF!</v>
      </c>
      <c r="D119" s="49" t="e">
        <f>VLOOKUP($B119,#REF!,8,0)</f>
        <v>#REF!</v>
      </c>
      <c r="F119" s="48" t="s">
        <v>14</v>
      </c>
      <c r="G119" s="49" t="e">
        <f>VLOOKUP($F119,#REF!,12,0)</f>
        <v>#REF!</v>
      </c>
      <c r="H119" s="49" t="e">
        <f>VLOOKUP($F119,#REF!,15,0)</f>
        <v>#REF!</v>
      </c>
      <c r="J119" s="48" t="s">
        <v>146</v>
      </c>
      <c r="K119" s="49" t="e">
        <f>VLOOKUP($J119,#REF!,19,0)</f>
        <v>#REF!</v>
      </c>
      <c r="L119" s="49" t="e">
        <f>VLOOKUP($J119,#REF!,22,0)</f>
        <v>#REF!</v>
      </c>
    </row>
    <row r="120" spans="2:12" x14ac:dyDescent="0.25">
      <c r="B120" s="48" t="s">
        <v>133</v>
      </c>
      <c r="C120" s="49" t="e">
        <f>VLOOKUP($B120,#REF!,5,0)</f>
        <v>#REF!</v>
      </c>
      <c r="D120" s="49" t="e">
        <f>VLOOKUP($B120,#REF!,8,0)</f>
        <v>#REF!</v>
      </c>
      <c r="F120" s="48" t="s">
        <v>2</v>
      </c>
      <c r="G120" s="49" t="e">
        <f>VLOOKUP($F120,#REF!,12,0)</f>
        <v>#REF!</v>
      </c>
      <c r="H120" s="49" t="e">
        <f>VLOOKUP($F120,#REF!,15,0)</f>
        <v>#REF!</v>
      </c>
      <c r="J120" s="48" t="s">
        <v>23</v>
      </c>
      <c r="K120" s="49" t="e">
        <f>VLOOKUP($J120,#REF!,19,0)</f>
        <v>#REF!</v>
      </c>
      <c r="L120" s="49" t="e">
        <f>VLOOKUP($J120,#REF!,22,0)</f>
        <v>#REF!</v>
      </c>
    </row>
    <row r="121" spans="2:12" x14ac:dyDescent="0.25">
      <c r="B121" s="48" t="s">
        <v>104</v>
      </c>
      <c r="C121" s="49" t="e">
        <f>VLOOKUP($B121,#REF!,5,0)</f>
        <v>#REF!</v>
      </c>
      <c r="D121" s="49" t="e">
        <f>VLOOKUP($B121,#REF!,8,0)</f>
        <v>#REF!</v>
      </c>
      <c r="F121" s="48" t="s">
        <v>27</v>
      </c>
      <c r="G121" s="49" t="e">
        <f>VLOOKUP($F121,#REF!,12,0)</f>
        <v>#REF!</v>
      </c>
      <c r="H121" s="49" t="e">
        <f>VLOOKUP($F121,#REF!,15,0)</f>
        <v>#REF!</v>
      </c>
      <c r="J121" s="48" t="s">
        <v>47</v>
      </c>
      <c r="K121" s="49" t="e">
        <f>VLOOKUP($J121,#REF!,19,0)</f>
        <v>#REF!</v>
      </c>
      <c r="L121" s="49" t="e">
        <f>VLOOKUP($J121,#REF!,22,0)</f>
        <v>#REF!</v>
      </c>
    </row>
    <row r="122" spans="2:12" ht="27.6" x14ac:dyDescent="0.25">
      <c r="B122" s="48" t="s">
        <v>14</v>
      </c>
      <c r="C122" s="49" t="e">
        <f>VLOOKUP($B122,#REF!,5,0)</f>
        <v>#REF!</v>
      </c>
      <c r="D122" s="49" t="e">
        <f>VLOOKUP($B122,#REF!,8,0)</f>
        <v>#REF!</v>
      </c>
      <c r="F122" s="48" t="s">
        <v>20</v>
      </c>
      <c r="G122" s="49" t="e">
        <f>VLOOKUP($F122,#REF!,12,0)</f>
        <v>#REF!</v>
      </c>
      <c r="H122" s="49" t="e">
        <f>VLOOKUP($F122,#REF!,15,0)</f>
        <v>#REF!</v>
      </c>
      <c r="J122" s="48" t="s">
        <v>131</v>
      </c>
      <c r="K122" s="49" t="e">
        <f>VLOOKUP($J122,#REF!,19,0)</f>
        <v>#REF!</v>
      </c>
      <c r="L122" s="49" t="e">
        <f>VLOOKUP($J122,#REF!,22,0)</f>
        <v>#REF!</v>
      </c>
    </row>
    <row r="123" spans="2:12" x14ac:dyDescent="0.25">
      <c r="B123" s="48" t="s">
        <v>21</v>
      </c>
      <c r="C123" s="49" t="e">
        <f>VLOOKUP($B123,#REF!,5,0)</f>
        <v>#REF!</v>
      </c>
      <c r="D123" s="49" t="e">
        <f>VLOOKUP($B123,#REF!,8,0)</f>
        <v>#REF!</v>
      </c>
      <c r="F123" s="48" t="s">
        <v>131</v>
      </c>
      <c r="G123" s="49" t="e">
        <f>VLOOKUP($F123,#REF!,12,0)</f>
        <v>#REF!</v>
      </c>
      <c r="H123" s="49" t="e">
        <f>VLOOKUP($F123,#REF!,15,0)</f>
        <v>#REF!</v>
      </c>
      <c r="J123" s="48" t="s">
        <v>216</v>
      </c>
      <c r="K123" s="49" t="e">
        <f>VLOOKUP($J123,#REF!,19,0)</f>
        <v>#REF!</v>
      </c>
      <c r="L123" s="49" t="e">
        <f>VLOOKUP($J123,#REF!,22,0)</f>
        <v>#REF!</v>
      </c>
    </row>
    <row r="124" spans="2:12" x14ac:dyDescent="0.25">
      <c r="B124" s="48" t="s">
        <v>41</v>
      </c>
      <c r="C124" s="49" t="e">
        <f>VLOOKUP($B124,#REF!,5,0)</f>
        <v>#REF!</v>
      </c>
      <c r="D124" s="49" t="e">
        <f>VLOOKUP($B124,#REF!,8,0)</f>
        <v>#REF!</v>
      </c>
      <c r="F124" s="48" t="s">
        <v>9</v>
      </c>
      <c r="G124" s="49" t="e">
        <f>VLOOKUP($F124,#REF!,12,0)</f>
        <v>#REF!</v>
      </c>
      <c r="H124" s="49" t="e">
        <f>VLOOKUP($F124,#REF!,15,0)</f>
        <v>#REF!</v>
      </c>
      <c r="J124" s="48" t="s">
        <v>251</v>
      </c>
      <c r="K124" s="49" t="e">
        <f>VLOOKUP($J124,#REF!,19,0)</f>
        <v>#REF!</v>
      </c>
      <c r="L124" s="49" t="e">
        <f>VLOOKUP($J124,#REF!,22,0)</f>
        <v>#REF!</v>
      </c>
    </row>
    <row r="125" spans="2:12" x14ac:dyDescent="0.25">
      <c r="B125" s="48" t="s">
        <v>20</v>
      </c>
      <c r="C125" s="49" t="e">
        <f>VLOOKUP($B125,#REF!,5,0)</f>
        <v>#REF!</v>
      </c>
      <c r="D125" s="49" t="e">
        <f>VLOOKUP($B125,#REF!,8,0)</f>
        <v>#REF!</v>
      </c>
      <c r="F125" s="48" t="s">
        <v>158</v>
      </c>
      <c r="G125" s="49" t="e">
        <f>VLOOKUP($F125,#REF!,12,0)</f>
        <v>#REF!</v>
      </c>
      <c r="H125" s="49" t="e">
        <f>VLOOKUP($F125,#REF!,15,0)</f>
        <v>#REF!</v>
      </c>
      <c r="J125" s="48" t="s">
        <v>73</v>
      </c>
      <c r="K125" s="49" t="e">
        <f>VLOOKUP($J125,#REF!,19,0)</f>
        <v>#REF!</v>
      </c>
      <c r="L125" s="49" t="e">
        <f>VLOOKUP($J125,#REF!,22,0)</f>
        <v>#REF!</v>
      </c>
    </row>
    <row r="126" spans="2:12" x14ac:dyDescent="0.25">
      <c r="B126" s="48" t="s">
        <v>94</v>
      </c>
      <c r="C126" s="49" t="e">
        <f>VLOOKUP($B126,#REF!,5,0)</f>
        <v>#REF!</v>
      </c>
      <c r="D126" s="49" t="e">
        <f>VLOOKUP($B126,#REF!,8,0)</f>
        <v>#REF!</v>
      </c>
      <c r="F126" s="48" t="s">
        <v>39</v>
      </c>
      <c r="G126" s="49" t="e">
        <f>VLOOKUP($F126,#REF!,12,0)</f>
        <v>#REF!</v>
      </c>
      <c r="H126" s="49" t="e">
        <f>VLOOKUP($F126,#REF!,15,0)</f>
        <v>#REF!</v>
      </c>
      <c r="J126" s="48" t="s">
        <v>31</v>
      </c>
      <c r="K126" s="49" t="e">
        <f>VLOOKUP($J126,#REF!,19,0)</f>
        <v>#REF!</v>
      </c>
      <c r="L126" s="49" t="e">
        <f>VLOOKUP($J126,#REF!,22,0)</f>
        <v>#REF!</v>
      </c>
    </row>
    <row r="127" spans="2:12" ht="27.6" x14ac:dyDescent="0.25">
      <c r="B127" s="48" t="s">
        <v>224</v>
      </c>
      <c r="C127" s="49" t="e">
        <f>VLOOKUP($B127,#REF!,5,0)</f>
        <v>#REF!</v>
      </c>
      <c r="D127" s="49" t="e">
        <f>VLOOKUP($B127,#REF!,8,0)</f>
        <v>#REF!</v>
      </c>
      <c r="F127" s="48" t="s">
        <v>96</v>
      </c>
      <c r="G127" s="49" t="e">
        <f>VLOOKUP($F127,#REF!,12,0)</f>
        <v>#REF!</v>
      </c>
      <c r="H127" s="49" t="e">
        <f>VLOOKUP($F127,#REF!,15,0)</f>
        <v>#REF!</v>
      </c>
      <c r="J127" s="48" t="s">
        <v>272</v>
      </c>
      <c r="K127" s="49" t="e">
        <f>VLOOKUP($J127,#REF!,19,0)</f>
        <v>#REF!</v>
      </c>
      <c r="L127" s="49" t="e">
        <f>VLOOKUP($J127,#REF!,22,0)</f>
        <v>#REF!</v>
      </c>
    </row>
    <row r="128" spans="2:12" ht="27.6" x14ac:dyDescent="0.25">
      <c r="B128" s="48" t="s">
        <v>221</v>
      </c>
      <c r="C128" s="49" t="e">
        <f>VLOOKUP($B128,#REF!,5,0)</f>
        <v>#REF!</v>
      </c>
      <c r="D128" s="49" t="e">
        <f>VLOOKUP($B128,#REF!,8,0)</f>
        <v>#REF!</v>
      </c>
      <c r="F128" s="48" t="s">
        <v>255</v>
      </c>
      <c r="G128" s="49" t="e">
        <f>VLOOKUP($F128,#REF!,12,0)</f>
        <v>#REF!</v>
      </c>
      <c r="H128" s="49" t="e">
        <f>VLOOKUP($F128,#REF!,15,0)</f>
        <v>#REF!</v>
      </c>
      <c r="J128" s="48" t="s">
        <v>12</v>
      </c>
      <c r="K128" s="49" t="e">
        <f>VLOOKUP($J128,#REF!,19,0)</f>
        <v>#REF!</v>
      </c>
      <c r="L128" s="49" t="e">
        <f>VLOOKUP($J128,#REF!,22,0)</f>
        <v>#REF!</v>
      </c>
    </row>
    <row r="129" spans="2:12" ht="27.6" x14ac:dyDescent="0.25">
      <c r="B129" s="48" t="s">
        <v>132</v>
      </c>
      <c r="C129" s="49" t="e">
        <f>VLOOKUP($B129,#REF!,5,0)</f>
        <v>#REF!</v>
      </c>
      <c r="D129" s="49" t="e">
        <f>VLOOKUP($B129,#REF!,8,0)</f>
        <v>#REF!</v>
      </c>
      <c r="F129" s="48" t="s">
        <v>23</v>
      </c>
      <c r="G129" s="49" t="e">
        <f>VLOOKUP($F129,#REF!,12,0)</f>
        <v>#REF!</v>
      </c>
      <c r="H129" s="49" t="e">
        <f>VLOOKUP($F129,#REF!,15,0)</f>
        <v>#REF!</v>
      </c>
      <c r="J129" s="48" t="s">
        <v>34</v>
      </c>
      <c r="K129" s="49" t="e">
        <f>VLOOKUP($J129,#REF!,19,0)</f>
        <v>#REF!</v>
      </c>
      <c r="L129" s="49" t="e">
        <f>VLOOKUP($J129,#REF!,22,0)</f>
        <v>#REF!</v>
      </c>
    </row>
    <row r="130" spans="2:12" ht="27.6" x14ac:dyDescent="0.25">
      <c r="B130" s="48" t="s">
        <v>222</v>
      </c>
      <c r="C130" s="49" t="e">
        <f>VLOOKUP($B130,#REF!,5,0)</f>
        <v>#REF!</v>
      </c>
      <c r="D130" s="49" t="e">
        <f>VLOOKUP($B130,#REF!,8,0)</f>
        <v>#REF!</v>
      </c>
      <c r="F130" s="48" t="s">
        <v>128</v>
      </c>
      <c r="G130" s="49" t="e">
        <f>VLOOKUP($F130,#REF!,12,0)</f>
        <v>#REF!</v>
      </c>
      <c r="H130" s="49" t="e">
        <f>VLOOKUP($F130,#REF!,15,0)</f>
        <v>#REF!</v>
      </c>
      <c r="J130" s="48" t="s">
        <v>221</v>
      </c>
      <c r="K130" s="49" t="e">
        <f>VLOOKUP($J130,#REF!,19,0)</f>
        <v>#REF!</v>
      </c>
      <c r="L130" s="49" t="e">
        <f>VLOOKUP($J130,#REF!,22,0)</f>
        <v>#REF!</v>
      </c>
    </row>
    <row r="131" spans="2:12" x14ac:dyDescent="0.25">
      <c r="B131" s="48" t="s">
        <v>44</v>
      </c>
      <c r="C131" s="49" t="e">
        <f>VLOOKUP($B131,#REF!,5,0)</f>
        <v>#REF!</v>
      </c>
      <c r="D131" s="49" t="e">
        <f>VLOOKUP($B131,#REF!,8,0)</f>
        <v>#REF!</v>
      </c>
      <c r="F131" s="48" t="s">
        <v>43</v>
      </c>
      <c r="G131" s="49" t="e">
        <f>VLOOKUP($F131,#REF!,12,0)</f>
        <v>#REF!</v>
      </c>
      <c r="H131" s="49" t="e">
        <f>VLOOKUP($F131,#REF!,15,0)</f>
        <v>#REF!</v>
      </c>
      <c r="J131" s="48" t="s">
        <v>13</v>
      </c>
      <c r="K131" s="49" t="e">
        <f>VLOOKUP($J131,#REF!,19,0)</f>
        <v>#REF!</v>
      </c>
      <c r="L131" s="49" t="e">
        <f>VLOOKUP($J131,#REF!,22,0)</f>
        <v>#REF!</v>
      </c>
    </row>
    <row r="132" spans="2:12" x14ac:dyDescent="0.25">
      <c r="B132" s="48" t="s">
        <v>23</v>
      </c>
      <c r="C132" s="49" t="e">
        <f>VLOOKUP($B132,#REF!,5,0)</f>
        <v>#REF!</v>
      </c>
      <c r="D132" s="49" t="e">
        <f>VLOOKUP($B132,#REF!,8,0)</f>
        <v>#REF!</v>
      </c>
      <c r="F132" s="48" t="s">
        <v>41</v>
      </c>
      <c r="G132" s="49" t="e">
        <f>VLOOKUP($F132,#REF!,12,0)</f>
        <v>#REF!</v>
      </c>
      <c r="H132" s="49" t="e">
        <f>VLOOKUP($F132,#REF!,15,0)</f>
        <v>#REF!</v>
      </c>
      <c r="J132" s="48" t="s">
        <v>42</v>
      </c>
      <c r="K132" s="49" t="e">
        <f>VLOOKUP($J132,#REF!,19,0)</f>
        <v>#REF!</v>
      </c>
      <c r="L132" s="49" t="e">
        <f>VLOOKUP($J132,#REF!,22,0)</f>
        <v>#REF!</v>
      </c>
    </row>
    <row r="133" spans="2:12" x14ac:dyDescent="0.25">
      <c r="B133" s="48" t="s">
        <v>135</v>
      </c>
      <c r="C133" s="49" t="e">
        <f>VLOOKUP($B133,#REF!,5,0)</f>
        <v>#REF!</v>
      </c>
      <c r="D133" s="49" t="e">
        <f>VLOOKUP($B133,#REF!,8,0)</f>
        <v>#REF!</v>
      </c>
      <c r="F133" s="48" t="s">
        <v>45</v>
      </c>
      <c r="G133" s="49" t="e">
        <f>VLOOKUP($F133,#REF!,12,0)</f>
        <v>#REF!</v>
      </c>
      <c r="H133" s="49" t="e">
        <f>VLOOKUP($F133,#REF!,15,0)</f>
        <v>#REF!</v>
      </c>
      <c r="J133" s="48" t="s">
        <v>20</v>
      </c>
      <c r="K133" s="49" t="e">
        <f>VLOOKUP($J133,#REF!,19,0)</f>
        <v>#REF!</v>
      </c>
      <c r="L133" s="49" t="e">
        <f>VLOOKUP($J133,#REF!,22,0)</f>
        <v>#REF!</v>
      </c>
    </row>
    <row r="134" spans="2:12" x14ac:dyDescent="0.25">
      <c r="B134" s="48" t="s">
        <v>55</v>
      </c>
      <c r="C134" s="49" t="e">
        <f>VLOOKUP($B134,#REF!,5,0)</f>
        <v>#REF!</v>
      </c>
      <c r="D134" s="49" t="e">
        <f>VLOOKUP($B134,#REF!,8,0)</f>
        <v>#REF!</v>
      </c>
      <c r="F134" s="48" t="s">
        <v>221</v>
      </c>
      <c r="G134" s="49" t="e">
        <f>VLOOKUP($F134,#REF!,12,0)</f>
        <v>#REF!</v>
      </c>
      <c r="H134" s="49" t="e">
        <f>VLOOKUP($F134,#REF!,15,0)</f>
        <v>#REF!</v>
      </c>
      <c r="J134" s="48" t="s">
        <v>110</v>
      </c>
      <c r="K134" s="49" t="e">
        <f>VLOOKUP($J134,#REF!,19,0)</f>
        <v>#REF!</v>
      </c>
      <c r="L134" s="49" t="e">
        <f>VLOOKUP($J134,#REF!,22,0)</f>
        <v>#REF!</v>
      </c>
    </row>
    <row r="135" spans="2:12" ht="27.6" x14ac:dyDescent="0.25">
      <c r="B135" s="48" t="s">
        <v>255</v>
      </c>
      <c r="C135" s="49" t="e">
        <f>VLOOKUP($B135,#REF!,5,0)</f>
        <v>#REF!</v>
      </c>
      <c r="D135" s="49" t="e">
        <f>VLOOKUP($B135,#REF!,8,0)</f>
        <v>#REF!</v>
      </c>
      <c r="F135" s="48" t="s">
        <v>135</v>
      </c>
      <c r="G135" s="49" t="e">
        <f>VLOOKUP($F135,#REF!,12,0)</f>
        <v>#REF!</v>
      </c>
      <c r="H135" s="49" t="e">
        <f>VLOOKUP($F135,#REF!,15,0)</f>
        <v>#REF!</v>
      </c>
      <c r="J135" s="48" t="s">
        <v>151</v>
      </c>
      <c r="K135" s="49" t="e">
        <f>VLOOKUP($J135,#REF!,19,0)</f>
        <v>#REF!</v>
      </c>
      <c r="L135" s="49" t="e">
        <f>VLOOKUP($J135,#REF!,22,0)</f>
        <v>#REF!</v>
      </c>
    </row>
    <row r="136" spans="2:12" ht="27.6" x14ac:dyDescent="0.25">
      <c r="B136" s="48" t="s">
        <v>259</v>
      </c>
      <c r="C136" s="49" t="e">
        <f>VLOOKUP($B136,#REF!,5,0)</f>
        <v>#REF!</v>
      </c>
      <c r="D136" s="49" t="e">
        <f>VLOOKUP($B136,#REF!,8,0)</f>
        <v>#REF!</v>
      </c>
      <c r="F136" s="48" t="s">
        <v>44</v>
      </c>
      <c r="G136" s="49" t="e">
        <f>VLOOKUP($F136,#REF!,12,0)</f>
        <v>#REF!</v>
      </c>
      <c r="H136" s="49" t="e">
        <f>VLOOKUP($F136,#REF!,15,0)</f>
        <v>#REF!</v>
      </c>
      <c r="J136" s="48" t="s">
        <v>18</v>
      </c>
      <c r="K136" s="49" t="e">
        <f>VLOOKUP($J136,#REF!,19,0)</f>
        <v>#REF!</v>
      </c>
      <c r="L136" s="49" t="e">
        <f>VLOOKUP($J136,#REF!,22,0)</f>
        <v>#REF!</v>
      </c>
    </row>
    <row r="137" spans="2:12" x14ac:dyDescent="0.25">
      <c r="B137" s="48" t="s">
        <v>42</v>
      </c>
      <c r="C137" s="49" t="e">
        <f>VLOOKUP($B137,#REF!,5,0)</f>
        <v>#REF!</v>
      </c>
      <c r="D137" s="49" t="e">
        <f>VLOOKUP($B137,#REF!,8,0)</f>
        <v>#REF!</v>
      </c>
      <c r="F137" s="48" t="s">
        <v>226</v>
      </c>
      <c r="G137" s="49" t="e">
        <f>VLOOKUP($F137,#REF!,12,0)</f>
        <v>#REF!</v>
      </c>
      <c r="H137" s="49" t="e">
        <f>VLOOKUP($F137,#REF!,15,0)</f>
        <v>#REF!</v>
      </c>
      <c r="J137" s="48" t="s">
        <v>55</v>
      </c>
      <c r="K137" s="49" t="e">
        <f>VLOOKUP($J137,#REF!,19,0)</f>
        <v>#REF!</v>
      </c>
      <c r="L137" s="49" t="e">
        <f>VLOOKUP($J137,#REF!,22,0)</f>
        <v>#REF!</v>
      </c>
    </row>
    <row r="138" spans="2:12" x14ac:dyDescent="0.25">
      <c r="B138" s="48" t="s">
        <v>45</v>
      </c>
      <c r="C138" s="49" t="e">
        <f>VLOOKUP($B138,#REF!,5,0)</f>
        <v>#REF!</v>
      </c>
      <c r="D138" s="49" t="e">
        <f>VLOOKUP($B138,#REF!,8,0)</f>
        <v>#REF!</v>
      </c>
      <c r="F138" s="48" t="s">
        <v>92</v>
      </c>
      <c r="G138" s="49" t="e">
        <f>VLOOKUP($F138,#REF!,12,0)</f>
        <v>#REF!</v>
      </c>
      <c r="H138" s="49" t="e">
        <f>VLOOKUP($F138,#REF!,15,0)</f>
        <v>#REF!</v>
      </c>
      <c r="J138" s="48" t="s">
        <v>104</v>
      </c>
      <c r="K138" s="49" t="e">
        <f>VLOOKUP($J138,#REF!,19,0)</f>
        <v>#REF!</v>
      </c>
      <c r="L138" s="49" t="e">
        <f>VLOOKUP($J138,#REF!,22,0)</f>
        <v>#REF!</v>
      </c>
    </row>
    <row r="139" spans="2:12" x14ac:dyDescent="0.25">
      <c r="B139" s="48" t="s">
        <v>264</v>
      </c>
      <c r="C139" s="49" t="e">
        <f>VLOOKUP($B139,#REF!,5,0)</f>
        <v>#REF!</v>
      </c>
      <c r="D139" s="49" t="e">
        <f>VLOOKUP($B139,#REF!,8,0)</f>
        <v>#REF!</v>
      </c>
      <c r="F139" s="48" t="s">
        <v>42</v>
      </c>
      <c r="G139" s="49" t="e">
        <f>VLOOKUP($F139,#REF!,12,0)</f>
        <v>#REF!</v>
      </c>
      <c r="H139" s="49" t="e">
        <f>VLOOKUP($F139,#REF!,15,0)</f>
        <v>#REF!</v>
      </c>
      <c r="J139" s="48" t="s">
        <v>158</v>
      </c>
      <c r="K139" s="49" t="e">
        <f>VLOOKUP($J139,#REF!,19,0)</f>
        <v>#REF!</v>
      </c>
      <c r="L139" s="49" t="e">
        <f>VLOOKUP($J139,#REF!,22,0)</f>
        <v>#REF!</v>
      </c>
    </row>
    <row r="140" spans="2:12" x14ac:dyDescent="0.25">
      <c r="B140" s="48" t="s">
        <v>231</v>
      </c>
      <c r="C140" s="49" t="e">
        <f>VLOOKUP($B140,#REF!,5,0)</f>
        <v>#REF!</v>
      </c>
      <c r="D140" s="49" t="e">
        <f>VLOOKUP($B140,#REF!,8,0)</f>
        <v>#REF!</v>
      </c>
      <c r="F140" s="48" t="s">
        <v>134</v>
      </c>
      <c r="G140" s="49" t="e">
        <f>VLOOKUP($F140,#REF!,12,0)</f>
        <v>#REF!</v>
      </c>
      <c r="H140" s="49" t="e">
        <f>VLOOKUP($F140,#REF!,15,0)</f>
        <v>#REF!</v>
      </c>
      <c r="J140" s="48" t="s">
        <v>39</v>
      </c>
      <c r="K140" s="49" t="e">
        <f>VLOOKUP($J140,#REF!,19,0)</f>
        <v>#REF!</v>
      </c>
      <c r="L140" s="49" t="e">
        <f>VLOOKUP($J140,#REF!,22,0)</f>
        <v>#REF!</v>
      </c>
    </row>
    <row r="141" spans="2:12" x14ac:dyDescent="0.25">
      <c r="B141" s="48" t="s">
        <v>138</v>
      </c>
      <c r="C141" s="49" t="e">
        <f>VLOOKUP($B141,#REF!,5,0)</f>
        <v>#REF!</v>
      </c>
      <c r="D141" s="49" t="e">
        <f>VLOOKUP($B141,#REF!,8,0)</f>
        <v>#REF!</v>
      </c>
      <c r="F141" s="48" t="s">
        <v>73</v>
      </c>
      <c r="G141" s="49" t="e">
        <f>VLOOKUP($F141,#REF!,12,0)</f>
        <v>#REF!</v>
      </c>
      <c r="H141" s="49" t="e">
        <f>VLOOKUP($F141,#REF!,15,0)</f>
        <v>#REF!</v>
      </c>
      <c r="J141" s="48" t="s">
        <v>262</v>
      </c>
      <c r="K141" s="49" t="e">
        <f>VLOOKUP($J141,#REF!,19,0)</f>
        <v>#REF!</v>
      </c>
      <c r="L141" s="49" t="e">
        <f>VLOOKUP($J141,#REF!,22,0)</f>
        <v>#REF!</v>
      </c>
    </row>
    <row r="142" spans="2:12" ht="27.6" x14ac:dyDescent="0.25">
      <c r="B142" s="48" t="s">
        <v>38</v>
      </c>
      <c r="C142" s="49" t="e">
        <f>VLOOKUP($B142,#REF!,5,0)</f>
        <v>#REF!</v>
      </c>
      <c r="D142" s="49" t="e">
        <f>VLOOKUP($B142,#REF!,8,0)</f>
        <v>#REF!</v>
      </c>
      <c r="F142" s="48" t="s">
        <v>260</v>
      </c>
      <c r="G142" s="49" t="e">
        <f>VLOOKUP($F142,#REF!,12,0)</f>
        <v>#REF!</v>
      </c>
      <c r="H142" s="49" t="e">
        <f>VLOOKUP($F142,#REF!,15,0)</f>
        <v>#REF!</v>
      </c>
      <c r="J142" s="48" t="s">
        <v>256</v>
      </c>
      <c r="K142" s="49" t="e">
        <f>VLOOKUP($J142,#REF!,19,0)</f>
        <v>#REF!</v>
      </c>
      <c r="L142" s="49" t="e">
        <f>VLOOKUP($J142,#REF!,22,0)</f>
        <v>#REF!</v>
      </c>
    </row>
    <row r="143" spans="2:12" x14ac:dyDescent="0.25">
      <c r="B143" s="48" t="s">
        <v>110</v>
      </c>
      <c r="C143" s="49" t="e">
        <f>VLOOKUP($B143,#REF!,5,0)</f>
        <v>#REF!</v>
      </c>
      <c r="D143" s="49" t="e">
        <f>VLOOKUP($B143,#REF!,8,0)</f>
        <v>#REF!</v>
      </c>
      <c r="F143" s="48" t="s">
        <v>264</v>
      </c>
      <c r="G143" s="49" t="e">
        <f>VLOOKUP($F143,#REF!,12,0)</f>
        <v>#REF!</v>
      </c>
      <c r="H143" s="49" t="e">
        <f>VLOOKUP($F143,#REF!,15,0)</f>
        <v>#REF!</v>
      </c>
      <c r="J143" s="48" t="s">
        <v>134</v>
      </c>
      <c r="K143" s="49" t="e">
        <f>VLOOKUP($J143,#REF!,19,0)</f>
        <v>#REF!</v>
      </c>
      <c r="L143" s="49" t="e">
        <f>VLOOKUP($J143,#REF!,22,0)</f>
        <v>#REF!</v>
      </c>
    </row>
    <row r="144" spans="2:12" x14ac:dyDescent="0.25">
      <c r="B144" s="48" t="s">
        <v>225</v>
      </c>
      <c r="C144" s="49" t="e">
        <f>VLOOKUP($B144,#REF!,5,0)</f>
        <v>#REF!</v>
      </c>
      <c r="D144" s="49" t="e">
        <f>VLOOKUP($B144,#REF!,8,0)</f>
        <v>#REF!</v>
      </c>
      <c r="F144" s="48" t="s">
        <v>132</v>
      </c>
      <c r="G144" s="49" t="e">
        <f>VLOOKUP($F144,#REF!,12,0)</f>
        <v>#REF!</v>
      </c>
      <c r="H144" s="49" t="e">
        <f>VLOOKUP($F144,#REF!,15,0)</f>
        <v>#REF!</v>
      </c>
      <c r="J144" s="48" t="s">
        <v>128</v>
      </c>
      <c r="K144" s="49" t="e">
        <f>VLOOKUP($J144,#REF!,19,0)</f>
        <v>#REF!</v>
      </c>
      <c r="L144" s="49" t="e">
        <f>VLOOKUP($J144,#REF!,22,0)</f>
        <v>#REF!</v>
      </c>
    </row>
    <row r="145" spans="2:12" ht="27.6" x14ac:dyDescent="0.25">
      <c r="B145" s="48" t="s">
        <v>136</v>
      </c>
      <c r="C145" s="49" t="e">
        <f>VLOOKUP($B145,#REF!,5,0)</f>
        <v>#REF!</v>
      </c>
      <c r="D145" s="49" t="e">
        <f>VLOOKUP($B145,#REF!,8,0)</f>
        <v>#REF!</v>
      </c>
      <c r="F145" s="48" t="s">
        <v>220</v>
      </c>
      <c r="G145" s="49" t="e">
        <f>VLOOKUP($F145,#REF!,12,0)</f>
        <v>#REF!</v>
      </c>
      <c r="H145" s="49" t="e">
        <f>VLOOKUP($F145,#REF!,15,0)</f>
        <v>#REF!</v>
      </c>
      <c r="J145" s="48" t="s">
        <v>205</v>
      </c>
      <c r="K145" s="49" t="e">
        <f>VLOOKUP($J145,#REF!,19,0)</f>
        <v>#REF!</v>
      </c>
      <c r="L145" s="49" t="e">
        <f>VLOOKUP($J145,#REF!,22,0)</f>
        <v>#REF!</v>
      </c>
    </row>
    <row r="146" spans="2:12" ht="27.6" x14ac:dyDescent="0.25">
      <c r="B146" s="48" t="s">
        <v>153</v>
      </c>
      <c r="C146" s="49" t="e">
        <f>VLOOKUP($B146,#REF!,5,0)</f>
        <v>#REF!</v>
      </c>
      <c r="D146" s="49" t="e">
        <f>VLOOKUP($B146,#REF!,8,0)</f>
        <v>#REF!</v>
      </c>
      <c r="F146" s="48" t="s">
        <v>110</v>
      </c>
      <c r="G146" s="49" t="e">
        <f>VLOOKUP($F146,#REF!,12,0)</f>
        <v>#REF!</v>
      </c>
      <c r="H146" s="49" t="e">
        <f>VLOOKUP($F146,#REF!,15,0)</f>
        <v>#REF!</v>
      </c>
      <c r="J146" s="48" t="s">
        <v>92</v>
      </c>
      <c r="K146" s="49" t="e">
        <f>VLOOKUP($J146,#REF!,19,0)</f>
        <v>#REF!</v>
      </c>
      <c r="L146" s="49" t="e">
        <f>VLOOKUP($J146,#REF!,22,0)</f>
        <v>#REF!</v>
      </c>
    </row>
    <row r="147" spans="2:12" ht="27.6" x14ac:dyDescent="0.25">
      <c r="B147" s="48" t="s">
        <v>167</v>
      </c>
      <c r="C147" s="49" t="e">
        <f>VLOOKUP($B147,#REF!,5,0)</f>
        <v>#REF!</v>
      </c>
      <c r="D147" s="49" t="e">
        <f>VLOOKUP($B147,#REF!,8,0)</f>
        <v>#REF!</v>
      </c>
      <c r="F147" s="48" t="s">
        <v>38</v>
      </c>
      <c r="G147" s="49" t="e">
        <f>VLOOKUP($F147,#REF!,12,0)</f>
        <v>#REF!</v>
      </c>
      <c r="H147" s="49" t="e">
        <f>VLOOKUP($F147,#REF!,15,0)</f>
        <v>#REF!</v>
      </c>
      <c r="J147" s="48" t="s">
        <v>220</v>
      </c>
      <c r="K147" s="49" t="e">
        <f>VLOOKUP($J147,#REF!,19,0)</f>
        <v>#REF!</v>
      </c>
      <c r="L147" s="49" t="e">
        <f>VLOOKUP($J147,#REF!,22,0)</f>
        <v>#REF!</v>
      </c>
    </row>
    <row r="148" spans="2:12" x14ac:dyDescent="0.25">
      <c r="B148" s="48" t="s">
        <v>178</v>
      </c>
      <c r="C148" s="49" t="e">
        <f>VLOOKUP($B148,#REF!,5,0)</f>
        <v>#REF!</v>
      </c>
      <c r="D148" s="49" t="e">
        <f>VLOOKUP($B148,#REF!,8,0)</f>
        <v>#REF!</v>
      </c>
      <c r="F148" s="48" t="s">
        <v>266</v>
      </c>
      <c r="G148" s="49" t="e">
        <f>VLOOKUP($F148,#REF!,12,0)</f>
        <v>#REF!</v>
      </c>
      <c r="H148" s="49" t="e">
        <f>VLOOKUP($F148,#REF!,15,0)</f>
        <v>#REF!</v>
      </c>
      <c r="J148" s="48" t="s">
        <v>161</v>
      </c>
      <c r="K148" s="49" t="e">
        <f>VLOOKUP($J148,#REF!,19,0)</f>
        <v>#REF!</v>
      </c>
      <c r="L148" s="49" t="e">
        <f>VLOOKUP($J148,#REF!,22,0)</f>
        <v>#REF!</v>
      </c>
    </row>
    <row r="149" spans="2:12" ht="27.6" x14ac:dyDescent="0.25">
      <c r="B149" s="48" t="s">
        <v>260</v>
      </c>
      <c r="C149" s="49" t="e">
        <f>VLOOKUP($B149,#REF!,5,0)</f>
        <v>#REF!</v>
      </c>
      <c r="D149" s="49" t="e">
        <f>VLOOKUP($B149,#REF!,8,0)</f>
        <v>#REF!</v>
      </c>
      <c r="F149" s="48" t="s">
        <v>167</v>
      </c>
      <c r="G149" s="49" t="e">
        <f>VLOOKUP($F149,#REF!,12,0)</f>
        <v>#REF!</v>
      </c>
      <c r="H149" s="49" t="e">
        <f>VLOOKUP($F149,#REF!,15,0)</f>
        <v>#REF!</v>
      </c>
      <c r="J149" s="48" t="s">
        <v>259</v>
      </c>
      <c r="K149" s="49" t="e">
        <f>VLOOKUP($J149,#REF!,19,0)</f>
        <v>#REF!</v>
      </c>
      <c r="L149" s="49" t="e">
        <f>VLOOKUP($J149,#REF!,22,0)</f>
        <v>#REF!</v>
      </c>
    </row>
    <row r="150" spans="2:12" x14ac:dyDescent="0.25">
      <c r="B150" s="48" t="s">
        <v>73</v>
      </c>
      <c r="C150" s="49" t="e">
        <f>VLOOKUP($B150,#REF!,5,0)</f>
        <v>#REF!</v>
      </c>
      <c r="D150" s="49" t="e">
        <f>VLOOKUP($B150,#REF!,8,0)</f>
        <v>#REF!</v>
      </c>
      <c r="F150" s="48" t="s">
        <v>156</v>
      </c>
      <c r="G150" s="49" t="e">
        <f>VLOOKUP($F150,#REF!,12,0)</f>
        <v>#REF!</v>
      </c>
      <c r="H150" s="49" t="e">
        <f>VLOOKUP($F150,#REF!,15,0)</f>
        <v>#REF!</v>
      </c>
      <c r="J150" s="48" t="s">
        <v>249</v>
      </c>
      <c r="K150" s="49" t="e">
        <f>VLOOKUP($J150,#REF!,19,0)</f>
        <v>#REF!</v>
      </c>
      <c r="L150" s="49" t="e">
        <f>VLOOKUP($J150,#REF!,22,0)</f>
        <v>#REF!</v>
      </c>
    </row>
    <row r="151" spans="2:12" ht="27.6" x14ac:dyDescent="0.25">
      <c r="B151" s="48" t="s">
        <v>161</v>
      </c>
      <c r="C151" s="49" t="e">
        <f>VLOOKUP($B151,#REF!,5,0)</f>
        <v>#REF!</v>
      </c>
      <c r="D151" s="49" t="e">
        <f>VLOOKUP($B151,#REF!,8,0)</f>
        <v>#REF!</v>
      </c>
      <c r="F151" s="48" t="s">
        <v>258</v>
      </c>
      <c r="G151" s="49" t="e">
        <f>VLOOKUP($F151,#REF!,12,0)</f>
        <v>#REF!</v>
      </c>
      <c r="H151" s="49" t="e">
        <f>VLOOKUP($F151,#REF!,15,0)</f>
        <v>#REF!</v>
      </c>
      <c r="J151" s="48" t="s">
        <v>255</v>
      </c>
      <c r="K151" s="49" t="e">
        <f>VLOOKUP($J151,#REF!,19,0)</f>
        <v>#REF!</v>
      </c>
      <c r="L151" s="49" t="e">
        <f>VLOOKUP($J151,#REF!,22,0)</f>
        <v>#REF!</v>
      </c>
    </row>
    <row r="152" spans="2:12" x14ac:dyDescent="0.25">
      <c r="B152" s="48" t="s">
        <v>43</v>
      </c>
      <c r="C152" s="49" t="e">
        <f>VLOOKUP($B152,#REF!,5,0)</f>
        <v>#REF!</v>
      </c>
      <c r="D152" s="49" t="e">
        <f>VLOOKUP($B152,#REF!,8,0)</f>
        <v>#REF!</v>
      </c>
      <c r="F152" s="48" t="s">
        <v>263</v>
      </c>
      <c r="G152" s="49" t="e">
        <f>VLOOKUP($F152,#REF!,12,0)</f>
        <v>#REF!</v>
      </c>
      <c r="H152" s="49" t="e">
        <f>VLOOKUP($F152,#REF!,15,0)</f>
        <v>#REF!</v>
      </c>
      <c r="J152" s="48" t="s">
        <v>264</v>
      </c>
      <c r="K152" s="49" t="e">
        <f>VLOOKUP($J152,#REF!,19,0)</f>
        <v>#REF!</v>
      </c>
      <c r="L152" s="49" t="e">
        <f>VLOOKUP($J152,#REF!,22,0)</f>
        <v>#REF!</v>
      </c>
    </row>
    <row r="153" spans="2:12" x14ac:dyDescent="0.25">
      <c r="B153" s="48" t="s">
        <v>162</v>
      </c>
      <c r="C153" s="49" t="e">
        <f>VLOOKUP($B153,#REF!,5,0)</f>
        <v>#REF!</v>
      </c>
      <c r="D153" s="49" t="e">
        <f>VLOOKUP($B153,#REF!,8,0)</f>
        <v>#REF!</v>
      </c>
      <c r="F153" s="48" t="s">
        <v>218</v>
      </c>
      <c r="G153" s="49" t="e">
        <f>VLOOKUP($F153,#REF!,12,0)</f>
        <v>#REF!</v>
      </c>
      <c r="H153" s="49" t="e">
        <f>VLOOKUP($F153,#REF!,15,0)</f>
        <v>#REF!</v>
      </c>
      <c r="J153" s="48" t="s">
        <v>162</v>
      </c>
      <c r="K153" s="49" t="e">
        <f>VLOOKUP($J153,#REF!,19,0)</f>
        <v>#REF!</v>
      </c>
      <c r="L153" s="49" t="e">
        <f>VLOOKUP($J153,#REF!,22,0)</f>
        <v>#REF!</v>
      </c>
    </row>
    <row r="154" spans="2:12" ht="27.6" x14ac:dyDescent="0.25">
      <c r="B154" s="48" t="s">
        <v>263</v>
      </c>
      <c r="C154" s="49" t="e">
        <f>VLOOKUP($B154,#REF!,5,0)</f>
        <v>#REF!</v>
      </c>
      <c r="D154" s="49" t="e">
        <f>VLOOKUP($B154,#REF!,8,0)</f>
        <v>#REF!</v>
      </c>
      <c r="F154" s="48" t="s">
        <v>205</v>
      </c>
      <c r="G154" s="49" t="e">
        <f>VLOOKUP($F154,#REF!,12,0)</f>
        <v>#REF!</v>
      </c>
      <c r="H154" s="49" t="e">
        <f>VLOOKUP($F154,#REF!,15,0)</f>
        <v>#REF!</v>
      </c>
      <c r="J154" s="48" t="s">
        <v>242</v>
      </c>
      <c r="K154" s="49" t="e">
        <f>VLOOKUP($J154,#REF!,19,0)</f>
        <v>#REF!</v>
      </c>
      <c r="L154" s="49" t="e">
        <f>VLOOKUP($J154,#REF!,22,0)</f>
        <v>#REF!</v>
      </c>
    </row>
    <row r="155" spans="2:12" ht="27.6" x14ac:dyDescent="0.25">
      <c r="B155" s="48" t="s">
        <v>220</v>
      </c>
      <c r="C155" s="49" t="e">
        <f>VLOOKUP($B155,#REF!,5,0)</f>
        <v>#REF!</v>
      </c>
      <c r="D155" s="49" t="e">
        <f>VLOOKUP($B155,#REF!,8,0)</f>
        <v>#REF!</v>
      </c>
      <c r="F155" s="48" t="s">
        <v>235</v>
      </c>
      <c r="G155" s="49" t="e">
        <f>VLOOKUP($F155,#REF!,12,0)</f>
        <v>#REF!</v>
      </c>
      <c r="H155" s="49" t="e">
        <f>VLOOKUP($F155,#REF!,15,0)</f>
        <v>#REF!</v>
      </c>
      <c r="J155" s="48" t="s">
        <v>243</v>
      </c>
      <c r="K155" s="49" t="e">
        <f>VLOOKUP($J155,#REF!,19,0)</f>
        <v>#REF!</v>
      </c>
      <c r="L155" s="49" t="e">
        <f>VLOOKUP($J155,#REF!,22,0)</f>
        <v>#REF!</v>
      </c>
    </row>
    <row r="156" spans="2:12" x14ac:dyDescent="0.25">
      <c r="B156" s="48" t="s">
        <v>257</v>
      </c>
      <c r="C156" s="49" t="e">
        <f>VLOOKUP($B156,#REF!,5,0)</f>
        <v>#REF!</v>
      </c>
      <c r="D156" s="49" t="e">
        <f>VLOOKUP($B156,#REF!,8,0)</f>
        <v>#REF!</v>
      </c>
      <c r="F156" s="48" t="s">
        <v>55</v>
      </c>
      <c r="G156" s="49" t="e">
        <f>VLOOKUP($F156,#REF!,12,0)</f>
        <v>#REF!</v>
      </c>
      <c r="H156" s="49" t="e">
        <f>VLOOKUP($F156,#REF!,15,0)</f>
        <v>#REF!</v>
      </c>
      <c r="J156" s="48" t="s">
        <v>252</v>
      </c>
      <c r="K156" s="49" t="e">
        <f>VLOOKUP($J156,#REF!,19,0)</f>
        <v>#REF!</v>
      </c>
      <c r="L156" s="49" t="e">
        <f>VLOOKUP($J156,#REF!,22,0)</f>
        <v>#REF!</v>
      </c>
    </row>
    <row r="157" spans="2:12" x14ac:dyDescent="0.25">
      <c r="B157" s="48" t="s">
        <v>219</v>
      </c>
      <c r="C157" s="49" t="e">
        <f>VLOOKUP($B157,#REF!,5,0)</f>
        <v>#REF!</v>
      </c>
      <c r="D157" s="49" t="e">
        <f>VLOOKUP($B157,#REF!,8,0)</f>
        <v>#REF!</v>
      </c>
      <c r="F157" s="48" t="s">
        <v>162</v>
      </c>
      <c r="G157" s="49" t="e">
        <f>VLOOKUP($F157,#REF!,12,0)</f>
        <v>#REF!</v>
      </c>
      <c r="H157" s="49" t="e">
        <f>VLOOKUP($F157,#REF!,15,0)</f>
        <v>#REF!</v>
      </c>
      <c r="J157" s="48" t="s">
        <v>132</v>
      </c>
      <c r="K157" s="49" t="e">
        <f>VLOOKUP($J157,#REF!,19,0)</f>
        <v>#REF!</v>
      </c>
      <c r="L157" s="49" t="e">
        <f>VLOOKUP($J157,#REF!,22,0)</f>
        <v>#REF!</v>
      </c>
    </row>
    <row r="158" spans="2:12" ht="27.6" x14ac:dyDescent="0.25">
      <c r="B158" s="48" t="s">
        <v>261</v>
      </c>
      <c r="C158" s="49" t="e">
        <f>VLOOKUP($B158,#REF!,5,0)</f>
        <v>#REF!</v>
      </c>
      <c r="D158" s="49" t="e">
        <f>VLOOKUP($B158,#REF!,8,0)</f>
        <v>#REF!</v>
      </c>
      <c r="F158" s="48" t="s">
        <v>161</v>
      </c>
      <c r="G158" s="49" t="e">
        <f>VLOOKUP($F158,#REF!,12,0)</f>
        <v>#REF!</v>
      </c>
      <c r="H158" s="49" t="e">
        <f>VLOOKUP($F158,#REF!,15,0)</f>
        <v>#REF!</v>
      </c>
      <c r="J158" s="48" t="s">
        <v>96</v>
      </c>
      <c r="K158" s="49" t="e">
        <f>VLOOKUP($J158,#REF!,19,0)</f>
        <v>#REF!</v>
      </c>
      <c r="L158" s="49" t="e">
        <f>VLOOKUP($J158,#REF!,22,0)</f>
        <v>#REF!</v>
      </c>
    </row>
    <row r="159" spans="2:12" x14ac:dyDescent="0.25">
      <c r="B159" s="48" t="s">
        <v>223</v>
      </c>
      <c r="C159" s="49" t="e">
        <f>VLOOKUP($B159,#REF!,5,0)</f>
        <v>#REF!</v>
      </c>
      <c r="D159" s="49" t="e">
        <f>VLOOKUP($B159,#REF!,8,0)</f>
        <v>#REF!</v>
      </c>
      <c r="F159" s="48" t="s">
        <v>157</v>
      </c>
      <c r="G159" s="49" t="e">
        <f>VLOOKUP($F159,#REF!,12,0)</f>
        <v>#REF!</v>
      </c>
      <c r="H159" s="49" t="e">
        <f>VLOOKUP($F159,#REF!,15,0)</f>
        <v>#REF!</v>
      </c>
      <c r="J159" s="48" t="s">
        <v>167</v>
      </c>
      <c r="K159" s="49" t="e">
        <f>VLOOKUP($J159,#REF!,19,0)</f>
        <v>#REF!</v>
      </c>
      <c r="L159" s="49" t="e">
        <f>VLOOKUP($J159,#REF!,22,0)</f>
        <v>#REF!</v>
      </c>
    </row>
    <row r="160" spans="2:12" ht="27.6" x14ac:dyDescent="0.25">
      <c r="B160" s="48" t="s">
        <v>30</v>
      </c>
      <c r="C160" s="49" t="e">
        <f>VLOOKUP($B160,#REF!,5,0)</f>
        <v>#REF!</v>
      </c>
      <c r="D160" s="49" t="e">
        <f>VLOOKUP($B160,#REF!,8,0)</f>
        <v>#REF!</v>
      </c>
      <c r="F160" s="48" t="s">
        <v>166</v>
      </c>
      <c r="G160" s="49" t="e">
        <f>VLOOKUP($F160,#REF!,12,0)</f>
        <v>#REF!</v>
      </c>
      <c r="H160" s="49" t="e">
        <f>VLOOKUP($F160,#REF!,15,0)</f>
        <v>#REF!</v>
      </c>
      <c r="J160" s="48" t="s">
        <v>250</v>
      </c>
      <c r="K160" s="49" t="e">
        <f>VLOOKUP($J160,#REF!,19,0)</f>
        <v>#REF!</v>
      </c>
      <c r="L160" s="49" t="e">
        <f>VLOOKUP($J160,#REF!,22,0)</f>
        <v>#REF!</v>
      </c>
    </row>
    <row r="161" spans="2:12" x14ac:dyDescent="0.25">
      <c r="B161" s="48" t="s">
        <v>89</v>
      </c>
      <c r="C161" s="49" t="e">
        <f>VLOOKUP($B161,#REF!,5,0)</f>
        <v>#REF!</v>
      </c>
      <c r="D161" s="49" t="e">
        <f>VLOOKUP($B161,#REF!,8,0)</f>
        <v>#REF!</v>
      </c>
      <c r="F161" s="48" t="s">
        <v>198</v>
      </c>
      <c r="G161" s="49" t="e">
        <f>VLOOKUP($F161,#REF!,12,0)</f>
        <v>#REF!</v>
      </c>
      <c r="H161" s="49" t="e">
        <f>VLOOKUP($F161,#REF!,15,0)</f>
        <v>#REF!</v>
      </c>
      <c r="J161" s="48" t="s">
        <v>43</v>
      </c>
      <c r="K161" s="49" t="e">
        <f>VLOOKUP($J161,#REF!,19,0)</f>
        <v>#REF!</v>
      </c>
      <c r="L161" s="49" t="e">
        <f>VLOOKUP($J161,#REF!,22,0)</f>
        <v>#REF!</v>
      </c>
    </row>
    <row r="162" spans="2:12" ht="27.6" x14ac:dyDescent="0.25">
      <c r="B162" s="48" t="s">
        <v>218</v>
      </c>
      <c r="C162" s="49" t="e">
        <f>VLOOKUP($B162,#REF!,5,0)</f>
        <v>#REF!</v>
      </c>
      <c r="D162" s="49" t="e">
        <f>VLOOKUP($B162,#REF!,8,0)</f>
        <v>#REF!</v>
      </c>
      <c r="F162" s="48" t="s">
        <v>259</v>
      </c>
      <c r="G162" s="49" t="e">
        <f>VLOOKUP($F162,#REF!,12,0)</f>
        <v>#REF!</v>
      </c>
      <c r="H162" s="49" t="e">
        <f>VLOOKUP($F162,#REF!,15,0)</f>
        <v>#REF!</v>
      </c>
      <c r="J162" s="48" t="s">
        <v>174</v>
      </c>
      <c r="K162" s="49" t="e">
        <f>VLOOKUP($J162,#REF!,19,0)</f>
        <v>#REF!</v>
      </c>
      <c r="L162" s="49" t="e">
        <f>VLOOKUP($J162,#REF!,22,0)</f>
        <v>#REF!</v>
      </c>
    </row>
    <row r="163" spans="2:12" x14ac:dyDescent="0.25">
      <c r="B163" s="48" t="s">
        <v>235</v>
      </c>
      <c r="C163" s="49" t="e">
        <f>VLOOKUP($B163,#REF!,5,0)</f>
        <v>#REF!</v>
      </c>
      <c r="D163" s="49" t="e">
        <f>VLOOKUP($B163,#REF!,8,0)</f>
        <v>#REF!</v>
      </c>
      <c r="F163" s="48" t="s">
        <v>13</v>
      </c>
      <c r="G163" s="49" t="e">
        <f>VLOOKUP($F163,#REF!,12,0)</f>
        <v>#REF!</v>
      </c>
      <c r="H163" s="49" t="e">
        <f>VLOOKUP($F163,#REF!,15,0)</f>
        <v>#REF!</v>
      </c>
      <c r="J163" s="48" t="s">
        <v>45</v>
      </c>
      <c r="K163" s="49" t="e">
        <f>VLOOKUP($J163,#REF!,19,0)</f>
        <v>#REF!</v>
      </c>
      <c r="L163" s="49" t="e">
        <f>VLOOKUP($J163,#REF!,22,0)</f>
        <v>#REF!</v>
      </c>
    </row>
    <row r="164" spans="2:12" x14ac:dyDescent="0.25">
      <c r="B164" s="48" t="s">
        <v>230</v>
      </c>
      <c r="C164" s="49" t="e">
        <f>VLOOKUP($B164,#REF!,5,0)</f>
        <v>#REF!</v>
      </c>
      <c r="D164" s="49" t="e">
        <f>VLOOKUP($B164,#REF!,8,0)</f>
        <v>#REF!</v>
      </c>
      <c r="F164" s="48" t="s">
        <v>30</v>
      </c>
      <c r="G164" s="49" t="e">
        <f>VLOOKUP($F164,#REF!,12,0)</f>
        <v>#REF!</v>
      </c>
      <c r="H164" s="49" t="e">
        <f>VLOOKUP($F164,#REF!,15,0)</f>
        <v>#REF!</v>
      </c>
      <c r="J164" s="48" t="s">
        <v>41</v>
      </c>
      <c r="K164" s="49" t="e">
        <f>VLOOKUP($J164,#REF!,19,0)</f>
        <v>#REF!</v>
      </c>
      <c r="L164" s="49" t="e">
        <f>VLOOKUP($J164,#REF!,22,0)</f>
        <v>#REF!</v>
      </c>
    </row>
    <row r="165" spans="2:12" x14ac:dyDescent="0.25">
      <c r="B165" s="48" t="s">
        <v>215</v>
      </c>
      <c r="C165" s="49" t="e">
        <f>VLOOKUP($B165,#REF!,5,0)</f>
        <v>#REF!</v>
      </c>
      <c r="D165" s="49" t="e">
        <f>VLOOKUP($B165,#REF!,8,0)</f>
        <v>#REF!</v>
      </c>
      <c r="F165" s="48" t="s">
        <v>219</v>
      </c>
      <c r="G165" s="49" t="e">
        <f>VLOOKUP($F165,#REF!,12,0)</f>
        <v>#REF!</v>
      </c>
      <c r="H165" s="49" t="e">
        <f>VLOOKUP($F165,#REF!,15,0)</f>
        <v>#REF!</v>
      </c>
      <c r="J165" s="48" t="s">
        <v>44</v>
      </c>
      <c r="K165" s="49" t="e">
        <f>VLOOKUP($J165,#REF!,19,0)</f>
        <v>#REF!</v>
      </c>
      <c r="L165" s="49" t="e">
        <f>VLOOKUP($J165,#REF!,22,0)</f>
        <v>#REF!</v>
      </c>
    </row>
    <row r="166" spans="2:12" x14ac:dyDescent="0.25">
      <c r="B166" s="48" t="s">
        <v>232</v>
      </c>
      <c r="C166" s="49" t="e">
        <f>VLOOKUP($B166,#REF!,5,0)</f>
        <v>#REF!</v>
      </c>
      <c r="D166" s="49" t="e">
        <f>VLOOKUP($B166,#REF!,8,0)</f>
        <v>#REF!</v>
      </c>
      <c r="F166" s="48" t="s">
        <v>18</v>
      </c>
      <c r="G166" s="49" t="e">
        <f>VLOOKUP($F166,#REF!,12,0)</f>
        <v>#REF!</v>
      </c>
      <c r="H166" s="49" t="e">
        <f>VLOOKUP($F166,#REF!,15,0)</f>
        <v>#REF!</v>
      </c>
      <c r="J166" s="48" t="s">
        <v>135</v>
      </c>
      <c r="K166" s="49" t="e">
        <f>VLOOKUP($J166,#REF!,19,0)</f>
        <v>#REF!</v>
      </c>
      <c r="L166" s="49" t="e">
        <f>VLOOKUP($J166,#REF!,22,0)</f>
        <v>#REF!</v>
      </c>
    </row>
    <row r="167" spans="2:12" x14ac:dyDescent="0.25">
      <c r="B167" s="48" t="s">
        <v>227</v>
      </c>
      <c r="C167" s="49" t="e">
        <f>VLOOKUP($B167,#REF!,5,0)</f>
        <v>#REF!</v>
      </c>
      <c r="D167" s="49" t="e">
        <f>VLOOKUP($B167,#REF!,8,0)</f>
        <v>#REF!</v>
      </c>
      <c r="F167" s="48" t="s">
        <v>153</v>
      </c>
      <c r="G167" s="49" t="e">
        <f>VLOOKUP($F167,#REF!,12,0)</f>
        <v>#REF!</v>
      </c>
      <c r="H167" s="49" t="e">
        <f>VLOOKUP($F167,#REF!,15,0)</f>
        <v>#REF!</v>
      </c>
      <c r="J167" s="48" t="s">
        <v>14</v>
      </c>
      <c r="K167" s="49" t="e">
        <f>VLOOKUP($J167,#REF!,19,0)</f>
        <v>#REF!</v>
      </c>
      <c r="L167" s="49" t="e">
        <f>VLOOKUP($J167,#REF!,22,0)</f>
        <v>#REF!</v>
      </c>
    </row>
    <row r="168" spans="2:12" x14ac:dyDescent="0.25">
      <c r="B168" s="48" t="s">
        <v>248</v>
      </c>
      <c r="C168" s="49" t="e">
        <f>VLOOKUP($B168,#REF!,5,0)</f>
        <v>#REF!</v>
      </c>
      <c r="D168" s="49" t="e">
        <f>VLOOKUP($B168,#REF!,8,0)</f>
        <v>#REF!</v>
      </c>
      <c r="F168" s="48" t="s">
        <v>265</v>
      </c>
      <c r="G168" s="49" t="e">
        <f>VLOOKUP($F168,#REF!,12,0)</f>
        <v>#REF!</v>
      </c>
      <c r="H168" s="49" t="e">
        <f>VLOOKUP($F168,#REF!,15,0)</f>
        <v>#REF!</v>
      </c>
      <c r="J168" s="48" t="s">
        <v>273</v>
      </c>
      <c r="K168" s="49" t="e">
        <f>VLOOKUP($J168,#REF!,19,0)</f>
        <v>#REF!</v>
      </c>
      <c r="L168" s="49" t="e">
        <f>VLOOKUP($J168,#REF!,22,0)</f>
        <v>#REF!</v>
      </c>
    </row>
    <row r="169" spans="2:12" ht="27.6" x14ac:dyDescent="0.25">
      <c r="B169" s="48" t="s">
        <v>128</v>
      </c>
      <c r="C169" s="49" t="e">
        <f>VLOOKUP($B169,#REF!,5,0)</f>
        <v>#REF!</v>
      </c>
      <c r="D169" s="49" t="e">
        <f>VLOOKUP($B169,#REF!,8,0)</f>
        <v>#REF!</v>
      </c>
      <c r="F169" s="48" t="s">
        <v>236</v>
      </c>
      <c r="G169" s="49" t="e">
        <f>VLOOKUP($F169,#REF!,12,0)</f>
        <v>#REF!</v>
      </c>
      <c r="H169" s="49" t="e">
        <f>VLOOKUP($F169,#REF!,15,0)</f>
        <v>#REF!</v>
      </c>
      <c r="J169" s="48" t="s">
        <v>260</v>
      </c>
      <c r="K169" s="49" t="e">
        <f>VLOOKUP($J169,#REF!,19,0)</f>
        <v>#REF!</v>
      </c>
      <c r="L169" s="49" t="e">
        <f>VLOOKUP($J169,#REF!,22,0)</f>
        <v>#REF!</v>
      </c>
    </row>
    <row r="170" spans="2:12" x14ac:dyDescent="0.25">
      <c r="B170" s="48" t="s">
        <v>165</v>
      </c>
      <c r="C170" s="49" t="e">
        <f>VLOOKUP($B170,#REF!,5,0)</f>
        <v>#REF!</v>
      </c>
      <c r="D170" s="49" t="e">
        <f>VLOOKUP($B170,#REF!,8,0)</f>
        <v>#REF!</v>
      </c>
      <c r="F170" s="48" t="s">
        <v>232</v>
      </c>
      <c r="G170" s="49" t="e">
        <f>VLOOKUP($F170,#REF!,12,0)</f>
        <v>#REF!</v>
      </c>
      <c r="H170" s="49" t="e">
        <f>VLOOKUP($F170,#REF!,15,0)</f>
        <v>#REF!</v>
      </c>
      <c r="J170" s="48" t="s">
        <v>38</v>
      </c>
      <c r="K170" s="49" t="e">
        <f>VLOOKUP($J170,#REF!,19,0)</f>
        <v>#REF!</v>
      </c>
      <c r="L170" s="49" t="e">
        <f>VLOOKUP($J170,#REF!,22,0)</f>
        <v>#REF!</v>
      </c>
    </row>
    <row r="171" spans="2:12" ht="27.6" x14ac:dyDescent="0.25">
      <c r="B171" s="48" t="s">
        <v>268</v>
      </c>
      <c r="C171" s="49" t="e">
        <f>VLOOKUP($B171,#REF!,5,0)</f>
        <v>#REF!</v>
      </c>
      <c r="D171" s="49" t="e">
        <f>VLOOKUP($B171,#REF!,8,0)</f>
        <v>#REF!</v>
      </c>
      <c r="F171" s="48" t="s">
        <v>203</v>
      </c>
      <c r="G171" s="49" t="e">
        <f>VLOOKUP($F171,#REF!,12,0)</f>
        <v>#REF!</v>
      </c>
      <c r="H171" s="49" t="e">
        <f>VLOOKUP($F171,#REF!,15,0)</f>
        <v>#REF!</v>
      </c>
      <c r="J171" s="48" t="s">
        <v>234</v>
      </c>
      <c r="K171" s="49" t="e">
        <f>VLOOKUP($J171,#REF!,19,0)</f>
        <v>#REF!</v>
      </c>
      <c r="L171" s="49" t="e">
        <f>VLOOKUP($J171,#REF!,22,0)</f>
        <v>#REF!</v>
      </c>
    </row>
    <row r="172" spans="2:12" ht="27.6" x14ac:dyDescent="0.25">
      <c r="B172" s="48" t="s">
        <v>129</v>
      </c>
      <c r="C172" s="49" t="e">
        <f>VLOOKUP($B172,#REF!,5,0)</f>
        <v>#REF!</v>
      </c>
      <c r="D172" s="49" t="e">
        <f>VLOOKUP($B172,#REF!,8,0)</f>
        <v>#REF!</v>
      </c>
      <c r="F172" s="48" t="s">
        <v>227</v>
      </c>
      <c r="G172" s="49" t="e">
        <f>VLOOKUP($F172,#REF!,12,0)</f>
        <v>#REF!</v>
      </c>
      <c r="H172" s="49" t="e">
        <f>VLOOKUP($F172,#REF!,15,0)</f>
        <v>#REF!</v>
      </c>
      <c r="J172" s="48" t="s">
        <v>67</v>
      </c>
      <c r="K172" s="49" t="e">
        <f>VLOOKUP($J172,#REF!,19,0)</f>
        <v>#REF!</v>
      </c>
      <c r="L172" s="49" t="e">
        <f>VLOOKUP($J172,#REF!,22,0)</f>
        <v>#REF!</v>
      </c>
    </row>
    <row r="173" spans="2:12" ht="27.6" x14ac:dyDescent="0.25">
      <c r="B173" s="48" t="s">
        <v>170</v>
      </c>
      <c r="C173" s="49" t="e">
        <f>VLOOKUP($B173,#REF!,5,0)</f>
        <v>#REF!</v>
      </c>
      <c r="D173" s="49" t="e">
        <f>VLOOKUP($B173,#REF!,8,0)</f>
        <v>#REF!</v>
      </c>
      <c r="F173" s="48" t="s">
        <v>238</v>
      </c>
      <c r="G173" s="49" t="e">
        <f>VLOOKUP($F173,#REF!,12,0)</f>
        <v>#REF!</v>
      </c>
      <c r="H173" s="49" t="e">
        <f>VLOOKUP($F173,#REF!,15,0)</f>
        <v>#REF!</v>
      </c>
      <c r="J173" s="48" t="s">
        <v>241</v>
      </c>
      <c r="K173" s="49" t="e">
        <f>VLOOKUP($J173,#REF!,19,0)</f>
        <v>#REF!</v>
      </c>
      <c r="L173" s="49" t="e">
        <f>VLOOKUP($J173,#REF!,22,0)</f>
        <v>#REF!</v>
      </c>
    </row>
    <row r="174" spans="2:12" x14ac:dyDescent="0.25">
      <c r="B174" s="48" t="s">
        <v>130</v>
      </c>
      <c r="C174" s="49" t="e">
        <f>VLOOKUP($B174,#REF!,5,0)</f>
        <v>#REF!</v>
      </c>
      <c r="D174" s="49" t="e">
        <f>VLOOKUP($B174,#REF!,8,0)</f>
        <v>#REF!</v>
      </c>
      <c r="F174" s="48" t="s">
        <v>237</v>
      </c>
      <c r="G174" s="49" t="e">
        <f>VLOOKUP($F174,#REF!,12,0)</f>
        <v>#REF!</v>
      </c>
      <c r="H174" s="49" t="e">
        <f>VLOOKUP($F174,#REF!,15,0)</f>
        <v>#REF!</v>
      </c>
      <c r="J174" s="48" t="s">
        <v>200</v>
      </c>
      <c r="K174" s="49" t="e">
        <f>VLOOKUP($J174,#REF!,19,0)</f>
        <v>#REF!</v>
      </c>
      <c r="L174" s="49" t="e">
        <f>VLOOKUP($J174,#REF!,22,0)</f>
        <v>#REF!</v>
      </c>
    </row>
    <row r="175" spans="2:12" ht="27.6" x14ac:dyDescent="0.25">
      <c r="B175" s="48" t="s">
        <v>233</v>
      </c>
      <c r="C175" s="49" t="e">
        <f>VLOOKUP($B175,#REF!,5,0)</f>
        <v>#REF!</v>
      </c>
      <c r="D175" s="49" t="e">
        <f>VLOOKUP($B175,#REF!,8,0)</f>
        <v>#REF!</v>
      </c>
      <c r="F175" s="48" t="s">
        <v>239</v>
      </c>
      <c r="G175" s="49" t="e">
        <f>VLOOKUP($F175,#REF!,12,0)</f>
        <v>#REF!</v>
      </c>
      <c r="H175" s="49" t="e">
        <f>VLOOKUP($F175,#REF!,15,0)</f>
        <v>#REF!</v>
      </c>
      <c r="J175" s="48" t="s">
        <v>157</v>
      </c>
      <c r="K175" s="49" t="e">
        <f>VLOOKUP($J175,#REF!,19,0)</f>
        <v>#REF!</v>
      </c>
      <c r="L175" s="49" t="e">
        <f>VLOOKUP($J175,#REF!,22,0)</f>
        <v>#REF!</v>
      </c>
    </row>
    <row r="176" spans="2:12" x14ac:dyDescent="0.25">
      <c r="B176" s="48" t="s">
        <v>15</v>
      </c>
      <c r="C176" s="49" t="e">
        <f>VLOOKUP($B176,#REF!,5,0)</f>
        <v>#REF!</v>
      </c>
      <c r="D176" s="49" t="e">
        <f>VLOOKUP($B176,#REF!,8,0)</f>
        <v>#REF!</v>
      </c>
      <c r="F176" s="48" t="s">
        <v>254</v>
      </c>
      <c r="G176" s="49" t="e">
        <f>VLOOKUP($F176,#REF!,12,0)</f>
        <v>#REF!</v>
      </c>
      <c r="H176" s="49" t="e">
        <f>VLOOKUP($F176,#REF!,15,0)</f>
        <v>#REF!</v>
      </c>
      <c r="J176" s="48" t="s">
        <v>156</v>
      </c>
      <c r="K176" s="49" t="e">
        <f>VLOOKUP($J176,#REF!,19,0)</f>
        <v>#REF!</v>
      </c>
      <c r="L176" s="49" t="e">
        <f>VLOOKUP($J176,#REF!,22,0)</f>
        <v>#REF!</v>
      </c>
    </row>
    <row r="177" spans="2:12" x14ac:dyDescent="0.25">
      <c r="B177" s="48" t="s">
        <v>171</v>
      </c>
      <c r="C177" s="49" t="e">
        <f>VLOOKUP($B177,#REF!,5,0)</f>
        <v>#REF!</v>
      </c>
      <c r="D177" s="49" t="e">
        <f>VLOOKUP($B177,#REF!,8,0)</f>
        <v>#REF!</v>
      </c>
      <c r="F177" s="48" t="s">
        <v>106</v>
      </c>
      <c r="G177" s="49" t="e">
        <f>VLOOKUP($F177,#REF!,12,0)</f>
        <v>#REF!</v>
      </c>
      <c r="H177" s="49" t="e">
        <f>VLOOKUP($F177,#REF!,15,0)</f>
        <v>#REF!</v>
      </c>
      <c r="J177" s="48" t="s">
        <v>239</v>
      </c>
      <c r="K177" s="49" t="e">
        <f>VLOOKUP($J177,#REF!,19,0)</f>
        <v>#REF!</v>
      </c>
      <c r="L177" s="49" t="e">
        <f>VLOOKUP($J177,#REF!,22,0)</f>
        <v>#REF!</v>
      </c>
    </row>
    <row r="178" spans="2:12" ht="27.6" x14ac:dyDescent="0.25">
      <c r="B178" s="48" t="s">
        <v>177</v>
      </c>
      <c r="C178" s="49" t="e">
        <f>VLOOKUP($B178,#REF!,5,0)</f>
        <v>#REF!</v>
      </c>
      <c r="D178" s="49" t="e">
        <f>VLOOKUP($B178,#REF!,8,0)</f>
        <v>#REF!</v>
      </c>
      <c r="F178" s="48" t="s">
        <v>210</v>
      </c>
      <c r="G178" s="49" t="e">
        <f>VLOOKUP($F178,#REF!,12,0)</f>
        <v>#REF!</v>
      </c>
      <c r="H178" s="49" t="e">
        <f>VLOOKUP($F178,#REF!,15,0)</f>
        <v>#REF!</v>
      </c>
      <c r="J178" s="48" t="s">
        <v>166</v>
      </c>
      <c r="K178" s="49" t="e">
        <f>VLOOKUP($J178,#REF!,19,0)</f>
        <v>#REF!</v>
      </c>
      <c r="L178" s="49" t="e">
        <f>VLOOKUP($J178,#REF!,22,0)</f>
        <v>#REF!</v>
      </c>
    </row>
    <row r="179" spans="2:12" ht="27.6" x14ac:dyDescent="0.25">
      <c r="B179" s="48" t="s">
        <v>249</v>
      </c>
      <c r="C179" s="49" t="e">
        <f>VLOOKUP($B179,#REF!,5,0)</f>
        <v>#REF!</v>
      </c>
      <c r="D179" s="49" t="e">
        <f>VLOOKUP($B179,#REF!,8,0)</f>
        <v>#REF!</v>
      </c>
      <c r="F179" s="48" t="s">
        <v>200</v>
      </c>
      <c r="G179" s="49" t="e">
        <f>VLOOKUP($F179,#REF!,12,0)</f>
        <v>#REF!</v>
      </c>
      <c r="H179" s="49" t="e">
        <f>VLOOKUP($F179,#REF!,15,0)</f>
        <v>#REF!</v>
      </c>
      <c r="J179" s="48" t="s">
        <v>261</v>
      </c>
      <c r="K179" s="49" t="e">
        <f>VLOOKUP($J179,#REF!,19,0)</f>
        <v>#REF!</v>
      </c>
      <c r="L179" s="49" t="e">
        <f>VLOOKUP($J179,#REF!,22,0)</f>
        <v>#REF!</v>
      </c>
    </row>
    <row r="180" spans="2:12" x14ac:dyDescent="0.25">
      <c r="B180" s="48" t="s">
        <v>250</v>
      </c>
      <c r="C180" s="49" t="e">
        <f>VLOOKUP($B180,#REF!,5,0)</f>
        <v>#REF!</v>
      </c>
      <c r="D180" s="49" t="e">
        <f>VLOOKUP($B180,#REF!,8,0)</f>
        <v>#REF!</v>
      </c>
      <c r="F180" s="48" t="s">
        <v>195</v>
      </c>
      <c r="G180" s="49" t="e">
        <f>VLOOKUP($F180,#REF!,12,0)</f>
        <v>#REF!</v>
      </c>
      <c r="H180" s="49" t="e">
        <f>VLOOKUP($F180,#REF!,15,0)</f>
        <v>#REF!</v>
      </c>
      <c r="J180" s="48" t="s">
        <v>238</v>
      </c>
      <c r="K180" s="49" t="e">
        <f>VLOOKUP($J180,#REF!,19,0)</f>
        <v>#REF!</v>
      </c>
      <c r="L180" s="49" t="e">
        <f>VLOOKUP($J180,#REF!,22,0)</f>
        <v>#REF!</v>
      </c>
    </row>
    <row r="181" spans="2:12" x14ac:dyDescent="0.25">
      <c r="B181" s="48" t="s">
        <v>244</v>
      </c>
      <c r="C181" s="49" t="e">
        <f>VLOOKUP($B181,#REF!,5,0)</f>
        <v>#REF!</v>
      </c>
      <c r="D181" s="49" t="e">
        <f>VLOOKUP($B181,#REF!,8,0)</f>
        <v>#REF!</v>
      </c>
      <c r="F181" s="48" t="s">
        <v>234</v>
      </c>
      <c r="G181" s="49" t="e">
        <f>VLOOKUP($F181,#REF!,12,0)</f>
        <v>#REF!</v>
      </c>
      <c r="H181" s="49" t="e">
        <f>VLOOKUP($F181,#REF!,15,0)</f>
        <v>#REF!</v>
      </c>
      <c r="J181" s="48" t="s">
        <v>219</v>
      </c>
      <c r="K181" s="49" t="e">
        <f>VLOOKUP($J181,#REF!,19,0)</f>
        <v>#REF!</v>
      </c>
      <c r="L181" s="49" t="e">
        <f>VLOOKUP($J181,#REF!,22,0)</f>
        <v>#REF!</v>
      </c>
    </row>
    <row r="182" spans="2:12" x14ac:dyDescent="0.25">
      <c r="B182" s="48" t="s">
        <v>251</v>
      </c>
      <c r="C182" s="49" t="e">
        <f>VLOOKUP($B182,#REF!,5,0)</f>
        <v>#REF!</v>
      </c>
      <c r="D182" s="49" t="e">
        <f>VLOOKUP($B182,#REF!,8,0)</f>
        <v>#REF!</v>
      </c>
      <c r="F182" s="48" t="s">
        <v>243</v>
      </c>
      <c r="G182" s="49" t="e">
        <f>VLOOKUP($F182,#REF!,12,0)</f>
        <v>#REF!</v>
      </c>
      <c r="H182" s="49" t="e">
        <f>VLOOKUP($F182,#REF!,15,0)</f>
        <v>#REF!</v>
      </c>
      <c r="J182" s="48" t="s">
        <v>199</v>
      </c>
      <c r="K182" s="49" t="e">
        <f>VLOOKUP($J182,#REF!,19,0)</f>
        <v>#REF!</v>
      </c>
      <c r="L182" s="49" t="e">
        <f>VLOOKUP($J182,#REF!,22,0)</f>
        <v>#REF!</v>
      </c>
    </row>
    <row r="183" spans="2:12" ht="27.6" x14ac:dyDescent="0.25">
      <c r="B183" s="48" t="s">
        <v>240</v>
      </c>
      <c r="C183" s="49" t="e">
        <f>VLOOKUP($B183,#REF!,5,0)</f>
        <v>#REF!</v>
      </c>
      <c r="D183" s="49" t="e">
        <f>VLOOKUP($B183,#REF!,8,0)</f>
        <v>#REF!</v>
      </c>
      <c r="F183" s="48" t="s">
        <v>101</v>
      </c>
      <c r="G183" s="49" t="e">
        <f>VLOOKUP($F183,#REF!,12,0)</f>
        <v>#REF!</v>
      </c>
      <c r="H183" s="49" t="e">
        <f>VLOOKUP($F183,#REF!,15,0)</f>
        <v>#REF!</v>
      </c>
      <c r="J183" s="48" t="s">
        <v>30</v>
      </c>
      <c r="K183" s="49" t="e">
        <f>VLOOKUP($J183,#REF!,19,0)</f>
        <v>#REF!</v>
      </c>
      <c r="L183" s="49" t="e">
        <f>VLOOKUP($J183,#REF!,22,0)</f>
        <v>#REF!</v>
      </c>
    </row>
    <row r="184" spans="2:12" x14ac:dyDescent="0.25">
      <c r="B184" s="48" t="s">
        <v>24</v>
      </c>
      <c r="C184" s="49" t="e">
        <f>VLOOKUP($B184,#REF!,5,0)</f>
        <v>#REF!</v>
      </c>
      <c r="D184" s="49" t="e">
        <f>VLOOKUP($B184,#REF!,8,0)</f>
        <v>#REF!</v>
      </c>
      <c r="F184" s="48" t="s">
        <v>225</v>
      </c>
      <c r="G184" s="49" t="e">
        <f>VLOOKUP($F184,#REF!,12,0)</f>
        <v>#REF!</v>
      </c>
      <c r="H184" s="49" t="e">
        <f>VLOOKUP($F184,#REF!,15,0)</f>
        <v>#REF!</v>
      </c>
      <c r="J184" s="48" t="s">
        <v>203</v>
      </c>
      <c r="K184" s="49" t="e">
        <f>VLOOKUP($J184,#REF!,19,0)</f>
        <v>#REF!</v>
      </c>
      <c r="L184" s="49" t="e">
        <f>VLOOKUP($J184,#REF!,22,0)</f>
        <v>#REF!</v>
      </c>
    </row>
    <row r="185" spans="2:12" x14ac:dyDescent="0.25">
      <c r="B185" s="48" t="s">
        <v>28</v>
      </c>
      <c r="C185" s="49" t="e">
        <f>VLOOKUP($B185,#REF!,5,0)</f>
        <v>#REF!</v>
      </c>
      <c r="D185" s="49" t="e">
        <f>VLOOKUP($B185,#REF!,8,0)</f>
        <v>#REF!</v>
      </c>
      <c r="F185" s="48" t="s">
        <v>209</v>
      </c>
      <c r="G185" s="49" t="e">
        <f>VLOOKUP($F185,#REF!,12,0)</f>
        <v>#REF!</v>
      </c>
      <c r="H185" s="49" t="e">
        <f>VLOOKUP($F185,#REF!,15,0)</f>
        <v>#REF!</v>
      </c>
      <c r="J185" s="48" t="s">
        <v>153</v>
      </c>
      <c r="K185" s="49" t="e">
        <f>VLOOKUP($J185,#REF!,19,0)</f>
        <v>#REF!</v>
      </c>
      <c r="L185" s="49" t="e">
        <f>VLOOKUP($J185,#REF!,22,0)</f>
        <v>#REF!</v>
      </c>
    </row>
    <row r="186" spans="2:12" ht="27.6" x14ac:dyDescent="0.25">
      <c r="B186" s="48" t="s">
        <v>265</v>
      </c>
      <c r="C186" s="49" t="e">
        <f>VLOOKUP($B186,#REF!,5,0)</f>
        <v>#REF!</v>
      </c>
      <c r="D186" s="49" t="e">
        <f>VLOOKUP($B186,#REF!,8,0)</f>
        <v>#REF!</v>
      </c>
      <c r="F186" s="48" t="s">
        <v>208</v>
      </c>
      <c r="G186" s="49" t="e">
        <f>VLOOKUP($F186,#REF!,12,0)</f>
        <v>#REF!</v>
      </c>
      <c r="H186" s="49" t="e">
        <f>VLOOKUP($F186,#REF!,15,0)</f>
        <v>#REF!</v>
      </c>
      <c r="J186" s="48" t="s">
        <v>265</v>
      </c>
      <c r="K186" s="49" t="e">
        <f>VLOOKUP($J186,#REF!,19,0)</f>
        <v>#REF!</v>
      </c>
      <c r="L186" s="49" t="e">
        <f>VLOOKUP($J186,#REF!,22,0)</f>
        <v>#REF!</v>
      </c>
    </row>
    <row r="187" spans="2:12" ht="27.6" x14ac:dyDescent="0.25">
      <c r="B187" s="48" t="s">
        <v>120</v>
      </c>
      <c r="C187" s="49" t="e">
        <f>VLOOKUP($B187,#REF!,5,0)</f>
        <v>#REF!</v>
      </c>
      <c r="D187" s="49" t="e">
        <f>VLOOKUP($B187,#REF!,8,0)</f>
        <v>#REF!</v>
      </c>
      <c r="F187" s="48" t="s">
        <v>169</v>
      </c>
      <c r="G187" s="49" t="e">
        <f>VLOOKUP($F187,#REF!,12,0)</f>
        <v>#REF!</v>
      </c>
      <c r="H187" s="49" t="e">
        <f>VLOOKUP($F187,#REF!,15,0)</f>
        <v>#REF!</v>
      </c>
      <c r="J187" s="48" t="s">
        <v>253</v>
      </c>
      <c r="K187" s="49" t="e">
        <f>VLOOKUP($J187,#REF!,19,0)</f>
        <v>#REF!</v>
      </c>
      <c r="L187" s="49" t="e">
        <f>VLOOKUP($J187,#REF!,22,0)</f>
        <v>#REF!</v>
      </c>
    </row>
    <row r="188" spans="2:12" ht="27.6" x14ac:dyDescent="0.25">
      <c r="B188" s="48" t="s">
        <v>201</v>
      </c>
      <c r="C188" s="49" t="e">
        <f>VLOOKUP($B188,#REF!,5,0)</f>
        <v>#REF!</v>
      </c>
      <c r="D188" s="49" t="e">
        <f>VLOOKUP($B188,#REF!,8,0)</f>
        <v>#REF!</v>
      </c>
      <c r="F188" s="48" t="s">
        <v>168</v>
      </c>
      <c r="G188" s="49" t="e">
        <f>VLOOKUP($F188,#REF!,12,0)</f>
        <v>#REF!</v>
      </c>
      <c r="H188" s="49" t="e">
        <f>VLOOKUP($F188,#REF!,15,0)</f>
        <v>#REF!</v>
      </c>
      <c r="J188" s="48" t="s">
        <v>89</v>
      </c>
      <c r="K188" s="49" t="e">
        <f>VLOOKUP($J188,#REF!,19,0)</f>
        <v>#REF!</v>
      </c>
      <c r="L188" s="49" t="e">
        <f>VLOOKUP($J188,#REF!,22,0)</f>
        <v>#REF!</v>
      </c>
    </row>
    <row r="189" spans="2:12" ht="27.6" x14ac:dyDescent="0.25">
      <c r="B189" s="48" t="s">
        <v>121</v>
      </c>
      <c r="C189" s="49" t="e">
        <f>VLOOKUP($B189,#REF!,5,0)</f>
        <v>#REF!</v>
      </c>
      <c r="D189" s="49" t="e">
        <f>VLOOKUP($B189,#REF!,8,0)</f>
        <v>#REF!</v>
      </c>
      <c r="F189" s="48" t="s">
        <v>253</v>
      </c>
      <c r="G189" s="49" t="e">
        <f>VLOOKUP($F189,#REF!,12,0)</f>
        <v>#REF!</v>
      </c>
      <c r="H189" s="49" t="e">
        <f>VLOOKUP($F189,#REF!,15,0)</f>
        <v>#REF!</v>
      </c>
      <c r="J189" s="48" t="s">
        <v>268</v>
      </c>
      <c r="K189" s="49" t="e">
        <f>VLOOKUP($J189,#REF!,19,0)</f>
        <v>#REF!</v>
      </c>
      <c r="L189" s="49" t="e">
        <f>VLOOKUP($J189,#REF!,22,0)</f>
        <v>#REF!</v>
      </c>
    </row>
    <row r="190" spans="2:12" ht="27.6" x14ac:dyDescent="0.25">
      <c r="B190" s="48" t="s">
        <v>122</v>
      </c>
      <c r="C190" s="49" t="e">
        <f>VLOOKUP($B190,#REF!,5,0)</f>
        <v>#REF!</v>
      </c>
      <c r="D190" s="49" t="e">
        <f>VLOOKUP($B190,#REF!,8,0)</f>
        <v>#REF!</v>
      </c>
      <c r="F190" s="48" t="s">
        <v>93</v>
      </c>
      <c r="G190" s="49" t="e">
        <f>VLOOKUP($F190,#REF!,12,0)</f>
        <v>#REF!</v>
      </c>
      <c r="H190" s="49" t="e">
        <f>VLOOKUP($F190,#REF!,15,0)</f>
        <v>#REF!</v>
      </c>
      <c r="J190" s="48" t="s">
        <v>129</v>
      </c>
      <c r="K190" s="49" t="e">
        <f>VLOOKUP($J190,#REF!,19,0)</f>
        <v>#REF!</v>
      </c>
      <c r="L190" s="49" t="e">
        <f>VLOOKUP($J190,#REF!,22,0)</f>
        <v>#REF!</v>
      </c>
    </row>
    <row r="191" spans="2:12" ht="27.6" x14ac:dyDescent="0.25">
      <c r="B191" s="48" t="s">
        <v>202</v>
      </c>
      <c r="C191" s="49" t="e">
        <f>VLOOKUP($B191,#REF!,5,0)</f>
        <v>#REF!</v>
      </c>
      <c r="D191" s="49" t="e">
        <f>VLOOKUP($B191,#REF!,8,0)</f>
        <v>#REF!</v>
      </c>
      <c r="F191" s="48" t="s">
        <v>90</v>
      </c>
      <c r="G191" s="49" t="e">
        <f>VLOOKUP($F191,#REF!,12,0)</f>
        <v>#REF!</v>
      </c>
      <c r="H191" s="49" t="e">
        <f>VLOOKUP($F191,#REF!,15,0)</f>
        <v>#REF!</v>
      </c>
      <c r="J191" s="48" t="s">
        <v>170</v>
      </c>
      <c r="K191" s="49" t="e">
        <f>VLOOKUP($J191,#REF!,19,0)</f>
        <v>#REF!</v>
      </c>
      <c r="L191" s="49" t="e">
        <f>VLOOKUP($J191,#REF!,22,0)</f>
        <v>#REF!</v>
      </c>
    </row>
    <row r="192" spans="2:12" ht="27.6" x14ac:dyDescent="0.25">
      <c r="B192" s="48" t="s">
        <v>164</v>
      </c>
      <c r="C192" s="49" t="e">
        <f>VLOOKUP($B192,#REF!,5,0)</f>
        <v>#REF!</v>
      </c>
      <c r="D192" s="49" t="e">
        <f>VLOOKUP($B192,#REF!,8,0)</f>
        <v>#REF!</v>
      </c>
      <c r="F192" s="48" t="s">
        <v>89</v>
      </c>
      <c r="G192" s="49" t="e">
        <f>VLOOKUP($F192,#REF!,12,0)</f>
        <v>#REF!</v>
      </c>
      <c r="H192" s="49" t="e">
        <f>VLOOKUP($F192,#REF!,15,0)</f>
        <v>#REF!</v>
      </c>
      <c r="J192" s="48" t="s">
        <v>130</v>
      </c>
      <c r="K192" s="49" t="e">
        <f>VLOOKUP($J192,#REF!,19,0)</f>
        <v>#REF!</v>
      </c>
      <c r="L192" s="49" t="e">
        <f>VLOOKUP($J192,#REF!,22,0)</f>
        <v>#REF!</v>
      </c>
    </row>
    <row r="193" spans="2:12" ht="27.6" x14ac:dyDescent="0.25">
      <c r="B193" s="48" t="s">
        <v>241</v>
      </c>
      <c r="C193" s="49" t="e">
        <f>VLOOKUP($B193,#REF!,5,0)</f>
        <v>#REF!</v>
      </c>
      <c r="D193" s="49" t="e">
        <f>VLOOKUP($B193,#REF!,8,0)</f>
        <v>#REF!</v>
      </c>
      <c r="F193" s="48" t="s">
        <v>199</v>
      </c>
      <c r="G193" s="49" t="e">
        <f>VLOOKUP($F193,#REF!,12,0)</f>
        <v>#REF!</v>
      </c>
      <c r="H193" s="49" t="e">
        <f>VLOOKUP($F193,#REF!,15,0)</f>
        <v>#REF!</v>
      </c>
      <c r="J193" s="48" t="s">
        <v>233</v>
      </c>
      <c r="K193" s="49" t="e">
        <f>VLOOKUP($J193,#REF!,19,0)</f>
        <v>#REF!</v>
      </c>
      <c r="L193" s="49" t="e">
        <f>VLOOKUP($J193,#REF!,22,0)</f>
        <v>#REF!</v>
      </c>
    </row>
    <row r="194" spans="2:12" ht="27.6" x14ac:dyDescent="0.25">
      <c r="B194" s="48" t="s">
        <v>49</v>
      </c>
      <c r="C194" s="49" t="e">
        <f>VLOOKUP($B194,#REF!,5,0)</f>
        <v>#REF!</v>
      </c>
      <c r="D194" s="49" t="e">
        <f>VLOOKUP($B194,#REF!,8,0)</f>
        <v>#REF!</v>
      </c>
      <c r="F194" s="48" t="s">
        <v>242</v>
      </c>
      <c r="G194" s="49" t="e">
        <f>VLOOKUP($F194,#REF!,12,0)</f>
        <v>#REF!</v>
      </c>
      <c r="H194" s="49" t="e">
        <f>VLOOKUP($F194,#REF!,15,0)</f>
        <v>#REF!</v>
      </c>
      <c r="J194" s="48" t="s">
        <v>15</v>
      </c>
      <c r="K194" s="49" t="e">
        <f>VLOOKUP($J194,#REF!,19,0)</f>
        <v>#REF!</v>
      </c>
      <c r="L194" s="49" t="e">
        <f>VLOOKUP($J194,#REF!,22,0)</f>
        <v>#REF!</v>
      </c>
    </row>
    <row r="195" spans="2:12" ht="27.6" x14ac:dyDescent="0.25">
      <c r="B195" s="48" t="s">
        <v>246</v>
      </c>
      <c r="C195" s="49" t="e">
        <f>VLOOKUP($B195,#REF!,5,0)</f>
        <v>#REF!</v>
      </c>
      <c r="D195" s="49" t="e">
        <f>VLOOKUP($B195,#REF!,8,0)</f>
        <v>#REF!</v>
      </c>
      <c r="F195" s="48" t="s">
        <v>152</v>
      </c>
      <c r="G195" s="49" t="e">
        <f>VLOOKUP($F195,#REF!,12,0)</f>
        <v>#REF!</v>
      </c>
      <c r="H195" s="49" t="e">
        <f>VLOOKUP($F195,#REF!,15,0)</f>
        <v>#REF!</v>
      </c>
      <c r="J195" s="48" t="s">
        <v>257</v>
      </c>
      <c r="K195" s="49" t="e">
        <f>VLOOKUP($J195,#REF!,19,0)</f>
        <v>#REF!</v>
      </c>
      <c r="L195" s="49" t="e">
        <f>VLOOKUP($J195,#REF!,22,0)</f>
        <v>#REF!</v>
      </c>
    </row>
    <row r="196" spans="2:12" x14ac:dyDescent="0.25">
      <c r="B196" s="48" t="s">
        <v>245</v>
      </c>
      <c r="C196" s="49" t="e">
        <f>VLOOKUP($B196,#REF!,5,0)</f>
        <v>#REF!</v>
      </c>
      <c r="D196" s="49" t="e">
        <f>VLOOKUP($B196,#REF!,8,0)</f>
        <v>#REF!</v>
      </c>
      <c r="F196" s="48" t="s">
        <v>151</v>
      </c>
      <c r="G196" s="49" t="e">
        <f>VLOOKUP($F196,#REF!,12,0)</f>
        <v>#REF!</v>
      </c>
      <c r="H196" s="49" t="e">
        <f>VLOOKUP($F196,#REF!,15,0)</f>
        <v>#REF!</v>
      </c>
      <c r="J196" s="48" t="s">
        <v>218</v>
      </c>
      <c r="K196" s="49" t="e">
        <f>VLOOKUP($J196,#REF!,19,0)</f>
        <v>#REF!</v>
      </c>
      <c r="L196" s="49" t="e">
        <f>VLOOKUP($J196,#REF!,22,0)</f>
        <v>#REF!</v>
      </c>
    </row>
    <row r="197" spans="2:12" x14ac:dyDescent="0.25">
      <c r="B197" s="48" t="s">
        <v>191</v>
      </c>
      <c r="C197" s="49" t="e">
        <f>VLOOKUP($B197,#REF!,5,0)</f>
        <v>#REF!</v>
      </c>
      <c r="D197" s="49" t="e">
        <f>VLOOKUP($B197,#REF!,8,0)</f>
        <v>#REF!</v>
      </c>
      <c r="F197" s="48" t="s">
        <v>181</v>
      </c>
      <c r="G197" s="49" t="e">
        <f>VLOOKUP($F197,#REF!,12,0)</f>
        <v>#REF!</v>
      </c>
      <c r="H197" s="49" t="e">
        <f>VLOOKUP($F197,#REF!,15,0)</f>
        <v>#REF!</v>
      </c>
      <c r="J197" s="48" t="s">
        <v>171</v>
      </c>
      <c r="K197" s="49" t="e">
        <f>VLOOKUP($J197,#REF!,19,0)</f>
        <v>#REF!</v>
      </c>
      <c r="L197" s="49" t="e">
        <f>VLOOKUP($J197,#REF!,22,0)</f>
        <v>#REF!</v>
      </c>
    </row>
    <row r="198" spans="2:12" ht="27.6" x14ac:dyDescent="0.25">
      <c r="B198" s="48" t="s">
        <v>125</v>
      </c>
      <c r="C198" s="49" t="e">
        <f>VLOOKUP($B198,#REF!,5,0)</f>
        <v>#REF!</v>
      </c>
      <c r="D198" s="49" t="e">
        <f>VLOOKUP($B198,#REF!,8,0)</f>
        <v>#REF!</v>
      </c>
      <c r="F198" s="48" t="s">
        <v>207</v>
      </c>
      <c r="G198" s="49" t="e">
        <f>VLOOKUP($F198,#REF!,12,0)</f>
        <v>#REF!</v>
      </c>
      <c r="H198" s="49" t="e">
        <f>VLOOKUP($F198,#REF!,15,0)</f>
        <v>#REF!</v>
      </c>
      <c r="J198" s="48" t="s">
        <v>177</v>
      </c>
      <c r="K198" s="49" t="e">
        <f>VLOOKUP($J198,#REF!,19,0)</f>
        <v>#REF!</v>
      </c>
      <c r="L198" s="49" t="e">
        <f>VLOOKUP($J198,#REF!,22,0)</f>
        <v>#REF!</v>
      </c>
    </row>
    <row r="199" spans="2:12" ht="27.6" x14ac:dyDescent="0.25">
      <c r="B199" s="48" t="s">
        <v>126</v>
      </c>
      <c r="C199" s="49" t="e">
        <f>VLOOKUP($B199,#REF!,5,0)</f>
        <v>#REF!</v>
      </c>
      <c r="D199" s="49" t="e">
        <f>VLOOKUP($B199,#REF!,8,0)</f>
        <v>#REF!</v>
      </c>
      <c r="F199" s="48" t="s">
        <v>230</v>
      </c>
      <c r="G199" s="49" t="e">
        <f>VLOOKUP($F199,#REF!,12,0)</f>
        <v>#REF!</v>
      </c>
      <c r="H199" s="49" t="e">
        <f>VLOOKUP($F199,#REF!,15,0)</f>
        <v>#REF!</v>
      </c>
      <c r="J199" s="48" t="s">
        <v>226</v>
      </c>
      <c r="K199" s="49" t="e">
        <f>VLOOKUP($J199,#REF!,19,0)</f>
        <v>#REF!</v>
      </c>
      <c r="L199" s="49" t="e">
        <f>VLOOKUP($J199,#REF!,22,0)</f>
        <v>#REF!</v>
      </c>
    </row>
    <row r="200" spans="2:12" ht="27.6" x14ac:dyDescent="0.25">
      <c r="B200" s="48" t="s">
        <v>211</v>
      </c>
      <c r="C200" s="49" t="e">
        <f>VLOOKUP($B200,#REF!,5,0)</f>
        <v>#REF!</v>
      </c>
      <c r="D200" s="49" t="e">
        <f>VLOOKUP($B200,#REF!,8,0)</f>
        <v>#REF!</v>
      </c>
      <c r="F200" s="48" t="s">
        <v>252</v>
      </c>
      <c r="G200" s="49" t="e">
        <f>VLOOKUP($F200,#REF!,12,0)</f>
        <v>#REF!</v>
      </c>
      <c r="H200" s="49" t="e">
        <f>VLOOKUP($F200,#REF!,15,0)</f>
        <v>#REF!</v>
      </c>
      <c r="J200" s="48" t="s">
        <v>227</v>
      </c>
      <c r="K200" s="49" t="e">
        <f>VLOOKUP($J200,#REF!,19,0)</f>
        <v>#REF!</v>
      </c>
      <c r="L200" s="49" t="e">
        <f>VLOOKUP($J200,#REF!,22,0)</f>
        <v>#REF!</v>
      </c>
    </row>
    <row r="201" spans="2:12" ht="27.6" x14ac:dyDescent="0.25">
      <c r="B201" s="48" t="s">
        <v>205</v>
      </c>
      <c r="C201" s="49" t="e">
        <f>VLOOKUP($B201,#REF!,5,0)</f>
        <v>#REF!</v>
      </c>
      <c r="D201" s="49" t="e">
        <f>VLOOKUP($B201,#REF!,8,0)</f>
        <v>#REF!</v>
      </c>
      <c r="F201" s="48" t="s">
        <v>180</v>
      </c>
      <c r="G201" s="49" t="e">
        <f>VLOOKUP($F201,#REF!,12,0)</f>
        <v>#REF!</v>
      </c>
      <c r="H201" s="49" t="e">
        <f>VLOOKUP($F201,#REF!,15,0)</f>
        <v>#REF!</v>
      </c>
      <c r="J201" s="48" t="s">
        <v>24</v>
      </c>
      <c r="K201" s="49" t="e">
        <f>VLOOKUP($J201,#REF!,19,0)</f>
        <v>#REF!</v>
      </c>
      <c r="L201" s="49" t="e">
        <f>VLOOKUP($J201,#REF!,22,0)</f>
        <v>#REF!</v>
      </c>
    </row>
    <row r="202" spans="2:12" x14ac:dyDescent="0.25">
      <c r="B202" s="48" t="s">
        <v>192</v>
      </c>
      <c r="C202" s="49" t="e">
        <f>VLOOKUP($B202,#REF!,5,0)</f>
        <v>#REF!</v>
      </c>
      <c r="D202" s="49" t="e">
        <f>VLOOKUP($B202,#REF!,8,0)</f>
        <v>#REF!</v>
      </c>
      <c r="F202" s="48" t="s">
        <v>215</v>
      </c>
      <c r="G202" s="49" t="e">
        <f>VLOOKUP($F202,#REF!,12,0)</f>
        <v>#REF!</v>
      </c>
      <c r="H202" s="49" t="e">
        <f>VLOOKUP($F202,#REF!,15,0)</f>
        <v>#REF!</v>
      </c>
      <c r="J202" s="48" t="s">
        <v>28</v>
      </c>
      <c r="K202" s="49" t="e">
        <f>VLOOKUP($J202,#REF!,19,0)</f>
        <v>#REF!</v>
      </c>
      <c r="L202" s="49" t="e">
        <f>VLOOKUP($J202,#REF!,22,0)</f>
        <v>#REF!</v>
      </c>
    </row>
    <row r="203" spans="2:12" ht="27.6" x14ac:dyDescent="0.25">
      <c r="B203" s="48" t="s">
        <v>272</v>
      </c>
      <c r="C203" s="49" t="e">
        <f>VLOOKUP($B203,#REF!,5,0)</f>
        <v>#REF!</v>
      </c>
      <c r="D203" s="49" t="e">
        <f>VLOOKUP($B203,#REF!,8,0)</f>
        <v>#REF!</v>
      </c>
      <c r="F203" s="48" t="s">
        <v>229</v>
      </c>
      <c r="G203" s="49" t="e">
        <f>VLOOKUP($F203,#REF!,12,0)</f>
        <v>#REF!</v>
      </c>
      <c r="H203" s="49" t="e">
        <f>VLOOKUP($F203,#REF!,15,0)</f>
        <v>#REF!</v>
      </c>
      <c r="J203" s="48" t="s">
        <v>224</v>
      </c>
      <c r="K203" s="49" t="e">
        <f>VLOOKUP($J203,#REF!,19,0)</f>
        <v>#REF!</v>
      </c>
      <c r="L203" s="49" t="e">
        <f>VLOOKUP($J203,#REF!,22,0)</f>
        <v>#REF!</v>
      </c>
    </row>
    <row r="204" spans="2:12" ht="27.6" x14ac:dyDescent="0.25">
      <c r="B204" s="48" t="s">
        <v>206</v>
      </c>
      <c r="C204" s="49" t="e">
        <f>VLOOKUP($B204,#REF!,5,0)</f>
        <v>#REF!</v>
      </c>
      <c r="D204" s="49" t="e">
        <f>VLOOKUP($B204,#REF!,8,0)</f>
        <v>#REF!</v>
      </c>
      <c r="F204" s="48" t="s">
        <v>148</v>
      </c>
      <c r="G204" s="49" t="e">
        <f>VLOOKUP($F204,#REF!,12,0)</f>
        <v>#REF!</v>
      </c>
      <c r="H204" s="49" t="e">
        <f>VLOOKUP($F204,#REF!,15,0)</f>
        <v>#REF!</v>
      </c>
      <c r="J204" s="48" t="s">
        <v>120</v>
      </c>
      <c r="K204" s="49" t="e">
        <f>VLOOKUP($J204,#REF!,19,0)</f>
        <v>#REF!</v>
      </c>
      <c r="L204" s="49" t="e">
        <f>VLOOKUP($J204,#REF!,22,0)</f>
        <v>#REF!</v>
      </c>
    </row>
    <row r="205" spans="2:12" ht="27.6" x14ac:dyDescent="0.25">
      <c r="B205" s="48" t="s">
        <v>68</v>
      </c>
      <c r="C205" s="49" t="e">
        <f>VLOOKUP($B205,#REF!,5,0)</f>
        <v>#REF!</v>
      </c>
      <c r="D205" s="49" t="e">
        <f>VLOOKUP($B205,#REF!,8,0)</f>
        <v>#REF!</v>
      </c>
      <c r="F205" s="48" t="s">
        <v>194</v>
      </c>
      <c r="G205" s="49" t="e">
        <f>VLOOKUP($F205,#REF!,12,0)</f>
        <v>#REF!</v>
      </c>
      <c r="H205" s="49" t="e">
        <f>VLOOKUP($F205,#REF!,15,0)</f>
        <v>#REF!</v>
      </c>
      <c r="J205" s="48" t="s">
        <v>201</v>
      </c>
      <c r="K205" s="49" t="e">
        <f>VLOOKUP($J205,#REF!,19,0)</f>
        <v>#REF!</v>
      </c>
      <c r="L205" s="49" t="e">
        <f>VLOOKUP($J205,#REF!,22,0)</f>
        <v>#REF!</v>
      </c>
    </row>
    <row r="206" spans="2:12" ht="27.6" x14ac:dyDescent="0.25">
      <c r="B206" s="48" t="s">
        <v>247</v>
      </c>
      <c r="C206" s="49" t="e">
        <f>VLOOKUP($B206,#REF!,5,0)</f>
        <v>#REF!</v>
      </c>
      <c r="D206" s="49" t="e">
        <f>VLOOKUP($B206,#REF!,8,0)</f>
        <v>#REF!</v>
      </c>
      <c r="F206" s="48" t="s">
        <v>175</v>
      </c>
      <c r="G206" s="49" t="e">
        <f>VLOOKUP($F206,#REF!,12,0)</f>
        <v>#REF!</v>
      </c>
      <c r="H206" s="49" t="e">
        <f>VLOOKUP($F206,#REF!,15,0)</f>
        <v>#REF!</v>
      </c>
      <c r="J206" s="48" t="s">
        <v>121</v>
      </c>
      <c r="K206" s="49" t="e">
        <f>VLOOKUP($J206,#REF!,19,0)</f>
        <v>#REF!</v>
      </c>
      <c r="L206" s="49" t="e">
        <f>VLOOKUP($J206,#REF!,22,0)</f>
        <v>#REF!</v>
      </c>
    </row>
    <row r="207" spans="2:12" ht="27.6" x14ac:dyDescent="0.25">
      <c r="B207" s="48" t="s">
        <v>166</v>
      </c>
      <c r="C207" s="49" t="e">
        <f>VLOOKUP($B207,#REF!,5,0)</f>
        <v>#REF!</v>
      </c>
      <c r="D207" s="49" t="e">
        <f>VLOOKUP($B207,#REF!,8,0)</f>
        <v>#REF!</v>
      </c>
      <c r="F207" s="48" t="s">
        <v>273</v>
      </c>
      <c r="G207" s="49" t="e">
        <f>VLOOKUP($F207,#REF!,12,0)</f>
        <v>#REF!</v>
      </c>
      <c r="H207" s="49" t="e">
        <f>VLOOKUP($F207,#REF!,15,0)</f>
        <v>#REF!</v>
      </c>
      <c r="J207" s="48" t="s">
        <v>122</v>
      </c>
      <c r="K207" s="49" t="e">
        <f>VLOOKUP($J207,#REF!,19,0)</f>
        <v>#REF!</v>
      </c>
      <c r="L207" s="49" t="e">
        <f>VLOOKUP($J207,#REF!,22,0)</f>
        <v>#REF!</v>
      </c>
    </row>
    <row r="208" spans="2:12" ht="27.6" x14ac:dyDescent="0.25">
      <c r="B208" s="48" t="s">
        <v>197</v>
      </c>
      <c r="C208" s="49" t="e">
        <f>VLOOKUP($B208,#REF!,5,0)</f>
        <v>#REF!</v>
      </c>
      <c r="D208" s="49" t="e">
        <f>VLOOKUP($B208,#REF!,8,0)</f>
        <v>#REF!</v>
      </c>
      <c r="F208" s="48" t="s">
        <v>174</v>
      </c>
      <c r="G208" s="49" t="e">
        <f>VLOOKUP($F208,#REF!,12,0)</f>
        <v>#REF!</v>
      </c>
      <c r="H208" s="49" t="e">
        <f>VLOOKUP($F208,#REF!,15,0)</f>
        <v>#REF!</v>
      </c>
      <c r="J208" s="48" t="s">
        <v>202</v>
      </c>
      <c r="K208" s="49" t="e">
        <f>VLOOKUP($J208,#REF!,19,0)</f>
        <v>#REF!</v>
      </c>
      <c r="L208" s="49" t="e">
        <f>VLOOKUP($J208,#REF!,22,0)</f>
        <v>#REF!</v>
      </c>
    </row>
    <row r="209" spans="2:12" ht="27.6" x14ac:dyDescent="0.25">
      <c r="B209" s="48" t="s">
        <v>141</v>
      </c>
      <c r="C209" s="49" t="e">
        <f>VLOOKUP($B209,#REF!,5,0)</f>
        <v>#REF!</v>
      </c>
      <c r="D209" s="49" t="e">
        <f>VLOOKUP($B209,#REF!,8,0)</f>
        <v>#REF!</v>
      </c>
      <c r="F209" s="48" t="s">
        <v>173</v>
      </c>
      <c r="G209" s="49" t="e">
        <f>VLOOKUP($F209,#REF!,12,0)</f>
        <v>#REF!</v>
      </c>
      <c r="H209" s="49" t="e">
        <f>VLOOKUP($F209,#REF!,15,0)</f>
        <v>#REF!</v>
      </c>
      <c r="J209" s="48" t="s">
        <v>164</v>
      </c>
      <c r="K209" s="49" t="e">
        <f>VLOOKUP($J209,#REF!,19,0)</f>
        <v>#REF!</v>
      </c>
      <c r="L209" s="49" t="e">
        <f>VLOOKUP($J209,#REF!,22,0)</f>
        <v>#REF!</v>
      </c>
    </row>
    <row r="210" spans="2:12" ht="27.6" x14ac:dyDescent="0.25">
      <c r="B210" s="48" t="s">
        <v>142</v>
      </c>
      <c r="C210" s="49" t="e">
        <f>VLOOKUP($B210,#REF!,5,0)</f>
        <v>#REF!</v>
      </c>
      <c r="D210" s="49" t="e">
        <f>VLOOKUP($B210,#REF!,8,0)</f>
        <v>#REF!</v>
      </c>
      <c r="F210" s="48" t="s">
        <v>197</v>
      </c>
      <c r="G210" s="49" t="e">
        <f>VLOOKUP($F210,#REF!,12,0)</f>
        <v>#REF!</v>
      </c>
      <c r="H210" s="49" t="e">
        <f>VLOOKUP($F210,#REF!,15,0)</f>
        <v>#REF!</v>
      </c>
      <c r="J210" s="48" t="s">
        <v>49</v>
      </c>
      <c r="K210" s="49" t="e">
        <f>VLOOKUP($J210,#REF!,19,0)</f>
        <v>#REF!</v>
      </c>
      <c r="L210" s="49" t="e">
        <f>VLOOKUP($J210,#REF!,22,0)</f>
        <v>#REF!</v>
      </c>
    </row>
    <row r="211" spans="2:12" ht="27.6" x14ac:dyDescent="0.25">
      <c r="B211" s="48" t="s">
        <v>143</v>
      </c>
      <c r="C211" s="49" t="e">
        <f>VLOOKUP($B211,#REF!,5,0)</f>
        <v>#REF!</v>
      </c>
      <c r="D211" s="49" t="e">
        <f>VLOOKUP($B211,#REF!,8,0)</f>
        <v>#REF!</v>
      </c>
      <c r="F211" s="48" t="s">
        <v>261</v>
      </c>
      <c r="G211" s="49" t="e">
        <f>VLOOKUP($F211,#REF!,12,0)</f>
        <v>#REF!</v>
      </c>
      <c r="H211" s="49" t="e">
        <f>VLOOKUP($F211,#REF!,15,0)</f>
        <v>#REF!</v>
      </c>
      <c r="J211" s="48" t="s">
        <v>191</v>
      </c>
      <c r="K211" s="49" t="e">
        <f>VLOOKUP($J211,#REF!,19,0)</f>
        <v>#REF!</v>
      </c>
      <c r="L211" s="49" t="e">
        <f>VLOOKUP($J211,#REF!,22,0)</f>
        <v>#REF!</v>
      </c>
    </row>
    <row r="212" spans="2:12" ht="27.6" x14ac:dyDescent="0.25">
      <c r="B212" s="48" t="s">
        <v>173</v>
      </c>
      <c r="C212" s="49" t="e">
        <f>VLOOKUP($B212,#REF!,5,0)</f>
        <v>#REF!</v>
      </c>
      <c r="D212" s="49" t="e">
        <f>VLOOKUP($B212,#REF!,8,0)</f>
        <v>#REF!</v>
      </c>
      <c r="F212" s="48" t="s">
        <v>247</v>
      </c>
      <c r="G212" s="49" t="e">
        <f>VLOOKUP($F212,#REF!,12,0)</f>
        <v>#REF!</v>
      </c>
      <c r="H212" s="49" t="e">
        <f>VLOOKUP($F212,#REF!,15,0)</f>
        <v>#REF!</v>
      </c>
      <c r="J212" s="48" t="s">
        <v>223</v>
      </c>
      <c r="K212" s="49" t="e">
        <f>VLOOKUP($J212,#REF!,19,0)</f>
        <v>#REF!</v>
      </c>
      <c r="L212" s="49" t="e">
        <f>VLOOKUP($J212,#REF!,22,0)</f>
        <v>#REF!</v>
      </c>
    </row>
    <row r="213" spans="2:12" x14ac:dyDescent="0.25">
      <c r="B213" s="48" t="s">
        <v>203</v>
      </c>
      <c r="C213" s="49" t="e">
        <f>VLOOKUP($B213,#REF!,5,0)</f>
        <v>#REF!</v>
      </c>
      <c r="D213" s="49" t="e">
        <f>VLOOKUP($B213,#REF!,8,0)</f>
        <v>#REF!</v>
      </c>
      <c r="F213" s="48" t="s">
        <v>206</v>
      </c>
      <c r="G213" s="49" t="e">
        <f>VLOOKUP($F213,#REF!,12,0)</f>
        <v>#REF!</v>
      </c>
      <c r="H213" s="49" t="e">
        <f>VLOOKUP($F213,#REF!,15,0)</f>
        <v>#REF!</v>
      </c>
      <c r="J213" s="48" t="s">
        <v>125</v>
      </c>
      <c r="K213" s="49" t="e">
        <f>VLOOKUP($J213,#REF!,19,0)</f>
        <v>#REF!</v>
      </c>
      <c r="L213" s="49" t="e">
        <f>VLOOKUP($J213,#REF!,22,0)</f>
        <v>#REF!</v>
      </c>
    </row>
    <row r="214" spans="2:12" x14ac:dyDescent="0.25">
      <c r="B214" s="48" t="s">
        <v>273</v>
      </c>
      <c r="C214" s="49" t="e">
        <f>VLOOKUP($B214,#REF!,5,0)</f>
        <v>#REF!</v>
      </c>
      <c r="D214" s="49" t="e">
        <f>VLOOKUP($B214,#REF!,8,0)</f>
        <v>#REF!</v>
      </c>
      <c r="F214" s="48" t="s">
        <v>138</v>
      </c>
      <c r="G214" s="49" t="e">
        <f>VLOOKUP($F214,#REF!,12,0)</f>
        <v>#REF!</v>
      </c>
      <c r="H214" s="49" t="e">
        <f>VLOOKUP($F214,#REF!,15,0)</f>
        <v>#REF!</v>
      </c>
      <c r="J214" s="48" t="s">
        <v>126</v>
      </c>
      <c r="K214" s="49" t="e">
        <f>VLOOKUP($J214,#REF!,19,0)</f>
        <v>#REF!</v>
      </c>
      <c r="L214" s="49" t="e">
        <f>VLOOKUP($J214,#REF!,22,0)</f>
        <v>#REF!</v>
      </c>
    </row>
    <row r="215" spans="2:12" ht="27.6" x14ac:dyDescent="0.25">
      <c r="B215" s="48" t="s">
        <v>146</v>
      </c>
      <c r="C215" s="49" t="e">
        <f>VLOOKUP($B215,#REF!,5,0)</f>
        <v>#REF!</v>
      </c>
      <c r="D215" s="49" t="e">
        <f>VLOOKUP($B215,#REF!,8,0)</f>
        <v>#REF!</v>
      </c>
      <c r="F215" s="48" t="s">
        <v>272</v>
      </c>
      <c r="G215" s="49" t="e">
        <f>VLOOKUP($F215,#REF!,12,0)</f>
        <v>#REF!</v>
      </c>
      <c r="H215" s="49" t="e">
        <f>VLOOKUP($F215,#REF!,15,0)</f>
        <v>#REF!</v>
      </c>
      <c r="J215" s="48" t="s">
        <v>211</v>
      </c>
      <c r="K215" s="49" t="e">
        <f>VLOOKUP($J215,#REF!,19,0)</f>
        <v>#REF!</v>
      </c>
      <c r="L215" s="49" t="e">
        <f>VLOOKUP($J215,#REF!,22,0)</f>
        <v>#REF!</v>
      </c>
    </row>
    <row r="216" spans="2:12" ht="27.6" x14ac:dyDescent="0.25">
      <c r="B216" s="48" t="s">
        <v>269</v>
      </c>
      <c r="C216" s="49" t="e">
        <f>VLOOKUP($B216,#REF!,5,0)</f>
        <v>#REF!</v>
      </c>
      <c r="D216" s="49" t="e">
        <f>VLOOKUP($B216,#REF!,8,0)</f>
        <v>#REF!</v>
      </c>
      <c r="F216" s="48" t="s">
        <v>192</v>
      </c>
      <c r="G216" s="49" t="e">
        <f>VLOOKUP($F216,#REF!,12,0)</f>
        <v>#REF!</v>
      </c>
      <c r="H216" s="49" t="e">
        <f>VLOOKUP($F216,#REF!,15,0)</f>
        <v>#REF!</v>
      </c>
      <c r="J216" s="48" t="s">
        <v>258</v>
      </c>
      <c r="K216" s="49" t="e">
        <f>VLOOKUP($J216,#REF!,19,0)</f>
        <v>#REF!</v>
      </c>
      <c r="L216" s="49" t="e">
        <f>VLOOKUP($J216,#REF!,22,0)</f>
        <v>#REF!</v>
      </c>
    </row>
    <row r="217" spans="2:12" ht="27.6" x14ac:dyDescent="0.25">
      <c r="B217" s="48" t="s">
        <v>175</v>
      </c>
      <c r="C217" s="49" t="e">
        <f>VLOOKUP($B217,#REF!,5,0)</f>
        <v>#REF!</v>
      </c>
      <c r="D217" s="49" t="e">
        <f>VLOOKUP($B217,#REF!,8,0)</f>
        <v>#REF!</v>
      </c>
      <c r="F217" s="48" t="s">
        <v>63</v>
      </c>
      <c r="G217" s="49" t="e">
        <f>VLOOKUP($F217,#REF!,12,0)</f>
        <v>#REF!</v>
      </c>
      <c r="H217" s="49" t="e">
        <f>VLOOKUP($F217,#REF!,15,0)</f>
        <v>#REF!</v>
      </c>
      <c r="J217" s="48" t="s">
        <v>63</v>
      </c>
      <c r="K217" s="49" t="e">
        <f>VLOOKUP($J217,#REF!,19,0)</f>
        <v>#REF!</v>
      </c>
      <c r="L217" s="49" t="e">
        <f>VLOOKUP($J217,#REF!,22,0)</f>
        <v>#REF!</v>
      </c>
    </row>
    <row r="218" spans="2:12" x14ac:dyDescent="0.25">
      <c r="B218" s="48" t="s">
        <v>194</v>
      </c>
      <c r="C218" s="49" t="e">
        <f>VLOOKUP($B218,#REF!,5,0)</f>
        <v>#REF!</v>
      </c>
      <c r="D218" s="49" t="e">
        <f>VLOOKUP($B218,#REF!,8,0)</f>
        <v>#REF!</v>
      </c>
      <c r="F218" s="48" t="s">
        <v>211</v>
      </c>
      <c r="G218" s="49" t="e">
        <f>VLOOKUP($F218,#REF!,12,0)</f>
        <v>#REF!</v>
      </c>
      <c r="H218" s="49" t="e">
        <f>VLOOKUP($F218,#REF!,15,0)</f>
        <v>#REF!</v>
      </c>
      <c r="J218" s="48" t="s">
        <v>192</v>
      </c>
      <c r="K218" s="49" t="e">
        <f>VLOOKUP($J218,#REF!,19,0)</f>
        <v>#REF!</v>
      </c>
      <c r="L218" s="49" t="e">
        <f>VLOOKUP($J218,#REF!,22,0)</f>
        <v>#REF!</v>
      </c>
    </row>
    <row r="219" spans="2:12" ht="27.6" x14ac:dyDescent="0.25">
      <c r="B219" s="48" t="s">
        <v>148</v>
      </c>
      <c r="C219" s="49" t="e">
        <f>VLOOKUP($B219,#REF!,5,0)</f>
        <v>#REF!</v>
      </c>
      <c r="D219" s="49" t="e">
        <f>VLOOKUP($B219,#REF!,8,0)</f>
        <v>#REF!</v>
      </c>
      <c r="F219" s="48" t="s">
        <v>126</v>
      </c>
      <c r="G219" s="49" t="e">
        <f>VLOOKUP($F219,#REF!,12,0)</f>
        <v>#REF!</v>
      </c>
      <c r="H219" s="49" t="e">
        <f>VLOOKUP($F219,#REF!,15,0)</f>
        <v>#REF!</v>
      </c>
      <c r="J219" s="48" t="s">
        <v>138</v>
      </c>
      <c r="K219" s="49" t="e">
        <f>VLOOKUP($J219,#REF!,19,0)</f>
        <v>#REF!</v>
      </c>
      <c r="L219" s="49" t="e">
        <f>VLOOKUP($J219,#REF!,22,0)</f>
        <v>#REF!</v>
      </c>
    </row>
    <row r="220" spans="2:12" ht="41.4" x14ac:dyDescent="0.25">
      <c r="B220" s="48" t="s">
        <v>180</v>
      </c>
      <c r="C220" s="49" t="e">
        <f>VLOOKUP($B220,#REF!,5,0)</f>
        <v>#REF!</v>
      </c>
      <c r="D220" s="49" t="e">
        <f>VLOOKUP($B220,#REF!,8,0)</f>
        <v>#REF!</v>
      </c>
      <c r="F220" s="48" t="s">
        <v>125</v>
      </c>
      <c r="G220" s="49" t="e">
        <f>VLOOKUP($F220,#REF!,12,0)</f>
        <v>#REF!</v>
      </c>
      <c r="H220" s="49" t="e">
        <f>VLOOKUP($F220,#REF!,15,0)</f>
        <v>#REF!</v>
      </c>
      <c r="J220" s="48" t="s">
        <v>206</v>
      </c>
      <c r="K220" s="49" t="e">
        <f>VLOOKUP($J220,#REF!,19,0)</f>
        <v>#REF!</v>
      </c>
      <c r="L220" s="49" t="e">
        <f>VLOOKUP($J220,#REF!,22,0)</f>
        <v>#REF!</v>
      </c>
    </row>
    <row r="221" spans="2:12" ht="27.6" x14ac:dyDescent="0.25">
      <c r="B221" s="48" t="s">
        <v>236</v>
      </c>
      <c r="C221" s="49" t="e">
        <f>VLOOKUP($B221,#REF!,5,0)</f>
        <v>#REF!</v>
      </c>
      <c r="D221" s="49" t="e">
        <f>VLOOKUP($B221,#REF!,8,0)</f>
        <v>#REF!</v>
      </c>
      <c r="F221" s="48" t="s">
        <v>223</v>
      </c>
      <c r="G221" s="49" t="e">
        <f>VLOOKUP($F221,#REF!,12,0)</f>
        <v>#REF!</v>
      </c>
      <c r="H221" s="49" t="e">
        <f>VLOOKUP($F221,#REF!,15,0)</f>
        <v>#REF!</v>
      </c>
      <c r="J221" s="48" t="s">
        <v>197</v>
      </c>
      <c r="K221" s="49" t="e">
        <f>VLOOKUP($J221,#REF!,19,0)</f>
        <v>#REF!</v>
      </c>
      <c r="L221" s="49" t="e">
        <f>VLOOKUP($J221,#REF!,22,0)</f>
        <v>#REF!</v>
      </c>
    </row>
    <row r="222" spans="2:12" x14ac:dyDescent="0.25">
      <c r="B222" s="48" t="s">
        <v>252</v>
      </c>
      <c r="C222" s="49" t="e">
        <f>VLOOKUP($B222,#REF!,5,0)</f>
        <v>#REF!</v>
      </c>
      <c r="D222" s="49" t="e">
        <f>VLOOKUP($B222,#REF!,8,0)</f>
        <v>#REF!</v>
      </c>
      <c r="F222" s="48" t="s">
        <v>191</v>
      </c>
      <c r="G222" s="49" t="e">
        <f>VLOOKUP($F222,#REF!,12,0)</f>
        <v>#REF!</v>
      </c>
      <c r="H222" s="49" t="e">
        <f>VLOOKUP($F222,#REF!,15,0)</f>
        <v>#REF!</v>
      </c>
      <c r="J222" s="48" t="s">
        <v>173</v>
      </c>
      <c r="K222" s="49" t="e">
        <f>VLOOKUP($J222,#REF!,19,0)</f>
        <v>#REF!</v>
      </c>
      <c r="L222" s="49" t="e">
        <f>VLOOKUP($J222,#REF!,22,0)</f>
        <v>#REF!</v>
      </c>
    </row>
    <row r="223" spans="2:12" ht="27.6" x14ac:dyDescent="0.25">
      <c r="B223" s="48" t="s">
        <v>207</v>
      </c>
      <c r="C223" s="49" t="e">
        <f>VLOOKUP($B223,#REF!,5,0)</f>
        <v>#REF!</v>
      </c>
      <c r="D223" s="49" t="e">
        <f>VLOOKUP($B223,#REF!,8,0)</f>
        <v>#REF!</v>
      </c>
      <c r="F223" s="48" t="s">
        <v>245</v>
      </c>
      <c r="G223" s="49" t="e">
        <f>VLOOKUP($F223,#REF!,12,0)</f>
        <v>#REF!</v>
      </c>
      <c r="H223" s="49" t="e">
        <f>VLOOKUP($F223,#REF!,15,0)</f>
        <v>#REF!</v>
      </c>
      <c r="J223" s="48" t="s">
        <v>175</v>
      </c>
      <c r="K223" s="49" t="e">
        <f>VLOOKUP($J223,#REF!,19,0)</f>
        <v>#REF!</v>
      </c>
      <c r="L223" s="49" t="e">
        <f>VLOOKUP($J223,#REF!,22,0)</f>
        <v>#REF!</v>
      </c>
    </row>
    <row r="224" spans="2:12" x14ac:dyDescent="0.25">
      <c r="B224" s="48" t="s">
        <v>181</v>
      </c>
      <c r="C224" s="49" t="e">
        <f>VLOOKUP($B224,#REF!,5,0)</f>
        <v>#REF!</v>
      </c>
      <c r="D224" s="49" t="e">
        <f>VLOOKUP($B224,#REF!,8,0)</f>
        <v>#REF!</v>
      </c>
      <c r="F224" s="48" t="s">
        <v>246</v>
      </c>
      <c r="G224" s="49" t="e">
        <f>VLOOKUP($F224,#REF!,12,0)</f>
        <v>#REF!</v>
      </c>
      <c r="H224" s="49" t="e">
        <f>VLOOKUP($F224,#REF!,15,0)</f>
        <v>#REF!</v>
      </c>
      <c r="J224" s="48" t="s">
        <v>194</v>
      </c>
      <c r="K224" s="49" t="e">
        <f>VLOOKUP($J224,#REF!,19,0)</f>
        <v>#REF!</v>
      </c>
      <c r="L224" s="49" t="e">
        <f>VLOOKUP($J224,#REF!,22,0)</f>
        <v>#REF!</v>
      </c>
    </row>
    <row r="225" spans="2:12" ht="27.6" x14ac:dyDescent="0.25">
      <c r="B225" s="48" t="s">
        <v>151</v>
      </c>
      <c r="C225" s="49" t="e">
        <f>VLOOKUP($B225,#REF!,5,0)</f>
        <v>#REF!</v>
      </c>
      <c r="D225" s="49" t="e">
        <f>VLOOKUP($B225,#REF!,8,0)</f>
        <v>#REF!</v>
      </c>
      <c r="F225" s="48" t="s">
        <v>49</v>
      </c>
      <c r="G225" s="49" t="e">
        <f>VLOOKUP($F225,#REF!,12,0)</f>
        <v>#REF!</v>
      </c>
      <c r="H225" s="49" t="e">
        <f>VLOOKUP($F225,#REF!,15,0)</f>
        <v>#REF!</v>
      </c>
      <c r="J225" s="48" t="s">
        <v>148</v>
      </c>
      <c r="K225" s="49" t="e">
        <f>VLOOKUP($J225,#REF!,19,0)</f>
        <v>#REF!</v>
      </c>
      <c r="L225" s="49" t="e">
        <f>VLOOKUP($J225,#REF!,22,0)</f>
        <v>#REF!</v>
      </c>
    </row>
    <row r="226" spans="2:12" ht="27.6" x14ac:dyDescent="0.25">
      <c r="B226" s="48" t="s">
        <v>198</v>
      </c>
      <c r="C226" s="49" t="e">
        <f>VLOOKUP($B226,#REF!,5,0)</f>
        <v>#REF!</v>
      </c>
      <c r="D226" s="49" t="e">
        <f>VLOOKUP($B226,#REF!,8,0)</f>
        <v>#REF!</v>
      </c>
      <c r="F226" s="48" t="s">
        <v>241</v>
      </c>
      <c r="G226" s="49" t="e">
        <f>VLOOKUP($F226,#REF!,12,0)</f>
        <v>#REF!</v>
      </c>
      <c r="H226" s="49" t="e">
        <f>VLOOKUP($F226,#REF!,15,0)</f>
        <v>#REF!</v>
      </c>
      <c r="J226" s="48" t="s">
        <v>229</v>
      </c>
      <c r="K226" s="49" t="e">
        <f>VLOOKUP($J226,#REF!,19,0)</f>
        <v>#REF!</v>
      </c>
      <c r="L226" s="49" t="e">
        <f>VLOOKUP($J226,#REF!,22,0)</f>
        <v>#REF!</v>
      </c>
    </row>
    <row r="227" spans="2:12" ht="27.6" x14ac:dyDescent="0.25">
      <c r="B227" s="48" t="s">
        <v>152</v>
      </c>
      <c r="C227" s="49" t="e">
        <f>VLOOKUP($B227,#REF!,5,0)</f>
        <v>#REF!</v>
      </c>
      <c r="D227" s="49" t="e">
        <f>VLOOKUP($B227,#REF!,8,0)</f>
        <v>#REF!</v>
      </c>
      <c r="F227" s="48" t="s">
        <v>164</v>
      </c>
      <c r="G227" s="49" t="e">
        <f>VLOOKUP($F227,#REF!,12,0)</f>
        <v>#REF!</v>
      </c>
      <c r="H227" s="49" t="e">
        <f>VLOOKUP($F227,#REF!,15,0)</f>
        <v>#REF!</v>
      </c>
      <c r="J227" s="48" t="s">
        <v>215</v>
      </c>
      <c r="K227" s="49" t="e">
        <f>VLOOKUP($J227,#REF!,19,0)</f>
        <v>#REF!</v>
      </c>
      <c r="L227" s="49" t="e">
        <f>VLOOKUP($J227,#REF!,22,0)</f>
        <v>#REF!</v>
      </c>
    </row>
    <row r="228" spans="2:12" ht="27.6" x14ac:dyDescent="0.25">
      <c r="B228" s="48" t="s">
        <v>242</v>
      </c>
      <c r="C228" s="49" t="e">
        <f>VLOOKUP($B228,#REF!,5,0)</f>
        <v>#REF!</v>
      </c>
      <c r="D228" s="49" t="e">
        <f>VLOOKUP($B228,#REF!,8,0)</f>
        <v>#REF!</v>
      </c>
      <c r="F228" s="48" t="s">
        <v>202</v>
      </c>
      <c r="G228" s="49" t="e">
        <f>VLOOKUP($F228,#REF!,12,0)</f>
        <v>#REF!</v>
      </c>
      <c r="H228" s="49" t="e">
        <f>VLOOKUP($F228,#REF!,15,0)</f>
        <v>#REF!</v>
      </c>
      <c r="J228" s="48" t="s">
        <v>180</v>
      </c>
      <c r="K228" s="49" t="e">
        <f>VLOOKUP($J228,#REF!,19,0)</f>
        <v>#REF!</v>
      </c>
      <c r="L228" s="49" t="e">
        <f>VLOOKUP($J228,#REF!,22,0)</f>
        <v>#REF!</v>
      </c>
    </row>
    <row r="229" spans="2:12" ht="27.6" x14ac:dyDescent="0.25">
      <c r="B229" s="48" t="s">
        <v>199</v>
      </c>
      <c r="C229" s="49" t="e">
        <f>VLOOKUP($B229,#REF!,5,0)</f>
        <v>#REF!</v>
      </c>
      <c r="D229" s="49" t="e">
        <f>VLOOKUP($B229,#REF!,8,0)</f>
        <v>#REF!</v>
      </c>
      <c r="F229" s="48" t="s">
        <v>122</v>
      </c>
      <c r="G229" s="49" t="e">
        <f>VLOOKUP($F229,#REF!,12,0)</f>
        <v>#REF!</v>
      </c>
      <c r="H229" s="49" t="e">
        <f>VLOOKUP($F229,#REF!,15,0)</f>
        <v>#REF!</v>
      </c>
      <c r="J229" s="48" t="s">
        <v>236</v>
      </c>
      <c r="K229" s="49" t="e">
        <f>VLOOKUP($J229,#REF!,19,0)</f>
        <v>#REF!</v>
      </c>
      <c r="L229" s="49" t="e">
        <f>VLOOKUP($J229,#REF!,22,0)</f>
        <v>#REF!</v>
      </c>
    </row>
    <row r="230" spans="2:12" ht="27.6" x14ac:dyDescent="0.25">
      <c r="B230" s="48" t="s">
        <v>90</v>
      </c>
      <c r="C230" s="49" t="e">
        <f>VLOOKUP($B230,#REF!,5,0)</f>
        <v>#REF!</v>
      </c>
      <c r="D230" s="49" t="e">
        <f>VLOOKUP($B230,#REF!,8,0)</f>
        <v>#REF!</v>
      </c>
      <c r="F230" s="48" t="s">
        <v>121</v>
      </c>
      <c r="G230" s="49" t="e">
        <f>VLOOKUP($F230,#REF!,12,0)</f>
        <v>#REF!</v>
      </c>
      <c r="H230" s="49" t="e">
        <f>VLOOKUP($F230,#REF!,15,0)</f>
        <v>#REF!</v>
      </c>
      <c r="J230" s="48" t="s">
        <v>232</v>
      </c>
      <c r="K230" s="49" t="e">
        <f>VLOOKUP($J230,#REF!,19,0)</f>
        <v>#REF!</v>
      </c>
      <c r="L230" s="49" t="e">
        <f>VLOOKUP($J230,#REF!,22,0)</f>
        <v>#REF!</v>
      </c>
    </row>
    <row r="231" spans="2:12" ht="27.6" x14ac:dyDescent="0.25">
      <c r="B231" s="48" t="s">
        <v>93</v>
      </c>
      <c r="C231" s="49" t="e">
        <f>VLOOKUP($B231,#REF!,5,0)</f>
        <v>#REF!</v>
      </c>
      <c r="D231" s="49" t="e">
        <f>VLOOKUP($B231,#REF!,8,0)</f>
        <v>#REF!</v>
      </c>
      <c r="F231" s="48" t="s">
        <v>201</v>
      </c>
      <c r="G231" s="49" t="e">
        <f>VLOOKUP($F231,#REF!,12,0)</f>
        <v>#REF!</v>
      </c>
      <c r="H231" s="49" t="e">
        <f>VLOOKUP($F231,#REF!,15,0)</f>
        <v>#REF!</v>
      </c>
      <c r="J231" s="48" t="s">
        <v>230</v>
      </c>
      <c r="K231" s="49" t="e">
        <f>VLOOKUP($J231,#REF!,19,0)</f>
        <v>#REF!</v>
      </c>
      <c r="L231" s="49" t="e">
        <f>VLOOKUP($J231,#REF!,22,0)</f>
        <v>#REF!</v>
      </c>
    </row>
    <row r="232" spans="2:12" ht="27.6" x14ac:dyDescent="0.25">
      <c r="B232" s="48" t="s">
        <v>253</v>
      </c>
      <c r="C232" s="49" t="e">
        <f>VLOOKUP($B232,#REF!,5,0)</f>
        <v>#REF!</v>
      </c>
      <c r="D232" s="49" t="e">
        <f>VLOOKUP($B232,#REF!,8,0)</f>
        <v>#REF!</v>
      </c>
      <c r="F232" s="48" t="s">
        <v>120</v>
      </c>
      <c r="G232" s="49" t="e">
        <f>VLOOKUP($F232,#REF!,12,0)</f>
        <v>#REF!</v>
      </c>
      <c r="H232" s="49" t="e">
        <f>VLOOKUP($F232,#REF!,15,0)</f>
        <v>#REF!</v>
      </c>
      <c r="J232" s="48" t="s">
        <v>207</v>
      </c>
      <c r="K232" s="49" t="e">
        <f>VLOOKUP($J232,#REF!,19,0)</f>
        <v>#REF!</v>
      </c>
      <c r="L232" s="49" t="e">
        <f>VLOOKUP($J232,#REF!,22,0)</f>
        <v>#REF!</v>
      </c>
    </row>
    <row r="233" spans="2:12" ht="41.4" x14ac:dyDescent="0.25">
      <c r="B233" s="48" t="s">
        <v>168</v>
      </c>
      <c r="C233" s="49" t="e">
        <f>VLOOKUP($B233,#REF!,5,0)</f>
        <v>#REF!</v>
      </c>
      <c r="D233" s="49" t="e">
        <f>VLOOKUP($B233,#REF!,8,0)</f>
        <v>#REF!</v>
      </c>
      <c r="F233" s="48" t="s">
        <v>224</v>
      </c>
      <c r="G233" s="49" t="e">
        <f>VLOOKUP($F233,#REF!,12,0)</f>
        <v>#REF!</v>
      </c>
      <c r="H233" s="49" t="e">
        <f>VLOOKUP($F233,#REF!,15,0)</f>
        <v>#REF!</v>
      </c>
      <c r="J233" s="48" t="s">
        <v>181</v>
      </c>
      <c r="K233" s="49" t="e">
        <f>VLOOKUP($J233,#REF!,19,0)</f>
        <v>#REF!</v>
      </c>
      <c r="L233" s="49" t="e">
        <f>VLOOKUP($J233,#REF!,22,0)</f>
        <v>#REF!</v>
      </c>
    </row>
    <row r="234" spans="2:12" ht="27.6" x14ac:dyDescent="0.25">
      <c r="B234" s="48" t="s">
        <v>169</v>
      </c>
      <c r="C234" s="49" t="e">
        <f>VLOOKUP($B234,#REF!,5,0)</f>
        <v>#REF!</v>
      </c>
      <c r="D234" s="49" t="e">
        <f>VLOOKUP($B234,#REF!,8,0)</f>
        <v>#REF!</v>
      </c>
      <c r="F234" s="48" t="s">
        <v>28</v>
      </c>
      <c r="G234" s="49" t="e">
        <f>VLOOKUP($F234,#REF!,12,0)</f>
        <v>#REF!</v>
      </c>
      <c r="H234" s="49" t="e">
        <f>VLOOKUP($F234,#REF!,15,0)</f>
        <v>#REF!</v>
      </c>
      <c r="J234" s="48" t="s">
        <v>198</v>
      </c>
      <c r="K234" s="49" t="e">
        <f>VLOOKUP($J234,#REF!,19,0)</f>
        <v>#REF!</v>
      </c>
      <c r="L234" s="49" t="e">
        <f>VLOOKUP($J234,#REF!,22,0)</f>
        <v>#REF!</v>
      </c>
    </row>
    <row r="235" spans="2:12" ht="41.4" x14ac:dyDescent="0.25">
      <c r="B235" s="48" t="s">
        <v>208</v>
      </c>
      <c r="C235" s="49" t="e">
        <f>VLOOKUP($B235,#REF!,5,0)</f>
        <v>#REF!</v>
      </c>
      <c r="D235" s="49" t="e">
        <f>VLOOKUP($B235,#REF!,8,0)</f>
        <v>#REF!</v>
      </c>
      <c r="F235" s="48" t="s">
        <v>24</v>
      </c>
      <c r="G235" s="49" t="e">
        <f>VLOOKUP($F235,#REF!,12,0)</f>
        <v>#REF!</v>
      </c>
      <c r="H235" s="49" t="e">
        <f>VLOOKUP($F235,#REF!,15,0)</f>
        <v>#REF!</v>
      </c>
      <c r="J235" s="48" t="s">
        <v>263</v>
      </c>
      <c r="K235" s="49" t="e">
        <f>VLOOKUP($J235,#REF!,19,0)</f>
        <v>#REF!</v>
      </c>
      <c r="L235" s="49" t="e">
        <f>VLOOKUP($J235,#REF!,22,0)</f>
        <v>#REF!</v>
      </c>
    </row>
    <row r="236" spans="2:12" ht="27.6" x14ac:dyDescent="0.25">
      <c r="B236" s="48" t="s">
        <v>209</v>
      </c>
      <c r="C236" s="49" t="e">
        <f>VLOOKUP($B236,#REF!,5,0)</f>
        <v>#REF!</v>
      </c>
      <c r="D236" s="49" t="e">
        <f>VLOOKUP($B236,#REF!,8,0)</f>
        <v>#REF!</v>
      </c>
      <c r="F236" s="48" t="s">
        <v>240</v>
      </c>
      <c r="G236" s="49" t="e">
        <f>VLOOKUP($F236,#REF!,12,0)</f>
        <v>#REF!</v>
      </c>
      <c r="H236" s="49" t="e">
        <f>VLOOKUP($F236,#REF!,15,0)</f>
        <v>#REF!</v>
      </c>
      <c r="J236" s="48" t="s">
        <v>152</v>
      </c>
      <c r="K236" s="49" t="e">
        <f>VLOOKUP($J236,#REF!,19,0)</f>
        <v>#REF!</v>
      </c>
      <c r="L236" s="49" t="e">
        <f>VLOOKUP($J236,#REF!,22,0)</f>
        <v>#REF!</v>
      </c>
    </row>
    <row r="237" spans="2:12" ht="27.6" x14ac:dyDescent="0.25">
      <c r="B237" s="48" t="s">
        <v>101</v>
      </c>
      <c r="C237" s="49" t="e">
        <f>VLOOKUP($B237,#REF!,5,0)</f>
        <v>#REF!</v>
      </c>
      <c r="D237" s="49" t="e">
        <f>VLOOKUP($B237,#REF!,8,0)</f>
        <v>#REF!</v>
      </c>
      <c r="F237" s="48" t="s">
        <v>251</v>
      </c>
      <c r="G237" s="49" t="e">
        <f>VLOOKUP($F237,#REF!,12,0)</f>
        <v>#REF!</v>
      </c>
      <c r="H237" s="49" t="e">
        <f>VLOOKUP($F237,#REF!,15,0)</f>
        <v>#REF!</v>
      </c>
      <c r="J237" s="48" t="s">
        <v>90</v>
      </c>
      <c r="K237" s="49" t="e">
        <f>VLOOKUP($J237,#REF!,19,0)</f>
        <v>#REF!</v>
      </c>
      <c r="L237" s="49" t="e">
        <f>VLOOKUP($J237,#REF!,22,0)</f>
        <v>#REF!</v>
      </c>
    </row>
    <row r="238" spans="2:12" x14ac:dyDescent="0.25">
      <c r="B238" s="48" t="s">
        <v>243</v>
      </c>
      <c r="C238" s="49" t="e">
        <f>VLOOKUP($B238,#REF!,5,0)</f>
        <v>#REF!</v>
      </c>
      <c r="D238" s="49" t="e">
        <f>VLOOKUP($B238,#REF!,8,0)</f>
        <v>#REF!</v>
      </c>
      <c r="F238" s="48" t="s">
        <v>244</v>
      </c>
      <c r="G238" s="49" t="e">
        <f>VLOOKUP($F238,#REF!,12,0)</f>
        <v>#REF!</v>
      </c>
      <c r="H238" s="49" t="e">
        <f>VLOOKUP($F238,#REF!,15,0)</f>
        <v>#REF!</v>
      </c>
      <c r="J238" s="48" t="s">
        <v>93</v>
      </c>
      <c r="K238" s="49" t="e">
        <f>VLOOKUP($J238,#REF!,19,0)</f>
        <v>#REF!</v>
      </c>
      <c r="L238" s="49" t="e">
        <f>VLOOKUP($J238,#REF!,22,0)</f>
        <v>#REF!</v>
      </c>
    </row>
    <row r="239" spans="2:12" ht="41.4" x14ac:dyDescent="0.25">
      <c r="B239" s="48" t="s">
        <v>195</v>
      </c>
      <c r="C239" s="49" t="e">
        <f>VLOOKUP($B239,#REF!,5,0)</f>
        <v>#REF!</v>
      </c>
      <c r="D239" s="49" t="e">
        <f>VLOOKUP($B239,#REF!,8,0)</f>
        <v>#REF!</v>
      </c>
      <c r="F239" s="48" t="s">
        <v>178</v>
      </c>
      <c r="G239" s="49" t="e">
        <f>VLOOKUP($F239,#REF!,12,0)</f>
        <v>#REF!</v>
      </c>
      <c r="H239" s="49" t="e">
        <f>VLOOKUP($F239,#REF!,15,0)</f>
        <v>#REF!</v>
      </c>
      <c r="J239" s="48" t="s">
        <v>168</v>
      </c>
      <c r="K239" s="49" t="e">
        <f>VLOOKUP($J239,#REF!,19,0)</f>
        <v>#REF!</v>
      </c>
      <c r="L239" s="49" t="e">
        <f>VLOOKUP($J239,#REF!,22,0)</f>
        <v>#REF!</v>
      </c>
    </row>
    <row r="240" spans="2:12" ht="27.6" x14ac:dyDescent="0.25">
      <c r="B240" s="48" t="s">
        <v>266</v>
      </c>
      <c r="C240" s="49" t="e">
        <f>VLOOKUP($B240,#REF!,5,0)</f>
        <v>#REF!</v>
      </c>
      <c r="D240" s="49" t="e">
        <f>VLOOKUP($B240,#REF!,8,0)</f>
        <v>#REF!</v>
      </c>
      <c r="F240" s="48" t="s">
        <v>250</v>
      </c>
      <c r="G240" s="49" t="e">
        <f>VLOOKUP($F240,#REF!,12,0)</f>
        <v>#REF!</v>
      </c>
      <c r="H240" s="49" t="e">
        <f>VLOOKUP($F240,#REF!,15,0)</f>
        <v>#REF!</v>
      </c>
      <c r="J240" s="48" t="s">
        <v>169</v>
      </c>
      <c r="K240" s="49" t="e">
        <f>VLOOKUP($J240,#REF!,19,0)</f>
        <v>#REF!</v>
      </c>
      <c r="L240" s="49" t="e">
        <f>VLOOKUP($J240,#REF!,22,0)</f>
        <v>#REF!</v>
      </c>
    </row>
    <row r="241" spans="2:12" ht="27.6" x14ac:dyDescent="0.25">
      <c r="B241" s="48" t="s">
        <v>200</v>
      </c>
      <c r="C241" s="49" t="e">
        <f>VLOOKUP($B241,#REF!,5,0)</f>
        <v>#REF!</v>
      </c>
      <c r="D241" s="49" t="e">
        <f>VLOOKUP($B241,#REF!,8,0)</f>
        <v>#REF!</v>
      </c>
      <c r="F241" s="48" t="s">
        <v>249</v>
      </c>
      <c r="G241" s="49" t="e">
        <f>VLOOKUP($F241,#REF!,12,0)</f>
        <v>#REF!</v>
      </c>
      <c r="H241" s="49" t="e">
        <f>VLOOKUP($F241,#REF!,15,0)</f>
        <v>#REF!</v>
      </c>
      <c r="J241" s="48" t="s">
        <v>208</v>
      </c>
      <c r="K241" s="49" t="e">
        <f>VLOOKUP($J241,#REF!,19,0)</f>
        <v>#REF!</v>
      </c>
      <c r="L241" s="49" t="e">
        <f>VLOOKUP($J241,#REF!,22,0)</f>
        <v>#REF!</v>
      </c>
    </row>
    <row r="242" spans="2:12" x14ac:dyDescent="0.25">
      <c r="B242" s="48" t="s">
        <v>210</v>
      </c>
      <c r="C242" s="49" t="e">
        <f>VLOOKUP($B242,#REF!,5,0)</f>
        <v>#REF!</v>
      </c>
      <c r="D242" s="49" t="e">
        <f>VLOOKUP($B242,#REF!,8,0)</f>
        <v>#REF!</v>
      </c>
      <c r="F242" s="48" t="s">
        <v>177</v>
      </c>
      <c r="G242" s="49" t="e">
        <f>VLOOKUP($F242,#REF!,12,0)</f>
        <v>#REF!</v>
      </c>
      <c r="H242" s="49" t="e">
        <f>VLOOKUP($F242,#REF!,15,0)</f>
        <v>#REF!</v>
      </c>
      <c r="J242" s="48" t="s">
        <v>209</v>
      </c>
      <c r="K242" s="49" t="e">
        <f>VLOOKUP($J242,#REF!,19,0)</f>
        <v>#REF!</v>
      </c>
      <c r="L242" s="49" t="e">
        <f>VLOOKUP($J242,#REF!,22,0)</f>
        <v>#REF!</v>
      </c>
    </row>
    <row r="243" spans="2:12" x14ac:dyDescent="0.25">
      <c r="B243" s="48" t="s">
        <v>154</v>
      </c>
      <c r="C243" s="49" t="e">
        <f>VLOOKUP($B243,#REF!,5,0)</f>
        <v>#REF!</v>
      </c>
      <c r="D243" s="49" t="e">
        <f>VLOOKUP($B243,#REF!,8,0)</f>
        <v>#REF!</v>
      </c>
      <c r="F243" s="48" t="s">
        <v>171</v>
      </c>
      <c r="G243" s="49" t="e">
        <f>VLOOKUP($F243,#REF!,12,0)</f>
        <v>#REF!</v>
      </c>
      <c r="H243" s="49" t="e">
        <f>VLOOKUP($F243,#REF!,15,0)</f>
        <v>#REF!</v>
      </c>
      <c r="J243" s="48" t="s">
        <v>225</v>
      </c>
      <c r="K243" s="49" t="e">
        <f>VLOOKUP($J243,#REF!,19,0)</f>
        <v>#REF!</v>
      </c>
      <c r="L243" s="49" t="e">
        <f>VLOOKUP($J243,#REF!,22,0)</f>
        <v>#REF!</v>
      </c>
    </row>
    <row r="244" spans="2:12" ht="27.6" x14ac:dyDescent="0.25">
      <c r="B244" s="48" t="s">
        <v>267</v>
      </c>
      <c r="C244" s="49" t="e">
        <f>VLOOKUP($B244,#REF!,5,0)</f>
        <v>#REF!</v>
      </c>
      <c r="D244" s="49" t="e">
        <f>VLOOKUP($B244,#REF!,8,0)</f>
        <v>#REF!</v>
      </c>
      <c r="F244" s="48" t="s">
        <v>257</v>
      </c>
      <c r="G244" s="49" t="e">
        <f>VLOOKUP($F244,#REF!,12,0)</f>
        <v>#REF!</v>
      </c>
      <c r="H244" s="49" t="e">
        <f>VLOOKUP($F244,#REF!,15,0)</f>
        <v>#REF!</v>
      </c>
      <c r="J244" s="48" t="s">
        <v>101</v>
      </c>
      <c r="K244" s="49" t="e">
        <f>VLOOKUP($J244,#REF!,19,0)</f>
        <v>#REF!</v>
      </c>
      <c r="L244" s="49" t="e">
        <f>VLOOKUP($J244,#REF!,22,0)</f>
        <v>#REF!</v>
      </c>
    </row>
    <row r="245" spans="2:12" ht="27.6" x14ac:dyDescent="0.25">
      <c r="B245" s="48" t="s">
        <v>254</v>
      </c>
      <c r="C245" s="49" t="e">
        <f>VLOOKUP($B245,#REF!,5,0)</f>
        <v>#REF!</v>
      </c>
      <c r="D245" s="49" t="e">
        <f>VLOOKUP($B245,#REF!,8,0)</f>
        <v>#REF!</v>
      </c>
      <c r="F245" s="48" t="s">
        <v>15</v>
      </c>
      <c r="G245" s="49" t="e">
        <f>VLOOKUP($F245,#REF!,12,0)</f>
        <v>#REF!</v>
      </c>
      <c r="H245" s="49" t="e">
        <f>VLOOKUP($F245,#REF!,15,0)</f>
        <v>#REF!</v>
      </c>
      <c r="J245" s="48" t="s">
        <v>195</v>
      </c>
      <c r="K245" s="49" t="e">
        <f>VLOOKUP($J245,#REF!,19,0)</f>
        <v>#REF!</v>
      </c>
      <c r="L245" s="49" t="e">
        <f>VLOOKUP($J245,#REF!,22,0)</f>
        <v>#REF!</v>
      </c>
    </row>
    <row r="246" spans="2:12" x14ac:dyDescent="0.25">
      <c r="B246" s="48" t="s">
        <v>156</v>
      </c>
      <c r="C246" s="49" t="e">
        <f>VLOOKUP($B246,#REF!,5,0)</f>
        <v>#REF!</v>
      </c>
      <c r="D246" s="49" t="e">
        <f>VLOOKUP($B246,#REF!,8,0)</f>
        <v>#REF!</v>
      </c>
      <c r="F246" s="48" t="s">
        <v>233</v>
      </c>
      <c r="G246" s="49" t="e">
        <f>VLOOKUP($F246,#REF!,12,0)</f>
        <v>#REF!</v>
      </c>
      <c r="H246" s="49" t="e">
        <f>VLOOKUP($F246,#REF!,15,0)</f>
        <v>#REF!</v>
      </c>
      <c r="J246" s="48" t="s">
        <v>235</v>
      </c>
      <c r="K246" s="49" t="e">
        <f>VLOOKUP($J246,#REF!,19,0)</f>
        <v>#REF!</v>
      </c>
      <c r="L246" s="49" t="e">
        <f>VLOOKUP($J246,#REF!,22,0)</f>
        <v>#REF!</v>
      </c>
    </row>
    <row r="247" spans="2:12" ht="27.6" x14ac:dyDescent="0.25">
      <c r="B247" s="48" t="s">
        <v>157</v>
      </c>
      <c r="C247" s="49" t="e">
        <f>VLOOKUP($B247,#REF!,5,0)</f>
        <v>#REF!</v>
      </c>
      <c r="D247" s="49" t="e">
        <f>VLOOKUP($B247,#REF!,8,0)</f>
        <v>#REF!</v>
      </c>
      <c r="F247" s="48" t="s">
        <v>130</v>
      </c>
      <c r="G247" s="49" t="e">
        <f>VLOOKUP($F247,#REF!,12,0)</f>
        <v>#REF!</v>
      </c>
      <c r="H247" s="49" t="e">
        <f>VLOOKUP($F247,#REF!,15,0)</f>
        <v>#REF!</v>
      </c>
      <c r="J247" s="48" t="s">
        <v>266</v>
      </c>
      <c r="K247" s="49" t="e">
        <f>VLOOKUP($J247,#REF!,19,0)</f>
        <v>#REF!</v>
      </c>
      <c r="L247" s="49" t="e">
        <f>VLOOKUP($J247,#REF!,22,0)</f>
        <v>#REF!</v>
      </c>
    </row>
    <row r="248" spans="2:12" x14ac:dyDescent="0.25">
      <c r="B248" s="48" t="s">
        <v>239</v>
      </c>
      <c r="C248" s="49" t="e">
        <f>VLOOKUP($B248,#REF!,5,0)</f>
        <v>#REF!</v>
      </c>
      <c r="D248" s="49" t="e">
        <f>VLOOKUP($B248,#REF!,8,0)</f>
        <v>#REF!</v>
      </c>
      <c r="F248" s="48" t="s">
        <v>170</v>
      </c>
      <c r="G248" s="49" t="e">
        <f>VLOOKUP($F248,#REF!,12,0)</f>
        <v>#REF!</v>
      </c>
      <c r="H248" s="49" t="e">
        <f>VLOOKUP($F248,#REF!,15,0)</f>
        <v>#REF!</v>
      </c>
      <c r="J248" s="48" t="s">
        <v>210</v>
      </c>
      <c r="K248" s="49" t="e">
        <f>VLOOKUP($J248,#REF!,19,0)</f>
        <v>#REF!</v>
      </c>
      <c r="L248" s="49" t="e">
        <f>VLOOKUP($J248,#REF!,22,0)</f>
        <v>#REF!</v>
      </c>
    </row>
    <row r="249" spans="2:12" x14ac:dyDescent="0.25">
      <c r="B249" s="48" t="s">
        <v>237</v>
      </c>
      <c r="C249" s="49" t="e">
        <f>VLOOKUP($B249,#REF!,5,0)</f>
        <v>#REF!</v>
      </c>
      <c r="D249" s="49" t="e">
        <f>VLOOKUP($B249,#REF!,8,0)</f>
        <v>#REF!</v>
      </c>
      <c r="F249" s="48" t="s">
        <v>129</v>
      </c>
      <c r="G249" s="49" t="e">
        <f>VLOOKUP($F249,#REF!,12,0)</f>
        <v>#REF!</v>
      </c>
      <c r="H249" s="49" t="e">
        <f>VLOOKUP($F249,#REF!,15,0)</f>
        <v>#REF!</v>
      </c>
      <c r="J249" s="48" t="s">
        <v>231</v>
      </c>
      <c r="K249" s="49" t="e">
        <f>VLOOKUP($J249,#REF!,19,0)</f>
        <v>#REF!</v>
      </c>
      <c r="L249" s="49" t="e">
        <f>VLOOKUP($J249,#REF!,22,0)</f>
        <v>#REF!</v>
      </c>
    </row>
    <row r="250" spans="2:12" x14ac:dyDescent="0.25">
      <c r="B250" s="48" t="s">
        <v>238</v>
      </c>
      <c r="C250" s="49" t="e">
        <f>VLOOKUP($B250,#REF!,5,0)</f>
        <v>#REF!</v>
      </c>
      <c r="D250" s="49" t="e">
        <f>VLOOKUP($B250,#REF!,8,0)</f>
        <v>#REF!</v>
      </c>
      <c r="F250" s="48" t="s">
        <v>248</v>
      </c>
      <c r="G250" s="49" t="e">
        <f>VLOOKUP($F250,#REF!,12,0)</f>
        <v>#REF!</v>
      </c>
      <c r="H250" s="49" t="e">
        <f>VLOOKUP($F250,#REF!,15,0)</f>
        <v>#REF!</v>
      </c>
      <c r="J250" s="48" t="s">
        <v>267</v>
      </c>
      <c r="K250" s="49" t="e">
        <f>VLOOKUP($J250,#REF!,19,0)</f>
        <v>#REF!</v>
      </c>
      <c r="L250" s="49" t="e">
        <f>VLOOKUP($J250,#REF!,22,0)</f>
        <v>#REF!</v>
      </c>
    </row>
  </sheetData>
  <sortState ref="J3:L250">
    <sortCondition descending="1" ref="L3:L250"/>
  </sortState>
  <conditionalFormatting sqref="D3:D250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{695340DA-7ECB-42A1-BCD0-EE19B292D147}</x14:id>
        </ext>
      </extLst>
    </cfRule>
  </conditionalFormatting>
  <conditionalFormatting sqref="H3:H250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{AA8FDB7D-69AF-4F22-85EB-3E68FB1F3F05}</x14:id>
        </ext>
      </extLst>
    </cfRule>
  </conditionalFormatting>
  <conditionalFormatting sqref="L3:L25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{92DCDBEE-FEBE-405C-B6B5-140F450469F1}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5340DA-7ECB-42A1-BCD0-EE19B292D14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D3:D250</xm:sqref>
        </x14:conditionalFormatting>
        <x14:conditionalFormatting xmlns:xm="http://schemas.microsoft.com/office/excel/2006/main">
          <x14:cfRule type="dataBar" id="{AA8FDB7D-69AF-4F22-85EB-3E68FB1F3F0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H3:H250</xm:sqref>
        </x14:conditionalFormatting>
        <x14:conditionalFormatting xmlns:xm="http://schemas.microsoft.com/office/excel/2006/main">
          <x14:cfRule type="dataBar" id="{92DCDBEE-FEBE-405C-B6B5-140F450469F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L3:L250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ФОТ</vt:lpstr>
      <vt:lpstr>Расч.лист</vt:lpstr>
      <vt:lpstr>21 год</vt:lpstr>
      <vt:lpstr>22 год</vt:lpstr>
      <vt:lpstr>Номенклатура</vt:lpstr>
      <vt:lpstr>Динамика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Әбілқасымов Нұржан Сайдуллаұлы</dc:creator>
  <cp:lastModifiedBy>Аманкулова Ботагоз Айтмуратовна</cp:lastModifiedBy>
  <cp:lastPrinted>2022-09-19T10:31:56Z</cp:lastPrinted>
  <dcterms:created xsi:type="dcterms:W3CDTF">2015-06-05T18:19:34Z</dcterms:created>
  <dcterms:modified xsi:type="dcterms:W3CDTF">2024-12-10T06:12:08Z</dcterms:modified>
</cp:coreProperties>
</file>